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MATRIX21\Usuarios\compras\LICITAÇÕES 2026\EDITAIS\PMC\CONCORRÊNCIA\8-2026 - CONCORRÊNCIA ELETRÔNICA - 1DOC XX-2026 - Infraestrutura do centro administrativo\PROJETOS\"/>
    </mc:Choice>
  </mc:AlternateContent>
  <xr:revisionPtr revIDLastSave="0" documentId="8_{FFB4D8C9-6D06-4A0D-A32F-7F501F4F06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oposta" sheetId="1" r:id="rId1"/>
  </sheets>
  <definedNames>
    <definedName name="_xlnm.Print_Area" localSheetId="0">Proposta!$A$2:$J$294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84" i="1" l="1"/>
  <c r="L283" i="1"/>
  <c r="L282" i="1"/>
  <c r="L281" i="1"/>
  <c r="L279" i="1"/>
  <c r="L278" i="1"/>
  <c r="L277" i="1"/>
  <c r="L275" i="1"/>
  <c r="L273" i="1"/>
  <c r="L272" i="1"/>
  <c r="L271" i="1"/>
  <c r="L270" i="1"/>
  <c r="L269" i="1"/>
  <c r="L268" i="1"/>
  <c r="L267" i="1"/>
  <c r="L266" i="1"/>
  <c r="L265" i="1"/>
  <c r="L264" i="1"/>
  <c r="L263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4" i="1"/>
  <c r="L243" i="1"/>
  <c r="L242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6" i="1"/>
  <c r="L215" i="1"/>
  <c r="L214" i="1"/>
  <c r="L212" i="1"/>
  <c r="L211" i="1"/>
  <c r="L209" i="1"/>
  <c r="L208" i="1"/>
  <c r="L207" i="1"/>
  <c r="L206" i="1"/>
  <c r="L205" i="1"/>
  <c r="L204" i="1"/>
  <c r="L203" i="1"/>
  <c r="L202" i="1"/>
  <c r="L201" i="1"/>
  <c r="L199" i="1"/>
  <c r="L198" i="1"/>
  <c r="L197" i="1"/>
  <c r="L196" i="1"/>
  <c r="L195" i="1"/>
  <c r="L194" i="1"/>
  <c r="L193" i="1"/>
  <c r="L192" i="1"/>
  <c r="L191" i="1"/>
  <c r="L190" i="1"/>
  <c r="L189" i="1"/>
  <c r="L187" i="1"/>
  <c r="L186" i="1"/>
  <c r="L185" i="1"/>
  <c r="L184" i="1"/>
  <c r="L183" i="1"/>
  <c r="L182" i="1"/>
  <c r="L181" i="1"/>
  <c r="L180" i="1"/>
  <c r="L179" i="1"/>
  <c r="L177" i="1"/>
  <c r="L176" i="1"/>
  <c r="L175" i="1"/>
  <c r="L174" i="1"/>
  <c r="L173" i="1"/>
  <c r="L172" i="1"/>
  <c r="L171" i="1"/>
  <c r="L168" i="1"/>
  <c r="L167" i="1"/>
  <c r="L166" i="1"/>
  <c r="L165" i="1"/>
  <c r="L163" i="1"/>
  <c r="L161" i="1"/>
  <c r="L160" i="1"/>
  <c r="L159" i="1"/>
  <c r="L158" i="1"/>
  <c r="L156" i="1"/>
  <c r="L155" i="1"/>
  <c r="L154" i="1"/>
  <c r="L153" i="1"/>
  <c r="L152" i="1"/>
  <c r="L150" i="1"/>
  <c r="L149" i="1"/>
  <c r="L148" i="1"/>
  <c r="L147" i="1"/>
  <c r="L145" i="1"/>
  <c r="L144" i="1"/>
  <c r="L143" i="1"/>
  <c r="L142" i="1"/>
  <c r="L141" i="1"/>
  <c r="L140" i="1"/>
  <c r="L139" i="1"/>
  <c r="L138" i="1"/>
  <c r="L137" i="1"/>
  <c r="L135" i="1"/>
  <c r="L134" i="1"/>
  <c r="L133" i="1"/>
  <c r="L132" i="1"/>
  <c r="L131" i="1"/>
  <c r="L128" i="1"/>
  <c r="L126" i="1"/>
  <c r="L125" i="1"/>
  <c r="L124" i="1"/>
  <c r="L123" i="1"/>
  <c r="L121" i="1"/>
  <c r="L120" i="1"/>
  <c r="L119" i="1"/>
  <c r="L118" i="1"/>
  <c r="L117" i="1"/>
  <c r="L116" i="1"/>
  <c r="L114" i="1"/>
  <c r="L113" i="1"/>
  <c r="L112" i="1"/>
  <c r="L111" i="1"/>
  <c r="L109" i="1"/>
  <c r="L108" i="1"/>
  <c r="L107" i="1"/>
  <c r="L106" i="1"/>
  <c r="L105" i="1"/>
  <c r="L104" i="1"/>
  <c r="L103" i="1"/>
  <c r="L102" i="1"/>
  <c r="L100" i="1"/>
  <c r="L99" i="1"/>
  <c r="L98" i="1"/>
  <c r="L97" i="1"/>
  <c r="L96" i="1"/>
  <c r="L95" i="1"/>
  <c r="L92" i="1"/>
  <c r="L90" i="1"/>
  <c r="L89" i="1"/>
  <c r="L88" i="1"/>
  <c r="L87" i="1"/>
  <c r="L85" i="1"/>
  <c r="L84" i="1"/>
  <c r="L83" i="1"/>
  <c r="L82" i="1"/>
  <c r="L81" i="1"/>
  <c r="L80" i="1"/>
  <c r="L79" i="1"/>
  <c r="L78" i="1"/>
  <c r="L77" i="1"/>
  <c r="L76" i="1"/>
  <c r="L74" i="1"/>
  <c r="L73" i="1"/>
  <c r="L72" i="1"/>
  <c r="L71" i="1"/>
  <c r="L69" i="1"/>
  <c r="L68" i="1"/>
  <c r="L67" i="1"/>
  <c r="L66" i="1"/>
  <c r="L65" i="1"/>
  <c r="L64" i="1"/>
  <c r="L63" i="1"/>
  <c r="L62" i="1"/>
  <c r="L61" i="1"/>
  <c r="L59" i="1"/>
  <c r="L58" i="1"/>
  <c r="L57" i="1"/>
  <c r="L56" i="1"/>
  <c r="L55" i="1"/>
  <c r="L54" i="1"/>
  <c r="L53" i="1"/>
  <c r="L50" i="1"/>
  <c r="L48" i="1"/>
  <c r="L47" i="1"/>
  <c r="L46" i="1"/>
  <c r="L44" i="1"/>
  <c r="L43" i="1"/>
  <c r="L42" i="1"/>
  <c r="L41" i="1"/>
  <c r="L40" i="1"/>
  <c r="L39" i="1"/>
  <c r="L38" i="1"/>
  <c r="L36" i="1"/>
  <c r="L35" i="1"/>
  <c r="L34" i="1"/>
  <c r="L33" i="1"/>
  <c r="L32" i="1"/>
  <c r="L31" i="1"/>
  <c r="L30" i="1"/>
  <c r="L28" i="1"/>
  <c r="L27" i="1"/>
  <c r="L26" i="1"/>
  <c r="L25" i="1"/>
  <c r="L24" i="1"/>
  <c r="L23" i="1"/>
  <c r="L22" i="1"/>
  <c r="L21" i="1"/>
  <c r="L19" i="1"/>
  <c r="L18" i="1"/>
  <c r="L17" i="1"/>
  <c r="L16" i="1"/>
  <c r="I21" i="1"/>
  <c r="I22" i="1"/>
  <c r="H27" i="1"/>
  <c r="I27" i="1"/>
  <c r="I31" i="1"/>
  <c r="H32" i="1"/>
  <c r="I32" i="1"/>
  <c r="H36" i="1"/>
  <c r="I41" i="1"/>
  <c r="H42" i="1"/>
  <c r="I42" i="1"/>
  <c r="I43" i="1"/>
  <c r="H44" i="1"/>
  <c r="I44" i="1"/>
  <c r="H46" i="1"/>
  <c r="I46" i="1"/>
  <c r="I47" i="1"/>
  <c r="I53" i="1"/>
  <c r="H54" i="1"/>
  <c r="H56" i="1"/>
  <c r="G61" i="1"/>
  <c r="I62" i="1"/>
  <c r="H66" i="1"/>
  <c r="I66" i="1"/>
  <c r="I67" i="1"/>
  <c r="I72" i="1"/>
  <c r="I74" i="1"/>
  <c r="H83" i="1"/>
  <c r="I83" i="1"/>
  <c r="I84" i="1"/>
  <c r="I85" i="1"/>
  <c r="I90" i="1"/>
  <c r="H95" i="1"/>
  <c r="H97" i="1"/>
  <c r="H104" i="1"/>
  <c r="I106" i="1"/>
  <c r="H107" i="1"/>
  <c r="I107" i="1"/>
  <c r="I108" i="1"/>
  <c r="I109" i="1"/>
  <c r="H116" i="1"/>
  <c r="I116" i="1"/>
  <c r="I117" i="1"/>
  <c r="H120" i="1"/>
  <c r="H121" i="1"/>
  <c r="I126" i="1"/>
  <c r="H140" i="1"/>
  <c r="I140" i="1"/>
  <c r="H141" i="1"/>
  <c r="I141" i="1"/>
  <c r="G142" i="1"/>
  <c r="I143" i="1"/>
  <c r="H149" i="1"/>
  <c r="I149" i="1"/>
  <c r="I156" i="1"/>
  <c r="G159" i="1"/>
  <c r="G160" i="1"/>
  <c r="I161" i="1"/>
  <c r="I171" i="1"/>
  <c r="F177" i="1"/>
  <c r="H182" i="1"/>
  <c r="I182" i="1"/>
  <c r="H183" i="1"/>
  <c r="H184" i="1"/>
  <c r="I184" i="1"/>
  <c r="H185" i="1"/>
  <c r="F187" i="1"/>
  <c r="H190" i="1"/>
  <c r="G193" i="1"/>
  <c r="F193" i="1"/>
  <c r="I193" i="1" s="1"/>
  <c r="H194" i="1"/>
  <c r="I194" i="1"/>
  <c r="H196" i="1"/>
  <c r="I196" i="1"/>
  <c r="H197" i="1"/>
  <c r="I197" i="1"/>
  <c r="F198" i="1"/>
  <c r="I204" i="1"/>
  <c r="H205" i="1"/>
  <c r="I205" i="1"/>
  <c r="H206" i="1"/>
  <c r="I206" i="1"/>
  <c r="H207" i="1"/>
  <c r="I207" i="1"/>
  <c r="F209" i="1"/>
  <c r="I211" i="1"/>
  <c r="H219" i="1"/>
  <c r="I222" i="1"/>
  <c r="H223" i="1"/>
  <c r="I223" i="1"/>
  <c r="H224" i="1"/>
  <c r="H226" i="1"/>
  <c r="I226" i="1"/>
  <c r="H227" i="1"/>
  <c r="F228" i="1"/>
  <c r="H229" i="1"/>
  <c r="F229" i="1"/>
  <c r="I229" i="1" s="1"/>
  <c r="H230" i="1"/>
  <c r="F230" i="1"/>
  <c r="I230" i="1" s="1"/>
  <c r="H231" i="1"/>
  <c r="F231" i="1"/>
  <c r="I231" i="1" s="1"/>
  <c r="F232" i="1"/>
  <c r="F233" i="1"/>
  <c r="I233" i="1" s="1"/>
  <c r="H234" i="1"/>
  <c r="F234" i="1"/>
  <c r="I234" i="1" s="1"/>
  <c r="H235" i="1"/>
  <c r="F235" i="1"/>
  <c r="H236" i="1"/>
  <c r="F236" i="1"/>
  <c r="I236" i="1" s="1"/>
  <c r="F237" i="1"/>
  <c r="F238" i="1"/>
  <c r="F239" i="1"/>
  <c r="F240" i="1"/>
  <c r="F242" i="1"/>
  <c r="F243" i="1"/>
  <c r="F244" i="1"/>
  <c r="H247" i="1"/>
  <c r="I254" i="1"/>
  <c r="G255" i="1"/>
  <c r="I255" i="1"/>
  <c r="H256" i="1"/>
  <c r="I256" i="1"/>
  <c r="H257" i="1"/>
  <c r="I257" i="1"/>
  <c r="G258" i="1"/>
  <c r="I258" i="1"/>
  <c r="H259" i="1"/>
  <c r="I259" i="1"/>
  <c r="G261" i="1"/>
  <c r="I264" i="1"/>
  <c r="H265" i="1"/>
  <c r="E266" i="1"/>
  <c r="E269" i="1"/>
  <c r="I272" i="1"/>
  <c r="E273" i="1"/>
  <c r="H273" i="1" s="1"/>
  <c r="I273" i="1"/>
  <c r="F275" i="1"/>
  <c r="F277" i="1"/>
  <c r="F279" i="1"/>
  <c r="F284" i="1"/>
  <c r="G284" i="1"/>
  <c r="I283" i="1"/>
  <c r="E283" i="1"/>
  <c r="E282" i="1"/>
  <c r="G282" i="1" s="1"/>
  <c r="I281" i="1"/>
  <c r="E281" i="1"/>
  <c r="G281" i="1" s="1"/>
  <c r="I279" i="1"/>
  <c r="H279" i="1"/>
  <c r="I278" i="1"/>
  <c r="H278" i="1"/>
  <c r="I277" i="1"/>
  <c r="I275" i="1"/>
  <c r="I274" i="1" s="1"/>
  <c r="H275" i="1"/>
  <c r="J275" i="1" s="1"/>
  <c r="J274" i="1" s="1"/>
  <c r="I271" i="1"/>
  <c r="H271" i="1"/>
  <c r="I270" i="1"/>
  <c r="H270" i="1"/>
  <c r="I269" i="1"/>
  <c r="I268" i="1"/>
  <c r="H266" i="1"/>
  <c r="G264" i="1"/>
  <c r="I263" i="1"/>
  <c r="H263" i="1"/>
  <c r="I261" i="1"/>
  <c r="H254" i="1"/>
  <c r="I253" i="1"/>
  <c r="H253" i="1"/>
  <c r="I252" i="1"/>
  <c r="H252" i="1"/>
  <c r="I251" i="1"/>
  <c r="H251" i="1"/>
  <c r="H250" i="1"/>
  <c r="I249" i="1"/>
  <c r="H249" i="1"/>
  <c r="I248" i="1"/>
  <c r="H248" i="1"/>
  <c r="I247" i="1"/>
  <c r="I246" i="1"/>
  <c r="H246" i="1"/>
  <c r="I243" i="1"/>
  <c r="G243" i="1"/>
  <c r="I242" i="1"/>
  <c r="I240" i="1"/>
  <c r="H240" i="1"/>
  <c r="I239" i="1"/>
  <c r="H239" i="1"/>
  <c r="I238" i="1"/>
  <c r="H238" i="1"/>
  <c r="I237" i="1"/>
  <c r="H237" i="1"/>
  <c r="I235" i="1"/>
  <c r="H233" i="1"/>
  <c r="I232" i="1"/>
  <c r="H232" i="1"/>
  <c r="I228" i="1"/>
  <c r="H228" i="1"/>
  <c r="I227" i="1"/>
  <c r="I225" i="1"/>
  <c r="H225" i="1"/>
  <c r="I224" i="1"/>
  <c r="H222" i="1"/>
  <c r="I221" i="1"/>
  <c r="H221" i="1"/>
  <c r="I220" i="1"/>
  <c r="H220" i="1"/>
  <c r="I219" i="1"/>
  <c r="I218" i="1"/>
  <c r="H218" i="1"/>
  <c r="I216" i="1"/>
  <c r="H216" i="1"/>
  <c r="I215" i="1"/>
  <c r="I214" i="1"/>
  <c r="I212" i="1"/>
  <c r="H212" i="1"/>
  <c r="H211" i="1"/>
  <c r="I209" i="1"/>
  <c r="H209" i="1"/>
  <c r="I208" i="1"/>
  <c r="G208" i="1"/>
  <c r="I201" i="1"/>
  <c r="H201" i="1"/>
  <c r="I199" i="1"/>
  <c r="H199" i="1"/>
  <c r="I198" i="1"/>
  <c r="H198" i="1"/>
  <c r="I195" i="1"/>
  <c r="I192" i="1"/>
  <c r="H192" i="1"/>
  <c r="I191" i="1"/>
  <c r="H191" i="1"/>
  <c r="I189" i="1"/>
  <c r="H187" i="1"/>
  <c r="I186" i="1"/>
  <c r="H186" i="1"/>
  <c r="I185" i="1"/>
  <c r="I181" i="1"/>
  <c r="H181" i="1"/>
  <c r="I180" i="1"/>
  <c r="H180" i="1"/>
  <c r="I179" i="1"/>
  <c r="H179" i="1"/>
  <c r="I177" i="1"/>
  <c r="G177" i="1"/>
  <c r="I175" i="1"/>
  <c r="G174" i="1"/>
  <c r="I173" i="1"/>
  <c r="H173" i="1"/>
  <c r="I172" i="1"/>
  <c r="G172" i="1"/>
  <c r="H171" i="1"/>
  <c r="I168" i="1"/>
  <c r="H168" i="1"/>
  <c r="I167" i="1"/>
  <c r="H167" i="1"/>
  <c r="I166" i="1"/>
  <c r="H166" i="1"/>
  <c r="I165" i="1"/>
  <c r="G165" i="1"/>
  <c r="I163" i="1"/>
  <c r="I162" i="1" s="1"/>
  <c r="H163" i="1"/>
  <c r="I160" i="1"/>
  <c r="I159" i="1"/>
  <c r="I158" i="1"/>
  <c r="H158" i="1"/>
  <c r="I153" i="1"/>
  <c r="H153" i="1"/>
  <c r="I152" i="1"/>
  <c r="H152" i="1"/>
  <c r="I150" i="1"/>
  <c r="G150" i="1"/>
  <c r="I148" i="1"/>
  <c r="H148" i="1"/>
  <c r="I147" i="1"/>
  <c r="I145" i="1"/>
  <c r="H145" i="1"/>
  <c r="I144" i="1"/>
  <c r="H143" i="1"/>
  <c r="I142" i="1"/>
  <c r="I138" i="1"/>
  <c r="H138" i="1"/>
  <c r="I137" i="1"/>
  <c r="G137" i="1"/>
  <c r="I135" i="1"/>
  <c r="H135" i="1"/>
  <c r="J135" i="1" s="1"/>
  <c r="I134" i="1"/>
  <c r="G134" i="1"/>
  <c r="I133" i="1"/>
  <c r="H133" i="1"/>
  <c r="I132" i="1"/>
  <c r="I131" i="1"/>
  <c r="H131" i="1"/>
  <c r="I128" i="1"/>
  <c r="I127" i="1" s="1"/>
  <c r="H128" i="1"/>
  <c r="H126" i="1"/>
  <c r="I125" i="1"/>
  <c r="H125" i="1"/>
  <c r="I124" i="1"/>
  <c r="H124" i="1"/>
  <c r="I123" i="1"/>
  <c r="H123" i="1"/>
  <c r="I121" i="1"/>
  <c r="I120" i="1"/>
  <c r="H118" i="1"/>
  <c r="H117" i="1"/>
  <c r="H114" i="1"/>
  <c r="I113" i="1"/>
  <c r="H113" i="1"/>
  <c r="I112" i="1"/>
  <c r="H112" i="1"/>
  <c r="I111" i="1"/>
  <c r="H111" i="1"/>
  <c r="H109" i="1"/>
  <c r="H106" i="1"/>
  <c r="I105" i="1"/>
  <c r="H105" i="1"/>
  <c r="I104" i="1"/>
  <c r="I103" i="1"/>
  <c r="H103" i="1"/>
  <c r="I102" i="1"/>
  <c r="H102" i="1"/>
  <c r="H100" i="1"/>
  <c r="I99" i="1"/>
  <c r="I98" i="1"/>
  <c r="G98" i="1"/>
  <c r="I97" i="1"/>
  <c r="I96" i="1"/>
  <c r="H96" i="1"/>
  <c r="I92" i="1"/>
  <c r="I91" i="1" s="1"/>
  <c r="H92" i="1"/>
  <c r="H91" i="1" s="1"/>
  <c r="H90" i="1"/>
  <c r="I89" i="1"/>
  <c r="H89" i="1"/>
  <c r="I88" i="1"/>
  <c r="H88" i="1"/>
  <c r="I87" i="1"/>
  <c r="H87" i="1"/>
  <c r="I82" i="1"/>
  <c r="H82" i="1"/>
  <c r="I81" i="1"/>
  <c r="H81" i="1"/>
  <c r="I80" i="1"/>
  <c r="H80" i="1"/>
  <c r="I79" i="1"/>
  <c r="I78" i="1"/>
  <c r="I76" i="1"/>
  <c r="H74" i="1"/>
  <c r="I73" i="1"/>
  <c r="H73" i="1"/>
  <c r="I71" i="1"/>
  <c r="H71" i="1"/>
  <c r="H68" i="1"/>
  <c r="H67" i="1"/>
  <c r="H65" i="1"/>
  <c r="I64" i="1"/>
  <c r="H64" i="1"/>
  <c r="I63" i="1"/>
  <c r="H63" i="1"/>
  <c r="I61" i="1"/>
  <c r="I59" i="1"/>
  <c r="H59" i="1"/>
  <c r="I58" i="1"/>
  <c r="G58" i="1"/>
  <c r="I57" i="1"/>
  <c r="H57" i="1"/>
  <c r="I56" i="1"/>
  <c r="I55" i="1"/>
  <c r="H55" i="1"/>
  <c r="I54" i="1"/>
  <c r="H50" i="1"/>
  <c r="I48" i="1"/>
  <c r="H48" i="1"/>
  <c r="H47" i="1"/>
  <c r="H43" i="1"/>
  <c r="H41" i="1"/>
  <c r="I40" i="1"/>
  <c r="H40" i="1"/>
  <c r="I39" i="1"/>
  <c r="H39" i="1"/>
  <c r="I38" i="1"/>
  <c r="I35" i="1"/>
  <c r="H35" i="1"/>
  <c r="I34" i="1"/>
  <c r="I33" i="1"/>
  <c r="H33" i="1"/>
  <c r="H31" i="1"/>
  <c r="I30" i="1"/>
  <c r="H30" i="1"/>
  <c r="I28" i="1"/>
  <c r="H28" i="1"/>
  <c r="I26" i="1"/>
  <c r="G26" i="1"/>
  <c r="I25" i="1"/>
  <c r="H25" i="1"/>
  <c r="I24" i="1"/>
  <c r="H24" i="1"/>
  <c r="I23" i="1"/>
  <c r="H23" i="1"/>
  <c r="H22" i="1"/>
  <c r="H21" i="1"/>
  <c r="I18" i="1"/>
  <c r="H18" i="1"/>
  <c r="I17" i="1"/>
  <c r="H17" i="1"/>
  <c r="I16" i="1"/>
  <c r="H16" i="1"/>
  <c r="I267" i="1"/>
  <c r="H267" i="1"/>
  <c r="I266" i="1"/>
  <c r="I265" i="1"/>
  <c r="I260" i="1"/>
  <c r="H260" i="1"/>
  <c r="I250" i="1"/>
  <c r="H204" i="1"/>
  <c r="I203" i="1"/>
  <c r="H203" i="1"/>
  <c r="J203" i="1" s="1"/>
  <c r="I202" i="1"/>
  <c r="G202" i="1"/>
  <c r="I190" i="1"/>
  <c r="H189" i="1"/>
  <c r="I187" i="1"/>
  <c r="H132" i="1"/>
  <c r="H85" i="1"/>
  <c r="H78" i="1"/>
  <c r="I77" i="1"/>
  <c r="H77" i="1"/>
  <c r="I68" i="1"/>
  <c r="G68" i="1"/>
  <c r="I65" i="1"/>
  <c r="H53" i="1"/>
  <c r="I50" i="1"/>
  <c r="I49" i="1" s="1"/>
  <c r="H34" i="1"/>
  <c r="V284" i="1"/>
  <c r="U284" i="1"/>
  <c r="W284" i="1" s="1"/>
  <c r="T284" i="1"/>
  <c r="V283" i="1"/>
  <c r="U283" i="1"/>
  <c r="T283" i="1"/>
  <c r="V282" i="1"/>
  <c r="U282" i="1"/>
  <c r="T282" i="1"/>
  <c r="V281" i="1"/>
  <c r="U281" i="1"/>
  <c r="W281" i="1" s="1"/>
  <c r="T281" i="1"/>
  <c r="V279" i="1"/>
  <c r="U279" i="1"/>
  <c r="T279" i="1"/>
  <c r="V278" i="1"/>
  <c r="U278" i="1"/>
  <c r="T278" i="1"/>
  <c r="V277" i="1"/>
  <c r="U277" i="1"/>
  <c r="T277" i="1"/>
  <c r="V275" i="1"/>
  <c r="V274" i="1" s="1"/>
  <c r="U275" i="1"/>
  <c r="T275" i="1"/>
  <c r="V273" i="1"/>
  <c r="U273" i="1"/>
  <c r="T273" i="1"/>
  <c r="V272" i="1"/>
  <c r="U272" i="1"/>
  <c r="T272" i="1"/>
  <c r="V271" i="1"/>
  <c r="U271" i="1"/>
  <c r="T271" i="1"/>
  <c r="V270" i="1"/>
  <c r="U270" i="1"/>
  <c r="T270" i="1"/>
  <c r="V269" i="1"/>
  <c r="U269" i="1"/>
  <c r="W269" i="1" s="1"/>
  <c r="T269" i="1"/>
  <c r="V268" i="1"/>
  <c r="U268" i="1"/>
  <c r="W268" i="1" s="1"/>
  <c r="T268" i="1"/>
  <c r="V267" i="1"/>
  <c r="U267" i="1"/>
  <c r="T267" i="1"/>
  <c r="V266" i="1"/>
  <c r="U266" i="1"/>
  <c r="T266" i="1"/>
  <c r="V265" i="1"/>
  <c r="U265" i="1"/>
  <c r="T265" i="1"/>
  <c r="V264" i="1"/>
  <c r="U264" i="1"/>
  <c r="T264" i="1"/>
  <c r="V263" i="1"/>
  <c r="U263" i="1"/>
  <c r="W263" i="1" s="1"/>
  <c r="T263" i="1"/>
  <c r="V261" i="1"/>
  <c r="U261" i="1"/>
  <c r="T261" i="1"/>
  <c r="V260" i="1"/>
  <c r="U260" i="1"/>
  <c r="W260" i="1" s="1"/>
  <c r="T260" i="1"/>
  <c r="V259" i="1"/>
  <c r="U259" i="1"/>
  <c r="W259" i="1" s="1"/>
  <c r="T259" i="1"/>
  <c r="V258" i="1"/>
  <c r="U258" i="1"/>
  <c r="T258" i="1"/>
  <c r="V257" i="1"/>
  <c r="U257" i="1"/>
  <c r="T257" i="1"/>
  <c r="V256" i="1"/>
  <c r="U256" i="1"/>
  <c r="T256" i="1"/>
  <c r="V255" i="1"/>
  <c r="U255" i="1"/>
  <c r="W255" i="1" s="1"/>
  <c r="T255" i="1"/>
  <c r="V254" i="1"/>
  <c r="U254" i="1"/>
  <c r="W254" i="1" s="1"/>
  <c r="T254" i="1"/>
  <c r="V253" i="1"/>
  <c r="U253" i="1"/>
  <c r="T253" i="1"/>
  <c r="V252" i="1"/>
  <c r="U252" i="1"/>
  <c r="T252" i="1"/>
  <c r="V251" i="1"/>
  <c r="U251" i="1"/>
  <c r="T251" i="1"/>
  <c r="V250" i="1"/>
  <c r="U250" i="1"/>
  <c r="T250" i="1"/>
  <c r="V249" i="1"/>
  <c r="U249" i="1"/>
  <c r="T249" i="1"/>
  <c r="V248" i="1"/>
  <c r="U248" i="1"/>
  <c r="T248" i="1"/>
  <c r="V247" i="1"/>
  <c r="U247" i="1"/>
  <c r="W247" i="1" s="1"/>
  <c r="T247" i="1"/>
  <c r="V246" i="1"/>
  <c r="U246" i="1"/>
  <c r="T246" i="1"/>
  <c r="V244" i="1"/>
  <c r="U244" i="1"/>
  <c r="T244" i="1"/>
  <c r="V243" i="1"/>
  <c r="U243" i="1"/>
  <c r="T243" i="1"/>
  <c r="V242" i="1"/>
  <c r="U242" i="1"/>
  <c r="T242" i="1"/>
  <c r="V240" i="1"/>
  <c r="U240" i="1"/>
  <c r="T240" i="1"/>
  <c r="V239" i="1"/>
  <c r="U239" i="1"/>
  <c r="T239" i="1"/>
  <c r="V238" i="1"/>
  <c r="U238" i="1"/>
  <c r="T238" i="1"/>
  <c r="V237" i="1"/>
  <c r="U237" i="1"/>
  <c r="W237" i="1" s="1"/>
  <c r="T237" i="1"/>
  <c r="V236" i="1"/>
  <c r="U236" i="1"/>
  <c r="W236" i="1" s="1"/>
  <c r="T236" i="1"/>
  <c r="V235" i="1"/>
  <c r="U235" i="1"/>
  <c r="T235" i="1"/>
  <c r="V234" i="1"/>
  <c r="U234" i="1"/>
  <c r="T234" i="1"/>
  <c r="V233" i="1"/>
  <c r="U233" i="1"/>
  <c r="T233" i="1"/>
  <c r="V232" i="1"/>
  <c r="U232" i="1"/>
  <c r="T232" i="1"/>
  <c r="V231" i="1"/>
  <c r="U231" i="1"/>
  <c r="T231" i="1"/>
  <c r="V230" i="1"/>
  <c r="U230" i="1"/>
  <c r="T230" i="1"/>
  <c r="V229" i="1"/>
  <c r="U229" i="1"/>
  <c r="W229" i="1" s="1"/>
  <c r="T229" i="1"/>
  <c r="V228" i="1"/>
  <c r="U228" i="1"/>
  <c r="T228" i="1"/>
  <c r="V227" i="1"/>
  <c r="U227" i="1"/>
  <c r="T227" i="1"/>
  <c r="V226" i="1"/>
  <c r="U226" i="1"/>
  <c r="W226" i="1" s="1"/>
  <c r="T226" i="1"/>
  <c r="V225" i="1"/>
  <c r="U225" i="1"/>
  <c r="W225" i="1" s="1"/>
  <c r="T225" i="1"/>
  <c r="V224" i="1"/>
  <c r="U224" i="1"/>
  <c r="W224" i="1" s="1"/>
  <c r="T224" i="1"/>
  <c r="V223" i="1"/>
  <c r="U223" i="1"/>
  <c r="T223" i="1"/>
  <c r="V222" i="1"/>
  <c r="U222" i="1"/>
  <c r="W222" i="1" s="1"/>
  <c r="T222" i="1"/>
  <c r="V221" i="1"/>
  <c r="U221" i="1"/>
  <c r="T221" i="1"/>
  <c r="V220" i="1"/>
  <c r="U220" i="1"/>
  <c r="W220" i="1" s="1"/>
  <c r="T220" i="1"/>
  <c r="V219" i="1"/>
  <c r="U219" i="1"/>
  <c r="T219" i="1"/>
  <c r="V218" i="1"/>
  <c r="U218" i="1"/>
  <c r="T218" i="1"/>
  <c r="V216" i="1"/>
  <c r="U216" i="1"/>
  <c r="T216" i="1"/>
  <c r="V215" i="1"/>
  <c r="U215" i="1"/>
  <c r="T215" i="1"/>
  <c r="V214" i="1"/>
  <c r="U214" i="1"/>
  <c r="T214" i="1"/>
  <c r="V212" i="1"/>
  <c r="U212" i="1"/>
  <c r="T212" i="1"/>
  <c r="V211" i="1"/>
  <c r="U211" i="1"/>
  <c r="T211" i="1"/>
  <c r="V209" i="1"/>
  <c r="U209" i="1"/>
  <c r="T209" i="1"/>
  <c r="V208" i="1"/>
  <c r="U208" i="1"/>
  <c r="T208" i="1"/>
  <c r="V207" i="1"/>
  <c r="U207" i="1"/>
  <c r="T207" i="1"/>
  <c r="V206" i="1"/>
  <c r="U206" i="1"/>
  <c r="W206" i="1" s="1"/>
  <c r="T206" i="1"/>
  <c r="V205" i="1"/>
  <c r="U205" i="1"/>
  <c r="T205" i="1"/>
  <c r="V204" i="1"/>
  <c r="U204" i="1"/>
  <c r="T204" i="1"/>
  <c r="V203" i="1"/>
  <c r="U203" i="1"/>
  <c r="T203" i="1"/>
  <c r="V202" i="1"/>
  <c r="U202" i="1"/>
  <c r="T202" i="1"/>
  <c r="V201" i="1"/>
  <c r="U201" i="1"/>
  <c r="W201" i="1" s="1"/>
  <c r="T201" i="1"/>
  <c r="V199" i="1"/>
  <c r="U199" i="1"/>
  <c r="T199" i="1"/>
  <c r="V198" i="1"/>
  <c r="U198" i="1"/>
  <c r="T198" i="1"/>
  <c r="V197" i="1"/>
  <c r="U197" i="1"/>
  <c r="T197" i="1"/>
  <c r="V196" i="1"/>
  <c r="U196" i="1"/>
  <c r="T196" i="1"/>
  <c r="V195" i="1"/>
  <c r="U195" i="1"/>
  <c r="W195" i="1" s="1"/>
  <c r="T195" i="1"/>
  <c r="V194" i="1"/>
  <c r="U194" i="1"/>
  <c r="W194" i="1" s="1"/>
  <c r="T194" i="1"/>
  <c r="V193" i="1"/>
  <c r="U193" i="1"/>
  <c r="T193" i="1"/>
  <c r="V192" i="1"/>
  <c r="U192" i="1"/>
  <c r="T192" i="1"/>
  <c r="V191" i="1"/>
  <c r="U191" i="1"/>
  <c r="T191" i="1"/>
  <c r="V190" i="1"/>
  <c r="U190" i="1"/>
  <c r="W190" i="1" s="1"/>
  <c r="T190" i="1"/>
  <c r="V189" i="1"/>
  <c r="U189" i="1"/>
  <c r="T189" i="1"/>
  <c r="V187" i="1"/>
  <c r="U187" i="1"/>
  <c r="W187" i="1" s="1"/>
  <c r="T187" i="1"/>
  <c r="V186" i="1"/>
  <c r="U186" i="1"/>
  <c r="W186" i="1" s="1"/>
  <c r="T186" i="1"/>
  <c r="V185" i="1"/>
  <c r="U185" i="1"/>
  <c r="T185" i="1"/>
  <c r="V184" i="1"/>
  <c r="U184" i="1"/>
  <c r="W184" i="1" s="1"/>
  <c r="T184" i="1"/>
  <c r="V183" i="1"/>
  <c r="U183" i="1"/>
  <c r="T183" i="1"/>
  <c r="V182" i="1"/>
  <c r="U182" i="1"/>
  <c r="T182" i="1"/>
  <c r="V181" i="1"/>
  <c r="U181" i="1"/>
  <c r="T181" i="1"/>
  <c r="V180" i="1"/>
  <c r="U180" i="1"/>
  <c r="T180" i="1"/>
  <c r="V179" i="1"/>
  <c r="U179" i="1"/>
  <c r="T179" i="1"/>
  <c r="V177" i="1"/>
  <c r="U177" i="1"/>
  <c r="T177" i="1"/>
  <c r="V176" i="1"/>
  <c r="U176" i="1"/>
  <c r="W176" i="1" s="1"/>
  <c r="T176" i="1"/>
  <c r="V175" i="1"/>
  <c r="U175" i="1"/>
  <c r="W175" i="1" s="1"/>
  <c r="T175" i="1"/>
  <c r="V174" i="1"/>
  <c r="U174" i="1"/>
  <c r="T174" i="1"/>
  <c r="V173" i="1"/>
  <c r="U173" i="1"/>
  <c r="T173" i="1"/>
  <c r="V172" i="1"/>
  <c r="U172" i="1"/>
  <c r="W172" i="1" s="1"/>
  <c r="T172" i="1"/>
  <c r="V171" i="1"/>
  <c r="U171" i="1"/>
  <c r="T171" i="1"/>
  <c r="V168" i="1"/>
  <c r="U168" i="1"/>
  <c r="W168" i="1" s="1"/>
  <c r="T168" i="1"/>
  <c r="V167" i="1"/>
  <c r="U167" i="1"/>
  <c r="T167" i="1"/>
  <c r="V166" i="1"/>
  <c r="U166" i="1"/>
  <c r="T166" i="1"/>
  <c r="V165" i="1"/>
  <c r="U165" i="1"/>
  <c r="W165" i="1" s="1"/>
  <c r="T165" i="1"/>
  <c r="V163" i="1"/>
  <c r="V162" i="1" s="1"/>
  <c r="U163" i="1"/>
  <c r="U162" i="1" s="1"/>
  <c r="T163" i="1"/>
  <c r="V161" i="1"/>
  <c r="U161" i="1"/>
  <c r="T161" i="1"/>
  <c r="V160" i="1"/>
  <c r="U160" i="1"/>
  <c r="T160" i="1"/>
  <c r="V159" i="1"/>
  <c r="U159" i="1"/>
  <c r="W159" i="1" s="1"/>
  <c r="T159" i="1"/>
  <c r="V158" i="1"/>
  <c r="U158" i="1"/>
  <c r="W158" i="1" s="1"/>
  <c r="T158" i="1"/>
  <c r="V156" i="1"/>
  <c r="U156" i="1"/>
  <c r="T156" i="1"/>
  <c r="V155" i="1"/>
  <c r="U155" i="1"/>
  <c r="T155" i="1"/>
  <c r="V154" i="1"/>
  <c r="U154" i="1"/>
  <c r="T154" i="1"/>
  <c r="V153" i="1"/>
  <c r="U153" i="1"/>
  <c r="W153" i="1" s="1"/>
  <c r="T153" i="1"/>
  <c r="V152" i="1"/>
  <c r="U152" i="1"/>
  <c r="T152" i="1"/>
  <c r="V150" i="1"/>
  <c r="U150" i="1"/>
  <c r="T150" i="1"/>
  <c r="V149" i="1"/>
  <c r="U149" i="1"/>
  <c r="T149" i="1"/>
  <c r="V148" i="1"/>
  <c r="U148" i="1"/>
  <c r="T148" i="1"/>
  <c r="V147" i="1"/>
  <c r="U147" i="1"/>
  <c r="T147" i="1"/>
  <c r="V145" i="1"/>
  <c r="U145" i="1"/>
  <c r="W145" i="1" s="1"/>
  <c r="T145" i="1"/>
  <c r="V144" i="1"/>
  <c r="U144" i="1"/>
  <c r="T144" i="1"/>
  <c r="V143" i="1"/>
  <c r="U143" i="1"/>
  <c r="T143" i="1"/>
  <c r="V142" i="1"/>
  <c r="U142" i="1"/>
  <c r="W142" i="1" s="1"/>
  <c r="T142" i="1"/>
  <c r="V141" i="1"/>
  <c r="U141" i="1"/>
  <c r="W141" i="1" s="1"/>
  <c r="T141" i="1"/>
  <c r="V140" i="1"/>
  <c r="U140" i="1"/>
  <c r="T140" i="1"/>
  <c r="V139" i="1"/>
  <c r="U139" i="1"/>
  <c r="T139" i="1"/>
  <c r="V138" i="1"/>
  <c r="U138" i="1"/>
  <c r="T138" i="1"/>
  <c r="V137" i="1"/>
  <c r="U137" i="1"/>
  <c r="T137" i="1"/>
  <c r="V135" i="1"/>
  <c r="U135" i="1"/>
  <c r="T135" i="1"/>
  <c r="V134" i="1"/>
  <c r="U134" i="1"/>
  <c r="W134" i="1" s="1"/>
  <c r="T134" i="1"/>
  <c r="V133" i="1"/>
  <c r="U133" i="1"/>
  <c r="T133" i="1"/>
  <c r="V132" i="1"/>
  <c r="U132" i="1"/>
  <c r="W132" i="1" s="1"/>
  <c r="T132" i="1"/>
  <c r="V131" i="1"/>
  <c r="U131" i="1"/>
  <c r="T131" i="1"/>
  <c r="V128" i="1"/>
  <c r="V127" i="1" s="1"/>
  <c r="U128" i="1"/>
  <c r="T128" i="1"/>
  <c r="U127" i="1"/>
  <c r="V126" i="1"/>
  <c r="U126" i="1"/>
  <c r="W126" i="1" s="1"/>
  <c r="T126" i="1"/>
  <c r="V125" i="1"/>
  <c r="U125" i="1"/>
  <c r="T125" i="1"/>
  <c r="V124" i="1"/>
  <c r="U124" i="1"/>
  <c r="W124" i="1" s="1"/>
  <c r="T124" i="1"/>
  <c r="V123" i="1"/>
  <c r="U123" i="1"/>
  <c r="T123" i="1"/>
  <c r="V121" i="1"/>
  <c r="U121" i="1"/>
  <c r="T121" i="1"/>
  <c r="V120" i="1"/>
  <c r="U120" i="1"/>
  <c r="T120" i="1"/>
  <c r="V119" i="1"/>
  <c r="U119" i="1"/>
  <c r="T119" i="1"/>
  <c r="V118" i="1"/>
  <c r="U118" i="1"/>
  <c r="W118" i="1" s="1"/>
  <c r="T118" i="1"/>
  <c r="V117" i="1"/>
  <c r="U117" i="1"/>
  <c r="T117" i="1"/>
  <c r="V116" i="1"/>
  <c r="U116" i="1"/>
  <c r="W116" i="1" s="1"/>
  <c r="T116" i="1"/>
  <c r="V114" i="1"/>
  <c r="U114" i="1"/>
  <c r="T114" i="1"/>
  <c r="V113" i="1"/>
  <c r="U113" i="1"/>
  <c r="T113" i="1"/>
  <c r="V112" i="1"/>
  <c r="U112" i="1"/>
  <c r="T112" i="1"/>
  <c r="V111" i="1"/>
  <c r="U111" i="1"/>
  <c r="T111" i="1"/>
  <c r="V109" i="1"/>
  <c r="U109" i="1"/>
  <c r="T109" i="1"/>
  <c r="V108" i="1"/>
  <c r="U108" i="1"/>
  <c r="T108" i="1"/>
  <c r="V107" i="1"/>
  <c r="U107" i="1"/>
  <c r="W107" i="1" s="1"/>
  <c r="T107" i="1"/>
  <c r="V106" i="1"/>
  <c r="U106" i="1"/>
  <c r="T106" i="1"/>
  <c r="V105" i="1"/>
  <c r="U105" i="1"/>
  <c r="W105" i="1" s="1"/>
  <c r="T105" i="1"/>
  <c r="V104" i="1"/>
  <c r="U104" i="1"/>
  <c r="T104" i="1"/>
  <c r="V103" i="1"/>
  <c r="U103" i="1"/>
  <c r="T103" i="1"/>
  <c r="V102" i="1"/>
  <c r="U102" i="1"/>
  <c r="T102" i="1"/>
  <c r="V100" i="1"/>
  <c r="U100" i="1"/>
  <c r="W100" i="1" s="1"/>
  <c r="T100" i="1"/>
  <c r="V99" i="1"/>
  <c r="U99" i="1"/>
  <c r="T99" i="1"/>
  <c r="V98" i="1"/>
  <c r="U98" i="1"/>
  <c r="T98" i="1"/>
  <c r="V97" i="1"/>
  <c r="U97" i="1"/>
  <c r="T97" i="1"/>
  <c r="V96" i="1"/>
  <c r="U96" i="1"/>
  <c r="T96" i="1"/>
  <c r="V95" i="1"/>
  <c r="U95" i="1"/>
  <c r="W95" i="1" s="1"/>
  <c r="T95" i="1"/>
  <c r="V92" i="1"/>
  <c r="V91" i="1" s="1"/>
  <c r="U92" i="1"/>
  <c r="U91" i="1" s="1"/>
  <c r="T92" i="1"/>
  <c r="V90" i="1"/>
  <c r="U90" i="1"/>
  <c r="T90" i="1"/>
  <c r="V89" i="1"/>
  <c r="U89" i="1"/>
  <c r="T89" i="1"/>
  <c r="V88" i="1"/>
  <c r="U88" i="1"/>
  <c r="T88" i="1"/>
  <c r="V87" i="1"/>
  <c r="U87" i="1"/>
  <c r="T87" i="1"/>
  <c r="V85" i="1"/>
  <c r="U85" i="1"/>
  <c r="T85" i="1"/>
  <c r="V84" i="1"/>
  <c r="U84" i="1"/>
  <c r="W84" i="1" s="1"/>
  <c r="T84" i="1"/>
  <c r="V83" i="1"/>
  <c r="U83" i="1"/>
  <c r="W83" i="1" s="1"/>
  <c r="T83" i="1"/>
  <c r="V82" i="1"/>
  <c r="U82" i="1"/>
  <c r="T82" i="1"/>
  <c r="V81" i="1"/>
  <c r="U81" i="1"/>
  <c r="T81" i="1"/>
  <c r="V80" i="1"/>
  <c r="U80" i="1"/>
  <c r="T80" i="1"/>
  <c r="V79" i="1"/>
  <c r="U79" i="1"/>
  <c r="W79" i="1" s="1"/>
  <c r="T79" i="1"/>
  <c r="V78" i="1"/>
  <c r="U78" i="1"/>
  <c r="W78" i="1" s="1"/>
  <c r="T78" i="1"/>
  <c r="V77" i="1"/>
  <c r="U77" i="1"/>
  <c r="T77" i="1"/>
  <c r="V76" i="1"/>
  <c r="U76" i="1"/>
  <c r="W76" i="1" s="1"/>
  <c r="T76" i="1"/>
  <c r="V74" i="1"/>
  <c r="U74" i="1"/>
  <c r="T74" i="1"/>
  <c r="V73" i="1"/>
  <c r="U73" i="1"/>
  <c r="W73" i="1" s="1"/>
  <c r="T73" i="1"/>
  <c r="V72" i="1"/>
  <c r="U72" i="1"/>
  <c r="W72" i="1" s="1"/>
  <c r="T72" i="1"/>
  <c r="V71" i="1"/>
  <c r="U71" i="1"/>
  <c r="W71" i="1" s="1"/>
  <c r="T71" i="1"/>
  <c r="V69" i="1"/>
  <c r="U69" i="1"/>
  <c r="W69" i="1" s="1"/>
  <c r="T69" i="1"/>
  <c r="V68" i="1"/>
  <c r="U68" i="1"/>
  <c r="T68" i="1"/>
  <c r="V67" i="1"/>
  <c r="U67" i="1"/>
  <c r="T67" i="1"/>
  <c r="V66" i="1"/>
  <c r="U66" i="1"/>
  <c r="W66" i="1" s="1"/>
  <c r="T66" i="1"/>
  <c r="V65" i="1"/>
  <c r="U65" i="1"/>
  <c r="T65" i="1"/>
  <c r="V64" i="1"/>
  <c r="U64" i="1"/>
  <c r="T64" i="1"/>
  <c r="V63" i="1"/>
  <c r="U63" i="1"/>
  <c r="W63" i="1" s="1"/>
  <c r="T63" i="1"/>
  <c r="V62" i="1"/>
  <c r="U62" i="1"/>
  <c r="T62" i="1"/>
  <c r="V61" i="1"/>
  <c r="U61" i="1"/>
  <c r="T61" i="1"/>
  <c r="V59" i="1"/>
  <c r="U59" i="1"/>
  <c r="T59" i="1"/>
  <c r="V58" i="1"/>
  <c r="U58" i="1"/>
  <c r="T58" i="1"/>
  <c r="V57" i="1"/>
  <c r="U57" i="1"/>
  <c r="T57" i="1"/>
  <c r="V56" i="1"/>
  <c r="U56" i="1"/>
  <c r="T56" i="1"/>
  <c r="V55" i="1"/>
  <c r="U55" i="1"/>
  <c r="T55" i="1"/>
  <c r="V54" i="1"/>
  <c r="U54" i="1"/>
  <c r="T54" i="1"/>
  <c r="V53" i="1"/>
  <c r="U53" i="1"/>
  <c r="T53" i="1"/>
  <c r="V50" i="1"/>
  <c r="V49" i="1" s="1"/>
  <c r="U50" i="1"/>
  <c r="T50" i="1"/>
  <c r="V48" i="1"/>
  <c r="U48" i="1"/>
  <c r="T48" i="1"/>
  <c r="V47" i="1"/>
  <c r="U47" i="1"/>
  <c r="T47" i="1"/>
  <c r="V46" i="1"/>
  <c r="U46" i="1"/>
  <c r="T46" i="1"/>
  <c r="V44" i="1"/>
  <c r="U44" i="1"/>
  <c r="T44" i="1"/>
  <c r="V43" i="1"/>
  <c r="U43" i="1"/>
  <c r="T43" i="1"/>
  <c r="V42" i="1"/>
  <c r="U42" i="1"/>
  <c r="T42" i="1"/>
  <c r="V41" i="1"/>
  <c r="U41" i="1"/>
  <c r="T41" i="1"/>
  <c r="V40" i="1"/>
  <c r="U40" i="1"/>
  <c r="T40" i="1"/>
  <c r="V39" i="1"/>
  <c r="U39" i="1"/>
  <c r="T39" i="1"/>
  <c r="V38" i="1"/>
  <c r="U38" i="1"/>
  <c r="T38" i="1"/>
  <c r="V36" i="1"/>
  <c r="U36" i="1"/>
  <c r="T36" i="1"/>
  <c r="V35" i="1"/>
  <c r="U35" i="1"/>
  <c r="T35" i="1"/>
  <c r="V34" i="1"/>
  <c r="U34" i="1"/>
  <c r="T34" i="1"/>
  <c r="V33" i="1"/>
  <c r="U33" i="1"/>
  <c r="W33" i="1" s="1"/>
  <c r="T33" i="1"/>
  <c r="V32" i="1"/>
  <c r="U32" i="1"/>
  <c r="W32" i="1" s="1"/>
  <c r="T32" i="1"/>
  <c r="V31" i="1"/>
  <c r="U31" i="1"/>
  <c r="T31" i="1"/>
  <c r="V30" i="1"/>
  <c r="U30" i="1"/>
  <c r="T30" i="1"/>
  <c r="V28" i="1"/>
  <c r="U28" i="1"/>
  <c r="W28" i="1" s="1"/>
  <c r="T28" i="1"/>
  <c r="V27" i="1"/>
  <c r="U27" i="1"/>
  <c r="W27" i="1" s="1"/>
  <c r="T27" i="1"/>
  <c r="V26" i="1"/>
  <c r="U26" i="1"/>
  <c r="T26" i="1"/>
  <c r="V25" i="1"/>
  <c r="U25" i="1"/>
  <c r="W25" i="1" s="1"/>
  <c r="T25" i="1"/>
  <c r="V24" i="1"/>
  <c r="U24" i="1"/>
  <c r="W24" i="1" s="1"/>
  <c r="T24" i="1"/>
  <c r="V23" i="1"/>
  <c r="U23" i="1"/>
  <c r="W23" i="1" s="1"/>
  <c r="T23" i="1"/>
  <c r="V22" i="1"/>
  <c r="U22" i="1"/>
  <c r="T22" i="1"/>
  <c r="V21" i="1"/>
  <c r="U21" i="1"/>
  <c r="W21" i="1" s="1"/>
  <c r="T21" i="1"/>
  <c r="V19" i="1"/>
  <c r="U19" i="1"/>
  <c r="T19" i="1"/>
  <c r="V18" i="1"/>
  <c r="U18" i="1"/>
  <c r="T18" i="1"/>
  <c r="V17" i="1"/>
  <c r="U17" i="1"/>
  <c r="T17" i="1"/>
  <c r="V16" i="1"/>
  <c r="U16" i="1"/>
  <c r="T16" i="1"/>
  <c r="I284" i="1"/>
  <c r="H284" i="1"/>
  <c r="J284" i="1" s="1"/>
  <c r="H283" i="1"/>
  <c r="I282" i="1"/>
  <c r="H215" i="1"/>
  <c r="I183" i="1"/>
  <c r="I174" i="1"/>
  <c r="H174" i="1"/>
  <c r="I155" i="1"/>
  <c r="H155" i="1"/>
  <c r="I154" i="1"/>
  <c r="H154" i="1"/>
  <c r="G154" i="1"/>
  <c r="H139" i="1"/>
  <c r="H119" i="1"/>
  <c r="I118" i="1"/>
  <c r="I114" i="1"/>
  <c r="I69" i="1"/>
  <c r="H69" i="1"/>
  <c r="G69" i="1"/>
  <c r="I19" i="1"/>
  <c r="H19" i="1"/>
  <c r="G19" i="1"/>
  <c r="G54" i="1" l="1"/>
  <c r="G62" i="1"/>
  <c r="G120" i="1"/>
  <c r="G205" i="1"/>
  <c r="G236" i="1"/>
  <c r="J248" i="1"/>
  <c r="J27" i="1"/>
  <c r="W22" i="1"/>
  <c r="W123" i="1"/>
  <c r="W171" i="1"/>
  <c r="W202" i="1"/>
  <c r="W117" i="1"/>
  <c r="W196" i="1"/>
  <c r="W228" i="1"/>
  <c r="W258" i="1"/>
  <c r="W46" i="1"/>
  <c r="W74" i="1"/>
  <c r="W70" i="1" s="1"/>
  <c r="W108" i="1"/>
  <c r="W154" i="1"/>
  <c r="W133" i="1"/>
  <c r="H172" i="1"/>
  <c r="J172" i="1" s="1"/>
  <c r="W99" i="1"/>
  <c r="W144" i="1"/>
  <c r="W180" i="1"/>
  <c r="W211" i="1"/>
  <c r="W272" i="1"/>
  <c r="W90" i="1"/>
  <c r="V210" i="1"/>
  <c r="W77" i="1"/>
  <c r="W223" i="1"/>
  <c r="G167" i="1"/>
  <c r="U52" i="1"/>
  <c r="W209" i="1"/>
  <c r="W240" i="1"/>
  <c r="W271" i="1"/>
  <c r="G215" i="1"/>
  <c r="V280" i="1"/>
  <c r="W41" i="1"/>
  <c r="W54" i="1"/>
  <c r="W85" i="1"/>
  <c r="W167" i="1"/>
  <c r="W199" i="1"/>
  <c r="W231" i="1"/>
  <c r="W261" i="1"/>
  <c r="G176" i="1"/>
  <c r="I176" i="1"/>
  <c r="I170" i="1" s="1"/>
  <c r="G119" i="1"/>
  <c r="W173" i="1"/>
  <c r="W235" i="1"/>
  <c r="W246" i="1"/>
  <c r="W266" i="1"/>
  <c r="U146" i="1"/>
  <c r="G36" i="1"/>
  <c r="W47" i="1"/>
  <c r="W45" i="1" s="1"/>
  <c r="W59" i="1"/>
  <c r="W125" i="1"/>
  <c r="W122" i="1" s="1"/>
  <c r="W138" i="1"/>
  <c r="W183" i="1"/>
  <c r="W193" i="1"/>
  <c r="H258" i="1"/>
  <c r="J258" i="1" s="1"/>
  <c r="W81" i="1"/>
  <c r="V70" i="1"/>
  <c r="W256" i="1"/>
  <c r="U75" i="1"/>
  <c r="V75" i="1"/>
  <c r="W174" i="1"/>
  <c r="G76" i="1"/>
  <c r="W39" i="1"/>
  <c r="W106" i="1"/>
  <c r="W218" i="1"/>
  <c r="W248" i="1"/>
  <c r="G144" i="1"/>
  <c r="G161" i="1"/>
  <c r="G242" i="1"/>
  <c r="W282" i="1"/>
  <c r="G272" i="1"/>
  <c r="G183" i="1"/>
  <c r="W177" i="1"/>
  <c r="J46" i="1"/>
  <c r="J199" i="1"/>
  <c r="W65" i="1"/>
  <c r="W120" i="1"/>
  <c r="W221" i="1"/>
  <c r="W251" i="1"/>
  <c r="W283" i="1"/>
  <c r="V52" i="1"/>
  <c r="J201" i="1"/>
  <c r="U110" i="1"/>
  <c r="V164" i="1"/>
  <c r="I119" i="1"/>
  <c r="J119" i="1" s="1"/>
  <c r="G259" i="1"/>
  <c r="W34" i="1"/>
  <c r="W57" i="1"/>
  <c r="W67" i="1"/>
  <c r="U86" i="1"/>
  <c r="W102" i="1"/>
  <c r="W135" i="1"/>
  <c r="W181" i="1"/>
  <c r="W212" i="1"/>
  <c r="W253" i="1"/>
  <c r="W273" i="1"/>
  <c r="W152" i="1"/>
  <c r="G244" i="1"/>
  <c r="J43" i="1"/>
  <c r="W96" i="1"/>
  <c r="W249" i="1"/>
  <c r="W179" i="1"/>
  <c r="W111" i="1"/>
  <c r="V157" i="1"/>
  <c r="J190" i="1"/>
  <c r="W35" i="1"/>
  <c r="V45" i="1"/>
  <c r="W58" i="1"/>
  <c r="V60" i="1"/>
  <c r="W182" i="1"/>
  <c r="U213" i="1"/>
  <c r="W244" i="1"/>
  <c r="W275" i="1"/>
  <c r="W274" i="1" s="1"/>
  <c r="G87" i="1"/>
  <c r="G186" i="1"/>
  <c r="J138" i="1"/>
  <c r="W40" i="1"/>
  <c r="W92" i="1"/>
  <c r="W91" i="1" s="1"/>
  <c r="V101" i="1"/>
  <c r="W137" i="1"/>
  <c r="W147" i="1"/>
  <c r="W189" i="1"/>
  <c r="W230" i="1"/>
  <c r="W250" i="1"/>
  <c r="G105" i="1"/>
  <c r="V20" i="1"/>
  <c r="V29" i="1"/>
  <c r="W270" i="1"/>
  <c r="J78" i="1"/>
  <c r="W42" i="1"/>
  <c r="W64" i="1"/>
  <c r="W139" i="1"/>
  <c r="W149" i="1"/>
  <c r="W191" i="1"/>
  <c r="W232" i="1"/>
  <c r="V241" i="1"/>
  <c r="W252" i="1"/>
  <c r="V146" i="1"/>
  <c r="G79" i="1"/>
  <c r="I36" i="1"/>
  <c r="J36" i="1" s="1"/>
  <c r="H282" i="1"/>
  <c r="J282" i="1" s="1"/>
  <c r="W43" i="1"/>
  <c r="W55" i="1"/>
  <c r="U94" i="1"/>
  <c r="W128" i="1"/>
  <c r="W127" i="1" s="1"/>
  <c r="W140" i="1"/>
  <c r="W150" i="1"/>
  <c r="W160" i="1"/>
  <c r="W192" i="1"/>
  <c r="W233" i="1"/>
  <c r="W44" i="1"/>
  <c r="W56" i="1"/>
  <c r="W98" i="1"/>
  <c r="W119" i="1"/>
  <c r="W131" i="1"/>
  <c r="W130" i="1" s="1"/>
  <c r="W161" i="1"/>
  <c r="W203" i="1"/>
  <c r="V213" i="1"/>
  <c r="W234" i="1"/>
  <c r="G147" i="1"/>
  <c r="J197" i="1"/>
  <c r="W30" i="1"/>
  <c r="U29" i="1"/>
  <c r="V94" i="1"/>
  <c r="G283" i="1"/>
  <c r="V130" i="1"/>
  <c r="J105" i="1"/>
  <c r="W87" i="1"/>
  <c r="W109" i="1"/>
  <c r="W204" i="1"/>
  <c r="W215" i="1"/>
  <c r="U45" i="1"/>
  <c r="G84" i="1"/>
  <c r="J174" i="1"/>
  <c r="W68" i="1"/>
  <c r="W88" i="1"/>
  <c r="U164" i="1"/>
  <c r="W205" i="1"/>
  <c r="W216" i="1"/>
  <c r="W265" i="1"/>
  <c r="G71" i="1"/>
  <c r="V15" i="1"/>
  <c r="W26" i="1"/>
  <c r="W20" i="1" s="1"/>
  <c r="W36" i="1"/>
  <c r="W121" i="1"/>
  <c r="W143" i="1"/>
  <c r="U178" i="1"/>
  <c r="W227" i="1"/>
  <c r="W277" i="1"/>
  <c r="U15" i="1"/>
  <c r="W166" i="1"/>
  <c r="W164" i="1" s="1"/>
  <c r="W219" i="1"/>
  <c r="W257" i="1"/>
  <c r="W267" i="1"/>
  <c r="V276" i="1"/>
  <c r="W155" i="1"/>
  <c r="J71" i="1"/>
  <c r="W18" i="1"/>
  <c r="W48" i="1"/>
  <c r="W80" i="1"/>
  <c r="W103" i="1"/>
  <c r="W113" i="1"/>
  <c r="U151" i="1"/>
  <c r="W197" i="1"/>
  <c r="U200" i="1"/>
  <c r="W238" i="1"/>
  <c r="U70" i="1"/>
  <c r="V200" i="1"/>
  <c r="U276" i="1"/>
  <c r="U157" i="1"/>
  <c r="V178" i="1"/>
  <c r="W19" i="1"/>
  <c r="W50" i="1"/>
  <c r="W49" i="1" s="1"/>
  <c r="W62" i="1"/>
  <c r="W114" i="1"/>
  <c r="W198" i="1"/>
  <c r="W208" i="1"/>
  <c r="W239" i="1"/>
  <c r="U280" i="1"/>
  <c r="G139" i="1"/>
  <c r="G155" i="1"/>
  <c r="G251" i="1"/>
  <c r="G252" i="1"/>
  <c r="J259" i="1"/>
  <c r="I244" i="1"/>
  <c r="I241" i="1" s="1"/>
  <c r="J220" i="1"/>
  <c r="G222" i="1"/>
  <c r="G195" i="1"/>
  <c r="J181" i="1"/>
  <c r="J152" i="1"/>
  <c r="J155" i="1"/>
  <c r="I139" i="1"/>
  <c r="I136" i="1" s="1"/>
  <c r="G114" i="1"/>
  <c r="G104" i="1"/>
  <c r="J74" i="1"/>
  <c r="G46" i="1"/>
  <c r="G233" i="1"/>
  <c r="J81" i="1"/>
  <c r="H137" i="1"/>
  <c r="J137" i="1" s="1"/>
  <c r="G33" i="1"/>
  <c r="G138" i="1"/>
  <c r="G185" i="1"/>
  <c r="G34" i="1"/>
  <c r="G85" i="1"/>
  <c r="G81" i="1"/>
  <c r="G99" i="1"/>
  <c r="G108" i="1"/>
  <c r="G199" i="1"/>
  <c r="G47" i="1"/>
  <c r="G269" i="1"/>
  <c r="J18" i="1"/>
  <c r="J47" i="1"/>
  <c r="G201" i="1"/>
  <c r="G48" i="1"/>
  <c r="H165" i="1"/>
  <c r="J165" i="1" s="1"/>
  <c r="G265" i="1"/>
  <c r="G50" i="1"/>
  <c r="G113" i="1"/>
  <c r="J118" i="1"/>
  <c r="G166" i="1"/>
  <c r="H281" i="1"/>
  <c r="J171" i="1"/>
  <c r="G41" i="1"/>
  <c r="G156" i="1"/>
  <c r="G175" i="1"/>
  <c r="J191" i="1"/>
  <c r="J223" i="1"/>
  <c r="J253" i="1"/>
  <c r="G268" i="1"/>
  <c r="J185" i="1"/>
  <c r="J222" i="1"/>
  <c r="G125" i="1"/>
  <c r="G214" i="1"/>
  <c r="G124" i="1"/>
  <c r="G18" i="1"/>
  <c r="G126" i="1"/>
  <c r="J19" i="1"/>
  <c r="G168" i="1"/>
  <c r="H202" i="1"/>
  <c r="J202" i="1" s="1"/>
  <c r="G277" i="1"/>
  <c r="G109" i="1"/>
  <c r="G128" i="1"/>
  <c r="G257" i="1"/>
  <c r="H108" i="1"/>
  <c r="H101" i="1" s="1"/>
  <c r="J67" i="1"/>
  <c r="G171" i="1"/>
  <c r="G32" i="1"/>
  <c r="J66" i="1"/>
  <c r="J68" i="1"/>
  <c r="J232" i="1"/>
  <c r="J17" i="1"/>
  <c r="J33" i="1"/>
  <c r="J50" i="1"/>
  <c r="J49" i="1" s="1"/>
  <c r="G67" i="1"/>
  <c r="J83" i="1"/>
  <c r="G35" i="1"/>
  <c r="G218" i="1"/>
  <c r="G219" i="1"/>
  <c r="G118" i="1"/>
  <c r="H150" i="1"/>
  <c r="J150" i="1" s="1"/>
  <c r="G266" i="1"/>
  <c r="G82" i="1"/>
  <c r="G153" i="1"/>
  <c r="H84" i="1"/>
  <c r="J84" i="1" s="1"/>
  <c r="J141" i="1"/>
  <c r="J158" i="1"/>
  <c r="J207" i="1"/>
  <c r="J128" i="1"/>
  <c r="J127" i="1" s="1"/>
  <c r="J145" i="1"/>
  <c r="J273" i="1"/>
  <c r="J149" i="1"/>
  <c r="J231" i="1"/>
  <c r="J247" i="1"/>
  <c r="J237" i="1"/>
  <c r="H268" i="1"/>
  <c r="J268" i="1" s="1"/>
  <c r="G88" i="1"/>
  <c r="G253" i="1"/>
  <c r="G238" i="1"/>
  <c r="G42" i="1"/>
  <c r="G90" i="1"/>
  <c r="G239" i="1"/>
  <c r="H156" i="1"/>
  <c r="J156" i="1" s="1"/>
  <c r="G28" i="1"/>
  <c r="G158" i="1"/>
  <c r="G273" i="1"/>
  <c r="J65" i="1"/>
  <c r="G132" i="1"/>
  <c r="J184" i="1"/>
  <c r="H159" i="1"/>
  <c r="J159" i="1" s="1"/>
  <c r="G275" i="1"/>
  <c r="G133" i="1"/>
  <c r="H261" i="1"/>
  <c r="J261" i="1" s="1"/>
  <c r="G83" i="1"/>
  <c r="H160" i="1"/>
  <c r="J160" i="1" s="1"/>
  <c r="H176" i="1"/>
  <c r="G246" i="1"/>
  <c r="H277" i="1"/>
  <c r="H276" i="1" s="1"/>
  <c r="J53" i="1"/>
  <c r="I151" i="1"/>
  <c r="G56" i="1"/>
  <c r="G57" i="1"/>
  <c r="H269" i="1"/>
  <c r="J269" i="1" s="1"/>
  <c r="H26" i="1"/>
  <c r="H20" i="1" s="1"/>
  <c r="G270" i="1"/>
  <c r="G27" i="1"/>
  <c r="G206" i="1"/>
  <c r="G131" i="1"/>
  <c r="G207" i="1"/>
  <c r="G145" i="1"/>
  <c r="H62" i="1"/>
  <c r="J62" i="1" s="1"/>
  <c r="G225" i="1"/>
  <c r="H147" i="1"/>
  <c r="J147" i="1" s="1"/>
  <c r="H244" i="1"/>
  <c r="J117" i="1"/>
  <c r="G148" i="1"/>
  <c r="G197" i="1"/>
  <c r="H58" i="1"/>
  <c r="H52" i="1" s="1"/>
  <c r="G59" i="1"/>
  <c r="G74" i="1"/>
  <c r="G223" i="1"/>
  <c r="G92" i="1"/>
  <c r="G194" i="1"/>
  <c r="H272" i="1"/>
  <c r="J272" i="1" s="1"/>
  <c r="H61" i="1"/>
  <c r="J61" i="1" s="1"/>
  <c r="H144" i="1"/>
  <c r="J144" i="1" s="1"/>
  <c r="G224" i="1"/>
  <c r="H243" i="1"/>
  <c r="J243" i="1" s="1"/>
  <c r="H98" i="1"/>
  <c r="H195" i="1"/>
  <c r="J195" i="1" s="1"/>
  <c r="H175" i="1"/>
  <c r="J175" i="1" s="1"/>
  <c r="G63" i="1"/>
  <c r="G196" i="1"/>
  <c r="G17" i="1"/>
  <c r="G102" i="1"/>
  <c r="H134" i="1"/>
  <c r="J134" i="1" s="1"/>
  <c r="H161" i="1"/>
  <c r="J161" i="1" s="1"/>
  <c r="H177" i="1"/>
  <c r="G212" i="1"/>
  <c r="G231" i="1"/>
  <c r="H264" i="1"/>
  <c r="J264" i="1" s="1"/>
  <c r="G278" i="1"/>
  <c r="G39" i="1"/>
  <c r="G141" i="1"/>
  <c r="G226" i="1"/>
  <c r="G260" i="1"/>
  <c r="G100" i="1"/>
  <c r="H99" i="1"/>
  <c r="J99" i="1" s="1"/>
  <c r="G64" i="1"/>
  <c r="J54" i="1"/>
  <c r="G66" i="1"/>
  <c r="G121" i="1"/>
  <c r="G149" i="1"/>
  <c r="G247" i="1"/>
  <c r="J173" i="1"/>
  <c r="J204" i="1"/>
  <c r="J221" i="1"/>
  <c r="J235" i="1"/>
  <c r="G22" i="1"/>
  <c r="G95" i="1"/>
  <c r="H193" i="1"/>
  <c r="J193" i="1" s="1"/>
  <c r="G271" i="1"/>
  <c r="J140" i="1"/>
  <c r="G89" i="1"/>
  <c r="G256" i="1"/>
  <c r="G209" i="1"/>
  <c r="G73" i="1"/>
  <c r="G143" i="1"/>
  <c r="H208" i="1"/>
  <c r="J208" i="1" s="1"/>
  <c r="G198" i="1"/>
  <c r="G240" i="1"/>
  <c r="H142" i="1"/>
  <c r="J263" i="1"/>
  <c r="G163" i="1"/>
  <c r="G55" i="1"/>
  <c r="G123" i="1"/>
  <c r="G180" i="1"/>
  <c r="H214" i="1"/>
  <c r="H213" i="1" s="1"/>
  <c r="G232" i="1"/>
  <c r="G279" i="1"/>
  <c r="J85" i="1"/>
  <c r="J104" i="1"/>
  <c r="G38" i="1"/>
  <c r="G72" i="1"/>
  <c r="J106" i="1"/>
  <c r="I280" i="1"/>
  <c r="J279" i="1"/>
  <c r="G267" i="1"/>
  <c r="G263" i="1"/>
  <c r="J254" i="1"/>
  <c r="H255" i="1"/>
  <c r="J255" i="1" s="1"/>
  <c r="G248" i="1"/>
  <c r="G249" i="1"/>
  <c r="G250" i="1"/>
  <c r="G254" i="1"/>
  <c r="H242" i="1"/>
  <c r="G234" i="1"/>
  <c r="G235" i="1"/>
  <c r="G227" i="1"/>
  <c r="G237" i="1"/>
  <c r="J236" i="1"/>
  <c r="G228" i="1"/>
  <c r="G229" i="1"/>
  <c r="G220" i="1"/>
  <c r="G230" i="1"/>
  <c r="G221" i="1"/>
  <c r="J240" i="1"/>
  <c r="G216" i="1"/>
  <c r="J216" i="1"/>
  <c r="G211" i="1"/>
  <c r="G203" i="1"/>
  <c r="G204" i="1"/>
  <c r="J209" i="1"/>
  <c r="J189" i="1"/>
  <c r="G189" i="1"/>
  <c r="G190" i="1"/>
  <c r="G192" i="1"/>
  <c r="G191" i="1"/>
  <c r="G179" i="1"/>
  <c r="G187" i="1"/>
  <c r="G182" i="1"/>
  <c r="G181" i="1"/>
  <c r="G184" i="1"/>
  <c r="G173" i="1"/>
  <c r="J163" i="1"/>
  <c r="J162" i="1" s="1"/>
  <c r="G152" i="1"/>
  <c r="G140" i="1"/>
  <c r="J133" i="1"/>
  <c r="G135" i="1"/>
  <c r="H122" i="1"/>
  <c r="G116" i="1"/>
  <c r="G117" i="1"/>
  <c r="J112" i="1"/>
  <c r="G111" i="1"/>
  <c r="G112" i="1"/>
  <c r="J107" i="1"/>
  <c r="G103" i="1"/>
  <c r="G106" i="1"/>
  <c r="G107" i="1"/>
  <c r="I95" i="1"/>
  <c r="G96" i="1"/>
  <c r="G97" i="1"/>
  <c r="I100" i="1"/>
  <c r="J100" i="1" s="1"/>
  <c r="G77" i="1"/>
  <c r="H76" i="1"/>
  <c r="J76" i="1" s="1"/>
  <c r="G78" i="1"/>
  <c r="H79" i="1"/>
  <c r="G80" i="1"/>
  <c r="H72" i="1"/>
  <c r="J72" i="1" s="1"/>
  <c r="J73" i="1"/>
  <c r="G65" i="1"/>
  <c r="G53" i="1"/>
  <c r="J48" i="1"/>
  <c r="G44" i="1"/>
  <c r="H38" i="1"/>
  <c r="J38" i="1" s="1"/>
  <c r="G43" i="1"/>
  <c r="G40" i="1"/>
  <c r="G30" i="1"/>
  <c r="J30" i="1"/>
  <c r="G31" i="1"/>
  <c r="G23" i="1"/>
  <c r="G24" i="1"/>
  <c r="G25" i="1"/>
  <c r="G21" i="1"/>
  <c r="G16" i="1"/>
  <c r="W242" i="1"/>
  <c r="W53" i="1"/>
  <c r="V86" i="1"/>
  <c r="U241" i="1"/>
  <c r="W89" i="1"/>
  <c r="W279" i="1"/>
  <c r="U136" i="1"/>
  <c r="U170" i="1"/>
  <c r="W243" i="1"/>
  <c r="V110" i="1"/>
  <c r="V136" i="1"/>
  <c r="V170" i="1"/>
  <c r="U60" i="1"/>
  <c r="W97" i="1"/>
  <c r="W156" i="1"/>
  <c r="V245" i="1"/>
  <c r="W185" i="1"/>
  <c r="W148" i="1"/>
  <c r="W214" i="1"/>
  <c r="W31" i="1"/>
  <c r="W61" i="1"/>
  <c r="W278" i="1"/>
  <c r="V188" i="1"/>
  <c r="V217" i="1"/>
  <c r="W16" i="1"/>
  <c r="W112" i="1"/>
  <c r="W207" i="1"/>
  <c r="W82" i="1"/>
  <c r="U101" i="1"/>
  <c r="V122" i="1"/>
  <c r="W17" i="1"/>
  <c r="U262" i="1"/>
  <c r="W104" i="1"/>
  <c r="W163" i="1"/>
  <c r="W162" i="1" s="1"/>
  <c r="V262" i="1"/>
  <c r="W264" i="1"/>
  <c r="U245" i="1"/>
  <c r="U37" i="1"/>
  <c r="V37" i="1"/>
  <c r="W38" i="1"/>
  <c r="V115" i="1"/>
  <c r="V151" i="1"/>
  <c r="U188" i="1"/>
  <c r="U217" i="1"/>
  <c r="U274" i="1"/>
  <c r="U122" i="1"/>
  <c r="U20" i="1"/>
  <c r="U49" i="1"/>
  <c r="U115" i="1"/>
  <c r="U130" i="1"/>
  <c r="U210" i="1"/>
  <c r="J57" i="1"/>
  <c r="J124" i="1"/>
  <c r="J225" i="1"/>
  <c r="I276" i="1"/>
  <c r="I130" i="1"/>
  <c r="J132" i="1"/>
  <c r="J198" i="1"/>
  <c r="J230" i="1"/>
  <c r="H110" i="1"/>
  <c r="I110" i="1"/>
  <c r="J22" i="1"/>
  <c r="J56" i="1"/>
  <c r="J123" i="1"/>
  <c r="J192" i="1"/>
  <c r="I213" i="1"/>
  <c r="I122" i="1"/>
  <c r="J23" i="1"/>
  <c r="J44" i="1"/>
  <c r="J113" i="1"/>
  <c r="J215" i="1"/>
  <c r="I52" i="1"/>
  <c r="I178" i="1"/>
  <c r="J41" i="1"/>
  <c r="J180" i="1"/>
  <c r="J148" i="1"/>
  <c r="J183" i="1"/>
  <c r="J196" i="1"/>
  <c r="J96" i="1"/>
  <c r="I164" i="1"/>
  <c r="H162" i="1"/>
  <c r="I217" i="1"/>
  <c r="I101" i="1"/>
  <c r="J34" i="1"/>
  <c r="I157" i="1"/>
  <c r="J24" i="1"/>
  <c r="J90" i="1"/>
  <c r="J226" i="1"/>
  <c r="I188" i="1"/>
  <c r="I45" i="1"/>
  <c r="J59" i="1"/>
  <c r="J126" i="1"/>
  <c r="J278" i="1"/>
  <c r="H274" i="1"/>
  <c r="I262" i="1"/>
  <c r="J266" i="1"/>
  <c r="J270" i="1"/>
  <c r="J246" i="1"/>
  <c r="J260" i="1"/>
  <c r="J271" i="1"/>
  <c r="J267" i="1"/>
  <c r="I245" i="1"/>
  <c r="J251" i="1"/>
  <c r="J250" i="1"/>
  <c r="J252" i="1"/>
  <c r="H217" i="1"/>
  <c r="J229" i="1"/>
  <c r="J233" i="1"/>
  <c r="I210" i="1"/>
  <c r="J239" i="1"/>
  <c r="J224" i="1"/>
  <c r="J234" i="1"/>
  <c r="J211" i="1"/>
  <c r="H210" i="1"/>
  <c r="J206" i="1"/>
  <c r="I200" i="1"/>
  <c r="J205" i="1"/>
  <c r="J194" i="1"/>
  <c r="J182" i="1"/>
  <c r="H178" i="1"/>
  <c r="J166" i="1"/>
  <c r="J167" i="1"/>
  <c r="I146" i="1"/>
  <c r="J131" i="1"/>
  <c r="H127" i="1"/>
  <c r="J125" i="1"/>
  <c r="H115" i="1"/>
  <c r="J116" i="1"/>
  <c r="J121" i="1"/>
  <c r="J120" i="1"/>
  <c r="J114" i="1"/>
  <c r="J103" i="1"/>
  <c r="J92" i="1"/>
  <c r="J91" i="1" s="1"/>
  <c r="H86" i="1"/>
  <c r="J87" i="1"/>
  <c r="I86" i="1"/>
  <c r="J89" i="1"/>
  <c r="J88" i="1"/>
  <c r="I75" i="1"/>
  <c r="I70" i="1"/>
  <c r="J82" i="1"/>
  <c r="I60" i="1"/>
  <c r="J69" i="1"/>
  <c r="J55" i="1"/>
  <c r="J39" i="1"/>
  <c r="I37" i="1"/>
  <c r="J32" i="1"/>
  <c r="J35" i="1"/>
  <c r="J31" i="1"/>
  <c r="I20" i="1"/>
  <c r="J25" i="1"/>
  <c r="J168" i="1"/>
  <c r="J265" i="1"/>
  <c r="J80" i="1"/>
  <c r="J40" i="1"/>
  <c r="J63" i="1"/>
  <c r="J97" i="1"/>
  <c r="J153" i="1"/>
  <c r="J186" i="1"/>
  <c r="J218" i="1"/>
  <c r="J227" i="1"/>
  <c r="J256" i="1"/>
  <c r="H45" i="1"/>
  <c r="J102" i="1"/>
  <c r="I15" i="1"/>
  <c r="J64" i="1"/>
  <c r="J143" i="1"/>
  <c r="J154" i="1"/>
  <c r="J187" i="1"/>
  <c r="J219" i="1"/>
  <c r="J228" i="1"/>
  <c r="J257" i="1"/>
  <c r="H49" i="1"/>
  <c r="J21" i="1"/>
  <c r="J28" i="1"/>
  <c r="J109" i="1"/>
  <c r="J212" i="1"/>
  <c r="J42" i="1"/>
  <c r="J179" i="1"/>
  <c r="J249" i="1"/>
  <c r="J283" i="1"/>
  <c r="H29" i="1"/>
  <c r="J77" i="1"/>
  <c r="J111" i="1"/>
  <c r="J238" i="1"/>
  <c r="H15" i="1"/>
  <c r="J16" i="1"/>
  <c r="I115" i="1" l="1"/>
  <c r="W170" i="1"/>
  <c r="I29" i="1"/>
  <c r="W86" i="1"/>
  <c r="H280" i="1"/>
  <c r="W210" i="1"/>
  <c r="W101" i="1"/>
  <c r="W280" i="1"/>
  <c r="V14" i="1"/>
  <c r="W115" i="1"/>
  <c r="W75" i="1"/>
  <c r="W146" i="1"/>
  <c r="V51" i="1"/>
  <c r="W188" i="1"/>
  <c r="W136" i="1"/>
  <c r="U93" i="1"/>
  <c r="J176" i="1"/>
  <c r="W157" i="1"/>
  <c r="J139" i="1"/>
  <c r="W262" i="1"/>
  <c r="W151" i="1"/>
  <c r="W94" i="1"/>
  <c r="W217" i="1"/>
  <c r="W245" i="1"/>
  <c r="U51" i="1"/>
  <c r="W29" i="1"/>
  <c r="J244" i="1"/>
  <c r="U129" i="1"/>
  <c r="W178" i="1"/>
  <c r="U14" i="1"/>
  <c r="V169" i="1"/>
  <c r="W200" i="1"/>
  <c r="W110" i="1"/>
  <c r="W52" i="1"/>
  <c r="W60" i="1"/>
  <c r="V129" i="1"/>
  <c r="W276" i="1"/>
  <c r="W37" i="1"/>
  <c r="V93" i="1"/>
  <c r="W213" i="1"/>
  <c r="J281" i="1"/>
  <c r="J280" i="1" s="1"/>
  <c r="H164" i="1"/>
  <c r="H151" i="1"/>
  <c r="J58" i="1"/>
  <c r="J52" i="1" s="1"/>
  <c r="J45" i="1"/>
  <c r="H37" i="1"/>
  <c r="H94" i="1"/>
  <c r="H93" i="1" s="1"/>
  <c r="J98" i="1"/>
  <c r="J214" i="1"/>
  <c r="J213" i="1" s="1"/>
  <c r="J146" i="1"/>
  <c r="J277" i="1"/>
  <c r="J276" i="1" s="1"/>
  <c r="J26" i="1"/>
  <c r="J20" i="1" s="1"/>
  <c r="H170" i="1"/>
  <c r="J70" i="1"/>
  <c r="J15" i="1"/>
  <c r="H60" i="1"/>
  <c r="H75" i="1"/>
  <c r="J108" i="1"/>
  <c r="H136" i="1"/>
  <c r="H245" i="1"/>
  <c r="H157" i="1"/>
  <c r="H241" i="1"/>
  <c r="H146" i="1"/>
  <c r="J177" i="1"/>
  <c r="J157" i="1"/>
  <c r="J142" i="1"/>
  <c r="H262" i="1"/>
  <c r="H70" i="1"/>
  <c r="H188" i="1"/>
  <c r="H200" i="1"/>
  <c r="J200" i="1"/>
  <c r="J79" i="1"/>
  <c r="J75" i="1" s="1"/>
  <c r="H130" i="1"/>
  <c r="J242" i="1"/>
  <c r="I94" i="1"/>
  <c r="I93" i="1" s="1"/>
  <c r="J95" i="1"/>
  <c r="U169" i="1"/>
  <c r="W129" i="1"/>
  <c r="W15" i="1"/>
  <c r="W241" i="1"/>
  <c r="J122" i="1"/>
  <c r="J130" i="1"/>
  <c r="J110" i="1"/>
  <c r="J151" i="1"/>
  <c r="J60" i="1"/>
  <c r="I51" i="1"/>
  <c r="J101" i="1"/>
  <c r="J188" i="1"/>
  <c r="J29" i="1"/>
  <c r="I129" i="1"/>
  <c r="J262" i="1"/>
  <c r="J245" i="1"/>
  <c r="I169" i="1"/>
  <c r="J217" i="1"/>
  <c r="J210" i="1"/>
  <c r="J178" i="1"/>
  <c r="J164" i="1"/>
  <c r="J115" i="1"/>
  <c r="J86" i="1"/>
  <c r="J37" i="1"/>
  <c r="I14" i="1"/>
  <c r="H14" i="1"/>
  <c r="J170" i="1" l="1"/>
  <c r="W93" i="1"/>
  <c r="U13" i="1"/>
  <c r="U287" i="1" s="1"/>
  <c r="W51" i="1"/>
  <c r="V13" i="1"/>
  <c r="V287" i="1" s="1"/>
  <c r="J136" i="1"/>
  <c r="J129" i="1" s="1"/>
  <c r="W169" i="1"/>
  <c r="W14" i="1"/>
  <c r="J94" i="1"/>
  <c r="J93" i="1" s="1"/>
  <c r="J241" i="1"/>
  <c r="H51" i="1"/>
  <c r="H169" i="1"/>
  <c r="H129" i="1"/>
  <c r="J51" i="1"/>
  <c r="I13" i="1"/>
  <c r="I287" i="1" s="1"/>
  <c r="J14" i="1"/>
  <c r="J169" i="1" l="1"/>
  <c r="H13" i="1"/>
  <c r="H287" i="1" s="1"/>
  <c r="W13" i="1"/>
  <c r="W287" i="1" s="1"/>
  <c r="J13" i="1"/>
  <c r="J287" i="1" l="1"/>
</calcChain>
</file>

<file path=xl/sharedStrings.xml><?xml version="1.0" encoding="utf-8"?>
<sst xmlns="http://schemas.openxmlformats.org/spreadsheetml/2006/main" count="1583" uniqueCount="431">
  <si>
    <t>Planilha Sintética c/ Mão de Obra e Material</t>
  </si>
  <si>
    <t>Item</t>
  </si>
  <si>
    <t>Descrição</t>
  </si>
  <si>
    <t>Un.</t>
  </si>
  <si>
    <t>Qtd.</t>
  </si>
  <si>
    <t>Preço Unit. com BDI</t>
  </si>
  <si>
    <t>Preço Total</t>
  </si>
  <si>
    <t>MAT</t>
  </si>
  <si>
    <t>M.O.</t>
  </si>
  <si>
    <t>Total</t>
  </si>
  <si>
    <t xml:space="preserve"> 1</t>
  </si>
  <si>
    <t xml:space="preserve"> 1.1</t>
  </si>
  <si>
    <t xml:space="preserve"> 1.1.1</t>
  </si>
  <si>
    <t xml:space="preserve"> 1.1.1.1</t>
  </si>
  <si>
    <t>CABO DE COBRE FLEXÍVEL ISOLADO, 1,5 MM², ANTI-CHAMA 450/750 V, PARA CIRCUITOS TERMINAIS - FORNECIMENTO E INSTALAÇÃO. AF_03/2023</t>
  </si>
  <si>
    <t>M</t>
  </si>
  <si>
    <t xml:space="preserve"> 1.1.1.2</t>
  </si>
  <si>
    <t>CABO DE COBRE FLEXÍVEL ISOLADO, 2,5 MM², ANTI-CHAMA 450/750 V, PARA CIRCUITOS TERMINAIS - FORNECIMENTO E INSTALAÇÃO. AF_03/2023</t>
  </si>
  <si>
    <t xml:space="preserve"> 1.1.1.3</t>
  </si>
  <si>
    <t>CABO DE COBRE FLEXÍVEL ISOLADO, 4 MM², ANTI-CHAMA 450/750 V, PARA CIRCUITOS TERMINAIS - FORNECIMENTO E INSTALAÇÃO. AF_03/2023</t>
  </si>
  <si>
    <t xml:space="preserve"> 1.1.1.4</t>
  </si>
  <si>
    <t xml:space="preserve"> 1.1.2</t>
  </si>
  <si>
    <t xml:space="preserve"> 1.1.2.1</t>
  </si>
  <si>
    <t>UN</t>
  </si>
  <si>
    <t xml:space="preserve"> 1.1.2.2</t>
  </si>
  <si>
    <t>TOMADA DE SOBREPOR (1 MÓDULO), 2P+T 20 A, INCLUINDO SUPORTE E PLACA - FORNECIMENTO E INSTALAÇÃO. AF_03/2023</t>
  </si>
  <si>
    <t xml:space="preserve"> 1.1.2.3</t>
  </si>
  <si>
    <t>PONTO DE FORÇA DE SOBREPOR COM PLACA CEGA, INCLUINDO SUPORTE E PLACA - FORNECIMENTO E INSTALAÇÃO. AF_03/2023</t>
  </si>
  <si>
    <t xml:space="preserve"> 1.1.2.4</t>
  </si>
  <si>
    <t>INTERRUPTOR SIMPLES DE SOBREPOR (1 MÓDULO), 10A, INCLUINDO SUPORTE E PLACA - FORNECIMENTO E INSTALAÇÃO. AF_03/2023</t>
  </si>
  <si>
    <t xml:space="preserve"> 1.1.2.5</t>
  </si>
  <si>
    <t>TOMADA DE SOBREPOR (1 MÓDULO), 2P+T 10 A, INCLUINDO SUPORTE E PLACA - FORNECIMENTO E INSTALAÇÃO. AF_03/2023</t>
  </si>
  <si>
    <t xml:space="preserve"> 1.1.2.6</t>
  </si>
  <si>
    <t>INTERRUPTOR SIMPLES DE SOBREPOR (2 MÓDULOS), 10A, INCLUINDO SUPORTE E PLACA - FORNECIMENTO E INSTALAÇÃO. AF_03/2023</t>
  </si>
  <si>
    <t xml:space="preserve"> 1.1.2.7</t>
  </si>
  <si>
    <t>SENSOR DE PRESENÇA COM FOTOCÉLULA, FIXAÇÃO EM PAREDE - FORNECIMENTO E INSTALAÇÃO. AF_09/2024</t>
  </si>
  <si>
    <t xml:space="preserve"> 1.1.2.8</t>
  </si>
  <si>
    <t>INTERRUPTOR PULSADOR MINUTERIA (1 MÓDULO), 10A/250V, INCLUINDO SUPORTE E PLACA - FORNECIMENTO E INSTALAÇÃO. AF_03/2023</t>
  </si>
  <si>
    <t xml:space="preserve"> 1.1.3</t>
  </si>
  <si>
    <t xml:space="preserve"> 1.1.3.1</t>
  </si>
  <si>
    <t xml:space="preserve"> 1.1.3.2</t>
  </si>
  <si>
    <t xml:space="preserve"> 1.1.3.3</t>
  </si>
  <si>
    <t>LUMINÁRIA DE EMERGÊNCIA, COM 30 LÂMPADAS LED DE 2 W, SEM REATOR - FORNECIMENTO E INSTALAÇÃO. AF_09/2024</t>
  </si>
  <si>
    <t xml:space="preserve"> 1.1.3.4</t>
  </si>
  <si>
    <t>APARELHO SINALIZADOR DE SAÍDA DE GARAGEM, COM CÉLULA FOTOELÉTRICA - FORNECIMENTO E INSTALAÇÃO. AF_12/2025</t>
  </si>
  <si>
    <t xml:space="preserve"> 1.1.3.5</t>
  </si>
  <si>
    <t xml:space="preserve"> 1.1.3.6</t>
  </si>
  <si>
    <t xml:space="preserve"> 1.1.3.7</t>
  </si>
  <si>
    <t>LUMINÁRIA ARANDELA TIPO TARTARUGA, DE SOBREPOR, COM 1 LÂMPADA LED DE 6 W, SEM REATOR - FORNECIMENTO E INSTALAÇÃO. AF_09/2024</t>
  </si>
  <si>
    <t xml:space="preserve"> 1.1.4</t>
  </si>
  <si>
    <t xml:space="preserve"> 1.1.4.1</t>
  </si>
  <si>
    <t>DISJUNTOR MONOPOLAR TIPO DIN, CORRENTE NOMINAL DE 10A - FORNECIMENTO E INSTALAÇÃO. AF_07/2025</t>
  </si>
  <si>
    <t xml:space="preserve"> 1.1.4.2</t>
  </si>
  <si>
    <t>DISJUNTOR MONOPOLAR TIPO DIN, CORRENTE NOMINAL DE 16A - FORNECIMENTO E INSTALAÇÃO. AF_07/2025</t>
  </si>
  <si>
    <t xml:space="preserve"> 1.1.4.3</t>
  </si>
  <si>
    <t>DISJUNTOR MONOPOLAR TIPO DIN, CORRENTE NOMINAL DE 25A - FORNECIMENTO E INSTALAÇÃO. AF_07/2025</t>
  </si>
  <si>
    <t xml:space="preserve"> 1.1.4.4</t>
  </si>
  <si>
    <t xml:space="preserve"> 1.1.4.5</t>
  </si>
  <si>
    <t xml:space="preserve"> 1.1.4.6</t>
  </si>
  <si>
    <t>DISJUNTOR TRIPOLAR TIPO DIN, CORRENTE NOMINAL DE 32A - FORNECIMENTO E INSTALAÇÃO. AF_07/2025</t>
  </si>
  <si>
    <t xml:space="preserve"> 1.1.4.7</t>
  </si>
  <si>
    <t xml:space="preserve"> 1.1.5</t>
  </si>
  <si>
    <t xml:space="preserve"> 1.1.5.1</t>
  </si>
  <si>
    <t xml:space="preserve"> 1.1.5.2</t>
  </si>
  <si>
    <t xml:space="preserve"> 1.1.5.3</t>
  </si>
  <si>
    <t xml:space="preserve"> 1.1.6</t>
  </si>
  <si>
    <t xml:space="preserve"> 1.1.6.1</t>
  </si>
  <si>
    <t xml:space="preserve"> 1.2</t>
  </si>
  <si>
    <t xml:space="preserve"> 1.2.1</t>
  </si>
  <si>
    <t xml:space="preserve"> 1.2.1.1</t>
  </si>
  <si>
    <t xml:space="preserve"> 1.2.1.2</t>
  </si>
  <si>
    <t xml:space="preserve"> 1.2.1.3</t>
  </si>
  <si>
    <t xml:space="preserve"> 1.2.1.4</t>
  </si>
  <si>
    <t xml:space="preserve"> 1.2.1.5</t>
  </si>
  <si>
    <t>CABO DE COBRE FLEXÍVEL ISOLADO, 120 MM², ANTI-CHAMA 0,6/1,0 KV, PARA REDE ENTERRADA DE DISTRIBUIÇÃO DE ENERGIA ELÉTRICA - FORNECIMENTO E INSTALAÇÃO. AF_12/2021</t>
  </si>
  <si>
    <t xml:space="preserve"> 1.2.1.6</t>
  </si>
  <si>
    <t>CABO DE COBRE FLEXÍVEL ISOLADO, 10 MM², ANTI-CHAMA 0,6/1,0 KV, PARA CIRCUITOS TERMINAIS - FORNECIMENTO E INSTALAÇÃO. AF_03/2023</t>
  </si>
  <si>
    <t xml:space="preserve"> 1.2.1.7</t>
  </si>
  <si>
    <t>CABO DE COBRE FLEXÍVEL ISOLADO, 25 MM², ANTI-CHAMA 0,6/1,0 KV, PARA REDE ENTERRADA DE DISTRIBUIÇÃO DE ENERGIA ELÉTRICA - FORNECIMENTO E INSTALAÇÃO. AF_12/2021</t>
  </si>
  <si>
    <t xml:space="preserve"> 1.2.2</t>
  </si>
  <si>
    <t xml:space="preserve"> 1.2.2.1</t>
  </si>
  <si>
    <t xml:space="preserve"> 1.2.2.2</t>
  </si>
  <si>
    <t xml:space="preserve"> 1.2.2.3</t>
  </si>
  <si>
    <t xml:space="preserve"> 1.2.2.4</t>
  </si>
  <si>
    <t xml:space="preserve"> 1.2.2.5</t>
  </si>
  <si>
    <t xml:space="preserve"> 1.2.2.6</t>
  </si>
  <si>
    <t xml:space="preserve"> 1.2.2.7</t>
  </si>
  <si>
    <t xml:space="preserve"> 1.2.2.8</t>
  </si>
  <si>
    <t>INTERRUPTOR SIMPLES DE SOBREPOR (3 MÓDULOS), 10A, INCLUINDO SUPORTE E PLACA - FORNECIMENTO E INSTALAÇÃO. AF_03/2023</t>
  </si>
  <si>
    <t xml:space="preserve"> 1.2.2.9</t>
  </si>
  <si>
    <t xml:space="preserve"> 1.2.3</t>
  </si>
  <si>
    <t xml:space="preserve"> 1.2.3.1</t>
  </si>
  <si>
    <t xml:space="preserve"> 1.2.3.2</t>
  </si>
  <si>
    <t xml:space="preserve"> 1.2.3.3</t>
  </si>
  <si>
    <t xml:space="preserve"> 1.2.3.4</t>
  </si>
  <si>
    <t xml:space="preserve"> 1.2.4</t>
  </si>
  <si>
    <t xml:space="preserve"> 1.2.4.1</t>
  </si>
  <si>
    <t xml:space="preserve"> 1.2.4.2</t>
  </si>
  <si>
    <t xml:space="preserve"> 1.2.4.3</t>
  </si>
  <si>
    <t xml:space="preserve"> 1.2.4.4</t>
  </si>
  <si>
    <t xml:space="preserve"> 1.2.4.5</t>
  </si>
  <si>
    <t xml:space="preserve"> 1.2.4.6</t>
  </si>
  <si>
    <t xml:space="preserve"> 1.2.4.7</t>
  </si>
  <si>
    <t xml:space="preserve"> 1.2.4.8</t>
  </si>
  <si>
    <t xml:space="preserve"> 1.2.4.9</t>
  </si>
  <si>
    <t xml:space="preserve"> 1.2.4.10</t>
  </si>
  <si>
    <t xml:space="preserve"> 1.2.5</t>
  </si>
  <si>
    <t xml:space="preserve"> 1.2.5.1</t>
  </si>
  <si>
    <t xml:space="preserve"> 1.2.5.2</t>
  </si>
  <si>
    <t xml:space="preserve"> 1.2.5.3</t>
  </si>
  <si>
    <t xml:space="preserve"> 1.2.5.4</t>
  </si>
  <si>
    <t xml:space="preserve"> 1.2.6</t>
  </si>
  <si>
    <t xml:space="preserve"> 1.2.6.1</t>
  </si>
  <si>
    <t xml:space="preserve"> 1.3</t>
  </si>
  <si>
    <t xml:space="preserve"> 1.3.1</t>
  </si>
  <si>
    <t xml:space="preserve"> 1.3.1.1</t>
  </si>
  <si>
    <t xml:space="preserve"> 1.3.1.2</t>
  </si>
  <si>
    <t xml:space="preserve"> 1.3.1.3</t>
  </si>
  <si>
    <t xml:space="preserve"> 1.3.1.4</t>
  </si>
  <si>
    <t xml:space="preserve"> 1.3.1.5</t>
  </si>
  <si>
    <t xml:space="preserve"> 1.3.1.6</t>
  </si>
  <si>
    <t>CABO DE COBRE FLEXÍVEL ISOLADO, 16 MM², ANTI-CHAMA 0,6/1,0 KV, PARA CIRCUITOS TERMINAIS - FORNECIMENTO E INSTALAÇÃO. AF_03/2023</t>
  </si>
  <si>
    <t xml:space="preserve"> 1.3.2</t>
  </si>
  <si>
    <t xml:space="preserve"> 1.3.2.1</t>
  </si>
  <si>
    <t xml:space="preserve"> 1.3.2.2</t>
  </si>
  <si>
    <t xml:space="preserve"> 1.3.2.3</t>
  </si>
  <si>
    <t xml:space="preserve"> 1.3.2.4</t>
  </si>
  <si>
    <t xml:space="preserve"> 1.3.2.5</t>
  </si>
  <si>
    <t xml:space="preserve"> 1.3.2.6</t>
  </si>
  <si>
    <t xml:space="preserve"> 1.3.2.7</t>
  </si>
  <si>
    <t xml:space="preserve"> 1.3.2.8</t>
  </si>
  <si>
    <t xml:space="preserve"> 1.3.3</t>
  </si>
  <si>
    <t xml:space="preserve"> 1.3.3.1</t>
  </si>
  <si>
    <t xml:space="preserve"> 1.3.3.2</t>
  </si>
  <si>
    <t xml:space="preserve"> 1.3.3.3</t>
  </si>
  <si>
    <t xml:space="preserve"> 1.3.3.4</t>
  </si>
  <si>
    <t xml:space="preserve"> 1.3.4</t>
  </si>
  <si>
    <t xml:space="preserve"> 1.3.4.1</t>
  </si>
  <si>
    <t xml:space="preserve"> 1.3.4.2</t>
  </si>
  <si>
    <t xml:space="preserve"> 1.3.4.3</t>
  </si>
  <si>
    <t xml:space="preserve"> 1.3.4.4</t>
  </si>
  <si>
    <t xml:space="preserve"> 1.3.4.5</t>
  </si>
  <si>
    <t xml:space="preserve"> 1.3.4.6</t>
  </si>
  <si>
    <t xml:space="preserve"> 1.3.5</t>
  </si>
  <si>
    <t xml:space="preserve"> 1.3.5.1</t>
  </si>
  <si>
    <t xml:space="preserve"> 1.3.5.2</t>
  </si>
  <si>
    <t xml:space="preserve"> 1.3.5.3</t>
  </si>
  <si>
    <t xml:space="preserve"> 1.3.5.4</t>
  </si>
  <si>
    <t xml:space="preserve"> 1.3.6</t>
  </si>
  <si>
    <t xml:space="preserve"> 1.3.6.1</t>
  </si>
  <si>
    <t xml:space="preserve"> 1.4</t>
  </si>
  <si>
    <t xml:space="preserve"> 1.4.1</t>
  </si>
  <si>
    <t xml:space="preserve"> 1.4.1.1</t>
  </si>
  <si>
    <t xml:space="preserve"> 1.4.1.2</t>
  </si>
  <si>
    <t xml:space="preserve"> 1.4.1.3</t>
  </si>
  <si>
    <t xml:space="preserve"> 1.4.1.4</t>
  </si>
  <si>
    <t xml:space="preserve"> 1.4.1.5</t>
  </si>
  <si>
    <t xml:space="preserve"> 1.4.2</t>
  </si>
  <si>
    <t xml:space="preserve"> 1.4.2.1</t>
  </si>
  <si>
    <t xml:space="preserve"> 1.4.2.2</t>
  </si>
  <si>
    <t xml:space="preserve"> 1.4.2.3</t>
  </si>
  <si>
    <t xml:space="preserve"> 1.4.2.4</t>
  </si>
  <si>
    <t xml:space="preserve"> 1.4.2.5</t>
  </si>
  <si>
    <t xml:space="preserve"> 1.4.2.6</t>
  </si>
  <si>
    <t xml:space="preserve"> 1.4.2.7</t>
  </si>
  <si>
    <t xml:space="preserve"> 1.4.2.8</t>
  </si>
  <si>
    <t xml:space="preserve"> 1.4.2.9</t>
  </si>
  <si>
    <t xml:space="preserve"> 1.4.3</t>
  </si>
  <si>
    <t xml:space="preserve"> 1.4.3.1</t>
  </si>
  <si>
    <t xml:space="preserve"> 1.4.3.2</t>
  </si>
  <si>
    <t xml:space="preserve"> 1.4.3.3</t>
  </si>
  <si>
    <t xml:space="preserve"> 1.4.3.4</t>
  </si>
  <si>
    <t xml:space="preserve"> 1.4.4</t>
  </si>
  <si>
    <t xml:space="preserve"> 1.4.4.1</t>
  </si>
  <si>
    <t xml:space="preserve"> 1.4.4.2</t>
  </si>
  <si>
    <t xml:space="preserve"> 1.4.4.3</t>
  </si>
  <si>
    <t xml:space="preserve"> 1.4.4.4</t>
  </si>
  <si>
    <t xml:space="preserve"> 1.4.4.5</t>
  </si>
  <si>
    <t xml:space="preserve"> 1.4.5</t>
  </si>
  <si>
    <t xml:space="preserve"> 1.4.5.1</t>
  </si>
  <si>
    <t xml:space="preserve"> 1.4.5.2</t>
  </si>
  <si>
    <t xml:space="preserve"> 1.4.5.3</t>
  </si>
  <si>
    <t xml:space="preserve"> 1.4.5.4</t>
  </si>
  <si>
    <t xml:space="preserve"> 1.4.6</t>
  </si>
  <si>
    <t xml:space="preserve"> 1.4.6.1</t>
  </si>
  <si>
    <t xml:space="preserve"> 1.5</t>
  </si>
  <si>
    <t xml:space="preserve"> 1.5.1</t>
  </si>
  <si>
    <t xml:space="preserve"> 1.5.2</t>
  </si>
  <si>
    <t>CABO DE COBRE FLEXÍVEL ISOLADO, 35 MM², 0,6/1,0 KV, PARA REDE AÉREA DE DISTRIBUIÇÃO DE ENERGIA ELÉTRICA DE BAIXA TENSÃO - FORNECIMENTO E INSTALAÇÃO. AF_12/2025</t>
  </si>
  <si>
    <t xml:space="preserve"> 1.5.3</t>
  </si>
  <si>
    <t>CABO DE COBRE FLEXÍVEL ISOLADO, 150 MM², ANTI-CHAMA 0,6/1,0 KV, PARA REDE ENTERRADA DE DISTRIBUIÇÃO DE ENERGIA ELÉTRICA - FORNECIMENTO E INSTALAÇÃO. AF_12/2021</t>
  </si>
  <si>
    <t xml:space="preserve"> 1.5.4</t>
  </si>
  <si>
    <t xml:space="preserve"> 2</t>
  </si>
  <si>
    <t xml:space="preserve"> 2.1</t>
  </si>
  <si>
    <t xml:space="preserve"> 2.1.1</t>
  </si>
  <si>
    <t>CABO ELETRÔNICO CATEGORIA 6, INSTALADO EM EDIFICAÇÃO INSTITUCIONAL - FORNECIMENTO E INSTALAÇÃO. AF_08/2025</t>
  </si>
  <si>
    <t xml:space="preserve"> 2.1.2</t>
  </si>
  <si>
    <t xml:space="preserve"> 2.1.3</t>
  </si>
  <si>
    <t xml:space="preserve"> 2.1.4</t>
  </si>
  <si>
    <t xml:space="preserve"> 2.1.5</t>
  </si>
  <si>
    <t xml:space="preserve"> 2.1.6</t>
  </si>
  <si>
    <t xml:space="preserve"> 2.1.7</t>
  </si>
  <si>
    <t xml:space="preserve"> 2.2</t>
  </si>
  <si>
    <t xml:space="preserve"> 2.2.1</t>
  </si>
  <si>
    <t xml:space="preserve"> 2.2.2</t>
  </si>
  <si>
    <t xml:space="preserve"> 2.2.3</t>
  </si>
  <si>
    <t xml:space="preserve"> 2.2.4</t>
  </si>
  <si>
    <t xml:space="preserve"> 2.2.5</t>
  </si>
  <si>
    <t xml:space="preserve"> 2.2.6</t>
  </si>
  <si>
    <t>2XTOMADA DE PISO, RJ45 CAT6, INCLUINDO SUPORTE E PLACA - FORNECIMENTO E INSTALAÇÃO</t>
  </si>
  <si>
    <t xml:space="preserve"> 2.2.7</t>
  </si>
  <si>
    <t xml:space="preserve"> 2.2.8</t>
  </si>
  <si>
    <t xml:space="preserve"> 2.2.9</t>
  </si>
  <si>
    <t xml:space="preserve"> 2.3</t>
  </si>
  <si>
    <t xml:space="preserve"> 2.3.1</t>
  </si>
  <si>
    <t xml:space="preserve"> 2.3.2</t>
  </si>
  <si>
    <t xml:space="preserve"> 2.3.3</t>
  </si>
  <si>
    <t xml:space="preserve"> 2.3.4</t>
  </si>
  <si>
    <t xml:space="preserve"> 2.3.5</t>
  </si>
  <si>
    <t xml:space="preserve"> 2.3.6</t>
  </si>
  <si>
    <t xml:space="preserve"> 2.3.7</t>
  </si>
  <si>
    <t xml:space="preserve"> 2.3.8</t>
  </si>
  <si>
    <t xml:space="preserve"> 2.3.9</t>
  </si>
  <si>
    <t xml:space="preserve"> 2.3.10</t>
  </si>
  <si>
    <t xml:space="preserve"> 2.3.11</t>
  </si>
  <si>
    <t xml:space="preserve"> 2.4</t>
  </si>
  <si>
    <t xml:space="preserve"> 2.4.1</t>
  </si>
  <si>
    <t xml:space="preserve"> 2.4.2</t>
  </si>
  <si>
    <t xml:space="preserve"> 2.4.3</t>
  </si>
  <si>
    <t xml:space="preserve"> 2.4.4</t>
  </si>
  <si>
    <t xml:space="preserve"> 2.4.5</t>
  </si>
  <si>
    <t xml:space="preserve"> 2.4.6</t>
  </si>
  <si>
    <t xml:space="preserve"> 2.4.7</t>
  </si>
  <si>
    <t xml:space="preserve"> 2.4.8</t>
  </si>
  <si>
    <t xml:space="preserve"> 2.4.9</t>
  </si>
  <si>
    <t xml:space="preserve"> 2.5</t>
  </si>
  <si>
    <t xml:space="preserve"> 2.5.1</t>
  </si>
  <si>
    <t xml:space="preserve"> 2.5.2</t>
  </si>
  <si>
    <t xml:space="preserve"> 2.6</t>
  </si>
  <si>
    <t xml:space="preserve"> 2.6.1</t>
  </si>
  <si>
    <t xml:space="preserve"> 2.6.2</t>
  </si>
  <si>
    <t xml:space="preserve"> 2.6.3</t>
  </si>
  <si>
    <t xml:space="preserve"> 2.7</t>
  </si>
  <si>
    <t xml:space="preserve"> 2.7.1</t>
  </si>
  <si>
    <t>PATCH PANEL 24 PORTAS, CATEGORIA 6 - FORNECIMENTO E INSTALAÇÃO. AF_08/2025</t>
  </si>
  <si>
    <t xml:space="preserve"> 2.7.2</t>
  </si>
  <si>
    <t xml:space="preserve"> 2.7.3</t>
  </si>
  <si>
    <t xml:space="preserve"> 2.7.4</t>
  </si>
  <si>
    <t xml:space="preserve"> 2.7.5</t>
  </si>
  <si>
    <t xml:space="preserve"> 2.7.6</t>
  </si>
  <si>
    <t xml:space="preserve"> 2.7.7</t>
  </si>
  <si>
    <t xml:space="preserve"> 2.7.8</t>
  </si>
  <si>
    <t xml:space="preserve"> 2.7.9</t>
  </si>
  <si>
    <t xml:space="preserve"> 2.7.10</t>
  </si>
  <si>
    <t xml:space="preserve"> 2.7.11</t>
  </si>
  <si>
    <t xml:space="preserve"> 2.7.12</t>
  </si>
  <si>
    <t xml:space="preserve"> 2.7.13</t>
  </si>
  <si>
    <t xml:space="preserve"> 2.7.14</t>
  </si>
  <si>
    <t xml:space="preserve"> 2.7.15</t>
  </si>
  <si>
    <t xml:space="preserve"> 2.7.16</t>
  </si>
  <si>
    <t xml:space="preserve"> 2.7.17</t>
  </si>
  <si>
    <t xml:space="preserve"> 2.7.18</t>
  </si>
  <si>
    <t xml:space="preserve"> 2.7.19</t>
  </si>
  <si>
    <t xml:space="preserve"> 2.7.20</t>
  </si>
  <si>
    <t xml:space="preserve"> 2.7.21</t>
  </si>
  <si>
    <t xml:space="preserve"> 2.7.22</t>
  </si>
  <si>
    <t xml:space="preserve"> 2.7.23</t>
  </si>
  <si>
    <t xml:space="preserve"> 2.8</t>
  </si>
  <si>
    <t xml:space="preserve"> 2.8.1</t>
  </si>
  <si>
    <t xml:space="preserve"> 2.8.2</t>
  </si>
  <si>
    <t xml:space="preserve"> 2.8.3</t>
  </si>
  <si>
    <t xml:space="preserve"> 3</t>
  </si>
  <si>
    <t>SPDA</t>
  </si>
  <si>
    <t xml:space="preserve"> 3.1</t>
  </si>
  <si>
    <t>ESCAVAÇÃO MANUAL DE VALA. AF_09/2024</t>
  </si>
  <si>
    <t xml:space="preserve"> 3.2</t>
  </si>
  <si>
    <t>REATERRO MANUAL DE VALAS, COM PLACA VIBRATÓRIA. AF_08/2023</t>
  </si>
  <si>
    <t xml:space="preserve"> 3.3</t>
  </si>
  <si>
    <t>DEMOLIÇÃO DE PISO DE CONCRETO SIMPLES, DE FORMA MANUAL, SEM REAPROVEITAMENTO. AF_09/2023</t>
  </si>
  <si>
    <t xml:space="preserve"> 3.4</t>
  </si>
  <si>
    <t>EXECUÇÃO DE PASSEIO (CALÇADA) OU PISO DE CONCRETO COM CONCRETO MOLDADO IN LOCO, FEITO EM OBRA, ACABAMENTO CONVENCIONAL, ESPESSURA 8 CM, ARMADO. AF_08/2022</t>
  </si>
  <si>
    <t xml:space="preserve"> 3.5</t>
  </si>
  <si>
    <t>CAIXA DE INSPEÇÃO PARA ATERRAMENTO, CIRCULAR, EM POLIETILENO, DIÂMETRO INTERNO = 0,3 M. AF_12/2020</t>
  </si>
  <si>
    <t xml:space="preserve"> 3.6</t>
  </si>
  <si>
    <t xml:space="preserve"> 3.7</t>
  </si>
  <si>
    <t xml:space="preserve"> 3.8</t>
  </si>
  <si>
    <t xml:space="preserve"> 3.9</t>
  </si>
  <si>
    <t xml:space="preserve"> 3.10</t>
  </si>
  <si>
    <t xml:space="preserve"> 3.11</t>
  </si>
  <si>
    <t xml:space="preserve"> 3.12</t>
  </si>
  <si>
    <t xml:space="preserve"> 3.13</t>
  </si>
  <si>
    <t xml:space="preserve"> 3.14</t>
  </si>
  <si>
    <t>MINI CAPTOR PARA SPDA - FORNECIMENTO E INSTALAÇÃO. AF_08/2023</t>
  </si>
  <si>
    <t xml:space="preserve"> 3.15</t>
  </si>
  <si>
    <t>MASTRO 1 ½", COM 3 METROS, PARA SPDA - FORNECIMENTO E INSTALAÇÃO. AF_08/2023</t>
  </si>
  <si>
    <t xml:space="preserve"> 3.16</t>
  </si>
  <si>
    <t>CAPTOR TIPO FRANKLIN PARA SPDA - FORNECIMENTO E INSTALAÇÃO. AF_08/2023</t>
  </si>
  <si>
    <t xml:space="preserve"> 4</t>
  </si>
  <si>
    <t xml:space="preserve"> 4.1</t>
  </si>
  <si>
    <t>REMOÇÃO DE CABOS ELÉTRICOS, COM SEÇÃO MAIOR QUE 2,5 MM² E MENOR QUE 10 MM², DE FORMA MANUAL, SEM REAPROVEITAMENTO. AF_09/2023</t>
  </si>
  <si>
    <t xml:space="preserve"> 4.2</t>
  </si>
  <si>
    <t>REMOÇÃO DE CABOS ELÉTRICOS, COM SEÇÃO DE ATÉ 2,5 MM², DE FORMA MANUAL, SEM REAPROVEITAMENTO. AF_09/2023</t>
  </si>
  <si>
    <t xml:space="preserve"> 4.3</t>
  </si>
  <si>
    <t>REMOÇÃO DE CABOS ELÉTRICOS, COM SEÇÃO DE 25 MM², FORMA MANUAL, SEM REAPROVEITAMENTO. AF_09/2023</t>
  </si>
  <si>
    <t xml:space="preserve"> 4.4</t>
  </si>
  <si>
    <t xml:space="preserve"> 4.5</t>
  </si>
  <si>
    <t>REMOÇÃO DE INTERRUPTORES/TOMADAS ELÉTRICAS, DE FORMA MANUAL, SEM REAPROVEITAMENTO. AF_09/2023</t>
  </si>
  <si>
    <t xml:space="preserve"> 4.6</t>
  </si>
  <si>
    <t xml:space="preserve"> 4.7</t>
  </si>
  <si>
    <t xml:space="preserve"> 4.8</t>
  </si>
  <si>
    <t xml:space="preserve"> 4.9</t>
  </si>
  <si>
    <t xml:space="preserve"> 4.10</t>
  </si>
  <si>
    <t>REMOÇÃO E REINSTALAÇÃO DE FORROS DE DRYWALL, PVC E FIBROMINERAL, DE FORMA MANUAL, COM 100% DE REAPROVEITAMENTO</t>
  </si>
  <si>
    <t xml:space="preserve"> 4.11</t>
  </si>
  <si>
    <t xml:space="preserve"> 5</t>
  </si>
  <si>
    <t xml:space="preserve"> 5.1</t>
  </si>
  <si>
    <t xml:space="preserve"> 6</t>
  </si>
  <si>
    <t xml:space="preserve"> 6.1</t>
  </si>
  <si>
    <t xml:space="preserve"> 6.2</t>
  </si>
  <si>
    <t xml:space="preserve"> 6.3</t>
  </si>
  <si>
    <t xml:space="preserve"> 7</t>
  </si>
  <si>
    <t xml:space="preserve"> 7.1</t>
  </si>
  <si>
    <t xml:space="preserve"> 7.2</t>
  </si>
  <si>
    <t xml:space="preserve"> 7.3</t>
  </si>
  <si>
    <t xml:space="preserve"> 7.4</t>
  </si>
  <si>
    <t>INSTALAÇÕES ELÉTRICAS</t>
  </si>
  <si>
    <t>SUBSOLO</t>
  </si>
  <si>
    <t>FIOS E CABOS</t>
  </si>
  <si>
    <t>CABO DE COBRE PP CORDPLAST 2 X 1,5 MM2, 450/750V</t>
  </si>
  <si>
    <t>PLACAS E MÓDULOS</t>
  </si>
  <si>
    <t>2 X TOMADA DE SOBREPOR (2 MÓDULOS), 2P+T 10 A, INCLUINDO SUPORTE E PLACA - FORNECIMENTO E INSTALAÇÃO. AF_03/2023</t>
  </si>
  <si>
    <t>LAMPADAS E LUMINÁRIAS</t>
  </si>
  <si>
    <t>LUMINÁRIA HERMÉTICA  DE SOBREPOR, PARA LÂMPADA TUBULAR T8, 2X36W, IP65, 127CM, REF.: LMIP65 2X36 - T8C, DA G-LIGHT OU SIMILAR, EXCLUSIVE LÂMPADAS</t>
  </si>
  <si>
    <t>LAMPADA LED TUBULAR T8 BIVOLT 18/20 W, BASE G13</t>
  </si>
  <si>
    <t>PLUG MACHO 2P + T</t>
  </si>
  <si>
    <t>PLUG FÊMEA 2P + T, ABNT, 10 A</t>
  </si>
  <si>
    <t>DISJUNTORES E DISPOSITIVOS DE PROTEÇÃO</t>
  </si>
  <si>
    <t>DISJUNTOR TERMOMAGNÉTICO TRIPOLAR 40 A COM CAIXA MOLDADA 10 KA</t>
  </si>
  <si>
    <t>DISJUNTOR TRIPOLAR 100 A, COM CAIXA MOLDADA, CORRENTE INTERRUPÇÃO 20KA</t>
  </si>
  <si>
    <t>INTERRUPTOR DIFERENCIAL RESIDUAL - IDR 4P DR 2X40A/30MA</t>
  </si>
  <si>
    <t>ELETRODUTOS PERFILADOS E ELETROCALHAS</t>
  </si>
  <si>
    <t>FORNECIMENTO E INSTALAÇÃO DE PERFILADO PERFURADO #38X38 - COM CURVAS, EMENDAS, SUPORTES, PARAFUSOS E DEMAIS ELEMENTOS NECESSÁRIOS PARA SUA CORRETA INSTALAÇÃO</t>
  </si>
  <si>
    <t>FORNECIMENTO E INSTALAÇÃO DE ELETRODUTO DE PVC RÍGIDO APARENTE COR BRANCA COM ACABAMENTO DE QUALIDADE - COM CURVAS, EMENDAS, SUPORTES, PARAFUSOS E DEMAIS ELEMENTOS NECESSÁRIOS PARA SUA CORRETA INSTALAÇÃO</t>
  </si>
  <si>
    <t>LEITO PARA CABOS, TIPO PESADO, EM AÇO GALVANIZADO DE 600 X 100 MM - COM ACESSÓRIOS</t>
  </si>
  <si>
    <t>QUADROS DE DISTRIBUIÇÃO</t>
  </si>
  <si>
    <t>QUADRO DE DISTRIBUIÇÃO EM CAIXA METÁLICA - DIMENSÕES PARA ACOMODAR O DOBRO DOS DISJUNTORES PROJETADOS</t>
  </si>
  <si>
    <t>TÉRREO</t>
  </si>
  <si>
    <t>2 X TOMADA DE PISO (2 MÓDULOS), 2P+T 10 A, INCLUINDO SUPORTE E PLACA - FORNECIMENTO E INSTALAÇÃO. AF_03/2023</t>
  </si>
  <si>
    <t>LÂMPADAS E LUMINÁRIAS</t>
  </si>
  <si>
    <t>DISJUNTOR TERMOMAGNÉTICO TRIPOLAR 50 A COM CAIXA MOLDADA 10 KA</t>
  </si>
  <si>
    <t>DISPOSITIVO DE PROTEÇÃO CONTRA SURTO DE TENSÃO DPS 40/20KA - 175V CLASSE II</t>
  </si>
  <si>
    <t>DISJUNTOR TERMOMAGNÉTICO TRIPOLAR 200 A COM CAIXA MOLDADA 10 KA</t>
  </si>
  <si>
    <t>DISJUNTOR TERMOMAGNÉTICO TRIPOLAR 125 A COM CAIXA MOLDADA 10 KA</t>
  </si>
  <si>
    <t>DISJUNTOR TERMOMAGNÉTICO TRIPOLAR 400 A COM CAIXA MOLDADA 10 KA</t>
  </si>
  <si>
    <t>FORNECIMENTO E INSTALAÇÃO DE ELETROCALHA PERFURADA #50X50 CHAPA #22 - COM CURVAS, EMENDAS, SUPORTES, PARAFUSOS E DEMAIS ELEMENTOS NECESSÁRIOS PARA SUA CORRETA INSTALAÇÃO</t>
  </si>
  <si>
    <t>ELETRODUTO FLEXÍVEL EM AÇO GALVANIZADO, REVESTIDO EXTERNAMENTE COM PVC PRETO, DIÂM. EXTERNO DE 25MM (3/4") TIPO SEALTUBO</t>
  </si>
  <si>
    <t>1º PAVIMENTO</t>
  </si>
  <si>
    <t>2º PAVIMENTO</t>
  </si>
  <si>
    <t>PRUMADA (CABOS ENTRE PAVIMENTOS)</t>
  </si>
  <si>
    <t>CABEAMENTO ESTRUTURADO</t>
  </si>
  <si>
    <t>TOMADA RJ45 CAT6 COM CONDULETE APARENTE</t>
  </si>
  <si>
    <t>2X TOMADA RJ45 CAT6 COM CONDULETE APARENTE</t>
  </si>
  <si>
    <t>FORNECIMENTO E INSTALAÇÃO DE PATCH CORDS CAT.6 C/1,50M - REV 01</t>
  </si>
  <si>
    <t>CAIXA DE PASSAGEM PARA TELEFONE, PADRÃO TELEBRAS, 40X40X12CM, EM CHAPA AÇO GALV.  - FORNECIMENTO</t>
  </si>
  <si>
    <t>CAIXA DE TELEFONE EM CHAPA DE AÇO PADRÃO TELEBRAS DO TIPO CIE-5 800X800X120 MM</t>
  </si>
  <si>
    <t>CABO DE FIBRA ÓTICA DE 2 VIAS</t>
  </si>
  <si>
    <t>COMPONENTES PARA SISTEMA DE PREVENÇÃO DE INCÊNDIO</t>
  </si>
  <si>
    <t>CABO DE COBRE PP CORDPLAST 4 X 1,5 MM2, 450/750V - FORNECIMENTO E INSTALAÇÃO</t>
  </si>
  <si>
    <t>EQUIPAMENTOS PARA MONTAGEM DE RACKS E CPD</t>
  </si>
  <si>
    <t>GUIA ORGANIZADORA DE CABOS PARA RACK, 19´ 1 U</t>
  </si>
  <si>
    <t>DISTRIBUIDOR INTERNO ÓPTICO 1U DE ATÉ 24 FIBRAS - COMPLETO</t>
  </si>
  <si>
    <t>BANDEJA FIXA PARA RACK, 19´ X 800 MM</t>
  </si>
  <si>
    <t>FORNECIMENTO E INSTALAÇÃO DE MINI RACK DE PAREDE 19" X 12U X 570MM</t>
  </si>
  <si>
    <t>FORNECIMENTO E INSTALAÇÃO DE RACK FECHADO COM NO MÍNIMO 42U E PROFUNDIDADE DE 570MM</t>
  </si>
  <si>
    <t>FORNECIMENTO E INSTALAÇÃO DE MÓDULO MONOMODO GBIC PARA SWITCH</t>
  </si>
  <si>
    <t>MONTAGEM CONFIGURAÇÃO E COMISSIONAMENTO DE RACKS DE SETOR (12U) - COM SUPERVISÃO DA EQUIPE DE TI DO MUNICIPIO</t>
  </si>
  <si>
    <t>MONTAGEM CONFIGURAÇÃO E COMISSIONAMENTO DE RACKS DE PRINCIPAIS (42U) - COM SUPERVISÃO DA EQUIPE DE TI DO MUNICIPIO</t>
  </si>
  <si>
    <t>SWITCH LAYER 3, 48 PORTAS ETHERNET 10/100/1000MBPS SENDO 40 PORTAS POE+ E 8 PORTAS POE++ E OUTRAS 4 PORTAS SFP+, CAPACIDADE DE COMUTAÇÃO DE 176 GB, MARCA / MODELO REFERÊNCIA UBIQUITI USW-PRO-48-POE (600W)</t>
  </si>
  <si>
    <t>RÉGUA DE TOMADAS PARA RACK PADRÃO 1U 8 TOMADAS 20A</t>
  </si>
  <si>
    <t>NOBREAK UPS 30 KVA 380V, POTÊNCIA NOMINAL EM KW/KVA 30/30 TENSÃO DA BATERIA 240V, DUPLA CONVERSÃO, FUNCIONAMENTO EM PARALELISMO MARCA / MODELO REFERÊNCIA EASY UPS 3S 30KVA 380V OU SIMILAR</t>
  </si>
  <si>
    <t>UNIDADE DE BATERIA PARA NOBREAK 240V</t>
  </si>
  <si>
    <t>AR CONDICIONADO DO TIPO CRAC POTÊNCIA ELÉTRICA DE 2,3 KW E POTÊNCIA DE RESFRIAMENTO DE 5,8 KW, COM COMPRESSOR HERMÉTICO ROTATIVO E VENTILADOR CENTRIFUGO EC DE DUPLA ENTRADA. VAZÃO DE AR DE 1650 M³ / H, UMIDIFICAÇÃO DE 3 KG / H, GÁS REFRIGERANTE R410A, DIMENSÕES COMPACTAS (INFERIORES A 700MM DE LARGURA), PESO APROXIMADO DE 150 KG. MARCA / MODELO REFERÊNCIA AIRSYS 5R1C0 OU SIMILAR</t>
  </si>
  <si>
    <t>SWITCH  LEVEL 3, 16 PORTAS SFP+ 10 GBE, CPU COM 2 NÚCLEOS E 2 THREADS, MEMÓRIA RAM 1 GB, COM SOFTWARE GRÁFICO DE GESTÃO, MARCA / MODELO REFERÊNCIA: MIKROTIK CRS317-1G-16S + RM</t>
  </si>
  <si>
    <t>FORNECIMENTO DE SERVIDOR EM RACK 19”, 2U, COM TRILHOS RETRÁTEIS E ORGANIZADOR DE CABOS, ATÉ 16 BAIAS HOT-PLUG 2,5”, VENTILAÇÃO REDUNDANTE HOT-SWAP E 2 FONTES REDUNDANTES 80 PLUS PLATINUM DE 1400 W. EQUIPADO COM 2 PROCESSADORES DE 16 NÚCLEOS, DDR5 ECC 4800 MHZ, MÍNIMO DE 256 GB RAM EXPANSÍVEL A 6 TB, RAID AVANÇADO, INTERFACES 1 GB E 10/25 GB, SEGURANÇA COM TPM 2.0, BIOS PROTEGIDA, GERENCIAMENTO REMOTO COMPLETO, 4 SSDS, LICENCIAMENTO WINDOWS SERVER E GARANTIA ON-SITE DE 60 MESES E DEMAIS ESPECIFICAÇÕES CONFORME TERMO DE REFERÊNCIA.</t>
  </si>
  <si>
    <t>FORNECIMENTO DESTORAGE CORPORATIVO COM CONTROLADORAS REDUNDANTES ATIVO/ATIVO, SUPORTE A SAN/DAS, DISCOS HOT-SWAP E ALTA DISPONIBILIDADE SEM PONTO ÚNICO DE FALHA. CONECTIVIDADE 25GB, SUPORTE A SSD/SAS, RAID 0,1,5,6,10, CACHE AVANÇADO, THIN PROVISIONING, SNAPSHOTS E REPLICAÇÃO. ESCALÁVEL ATÉ 1PB E 250 DISCOS, COM GERENCIAMENTO COMPLETO, INTEGRAÇÃO COM VMWARE/VEEAM E GARANTIA DE 60 MESES E DEMAIS ESPECIFICAÇÕES CONFORME TERMO DE REFERÊNCIA</t>
  </si>
  <si>
    <t>FORNECIMENTO DE HDD SSD DE 7,68 TB COMPATÍVEIS COM A STORAGE FORNECIDA</t>
  </si>
  <si>
    <t>FORNECIMENTO DE MEMÓRIA DDR5 64GB COMPATIVEL COM LENOVO THINKSYSTEM SR650 V3</t>
  </si>
  <si>
    <t>FORNECIMENTO DE SSD 980GB COMPATÍVEL COM LENOVO THINKSYSTEM SR650 V3</t>
  </si>
  <si>
    <t>FORNECIMENTO DE PLACA DE REDE DE FIBRA ÓTICA 10/25GB SFP28 COM CABOS DE CONEXÃO COMPATÍVEL COM LENOVO THINKSYSTEM SR650 V3</t>
  </si>
  <si>
    <t>FORNECIMENTO DE PLACA DE REDE PCIE COM 4 PORTAS DE NO MÍNIMO 1GBPS COMPATIVEL COM SERVIDOR LENOVO THINKSYSTEM SR650 V3</t>
  </si>
  <si>
    <t>LICENÇAS DE SOFTWARES</t>
  </si>
  <si>
    <t>LICENÇA VEEAM BACKUP PARA 50 MÁQUINAS VIRTUAIS (5 ANOS)</t>
  </si>
  <si>
    <t>LICENÇA VMWARE ESXI 8 (5 ANOS)</t>
  </si>
  <si>
    <t>FORNECIMENTO E INSTALAÇÃO DE LICENÇA DO WINDOWS SERVER DATACENTER 2025</t>
  </si>
  <si>
    <t>CABO DE COBRE NÚ 50 MM2 - FORNECIMENTO E ASSENTAMENTO (2,27M/KG)</t>
  </si>
  <si>
    <t>CABO DE COBRE NÚ 35 MM2 - FORNECIMENTO E ASSENTAMENTO (3,16M/KG)</t>
  </si>
  <si>
    <t>HASTE COBREADA COPPERWELD P/ATERRAMENTO D=  5/8" X 2,40M</t>
  </si>
  <si>
    <t>CONECTOR PARA HASTE DE ATERRAMENTO 5/8" - FORNECIMENTO E ASSENTAMENTO - REV 02 (10/2021)</t>
  </si>
  <si>
    <t>FORNECIMENTO E INSTALAÇÃO DE BARRA CHATA DE ALUMINIO  7/8" X 1/8"</t>
  </si>
  <si>
    <t>FORNECIMENTO E INSTALAÇÃO DE FIXADOR UNIVERSAL DE SPDA  EM BARRA CHATA SOBRE TELHADO</t>
  </si>
  <si>
    <t>FORNECIMENTO E INSTALAÇÃO DE FIXADOR UNIVERSAL DE SPDA SOBRE TELHADO</t>
  </si>
  <si>
    <t>FORNECIMENTO E INSTALAÇÃO DE FIXADOR UNIVERSAL DE SPDA EM MALHA DE ATERRAMENTO</t>
  </si>
  <si>
    <t>SERVIÇOS DE REMOÇÃO E REINSTALAÇÃO DE ESTRUTURAS</t>
  </si>
  <si>
    <t>REMOÇÃO DE DISJUNTOR TERMOMAGNÉTICO</t>
  </si>
  <si>
    <t>REMOÇÃO DE QUADRO ELÉTRICO DE EMBUTIR OU SOBREPOR</t>
  </si>
  <si>
    <t>REMOÇÃO DE TUBULAÇÃO ELÉTRICA APARENTE COM DIÂMETRO EXTERNO ATÉ 50 MM</t>
  </si>
  <si>
    <t>REMOÇÃO E REINSTALAÇÃO DE LUMINÁRIAS 1X32W, 2X32W, 3X32W OU 4X32W</t>
  </si>
  <si>
    <t>REMOÇÃO DE ENTULHO DE OBRA COM CAÇAMBA METÁLICA - MATERIAL VOLUMOSO E MISTURADO POR ALVENARIA, TERRA, MADEIRA, PAPEL, PLÁSTICO E METAL</t>
  </si>
  <si>
    <t>REMOÇÃO DE TUBULAÇÃO ELÉTRICA APARENTE COM DIÂMETRO EXTERNO ACIMA DE 50 MM</t>
  </si>
  <si>
    <t>SALAS TÉCNICAS</t>
  </si>
  <si>
    <t>PISO ELEVADO TIPO TELESCÓPICO EM CHAPA DE AÇO, SEM REVESTIMENTO</t>
  </si>
  <si>
    <t>OUTROS</t>
  </si>
  <si>
    <t>FECHADURA ELETRÔNICA A PILHA E WIFI COM GESTÃO POR APLICATIVO E POSSIBILIDADE DE INCLUSÃO DE MULTIPLAS SENHAS, USO DE TAG E ABERTURA DE PORTAS COM DIGITAL</t>
  </si>
  <si>
    <t>CONJUNTO DE TOMADAS PARA MESA EM CAIXA TOMADA ESCONDE CARREGADORES CONTANDO COM 4 PLUGAS 2P+T 10A, 2 PLUGS CAT6, EXTENSÃO EM CABO PP PARA LIGAÇÃO DAS TOMDAS, DOIS PATCH CORD CAT6</t>
  </si>
  <si>
    <t>TELEFONE IP SIP CORPORATIVO DE ENTRADA, COM 2 CONTAS SIP, ÁUDIO HD, DISPLAY LCD, DUAS PORTAS ETHERNET 10/100 MBPS, CONFERÊNCIA, ENTRADA PARA HEADSET, USO EM ESCRITÓRIO</t>
  </si>
  <si>
    <t>SERVIÇOS FINAIS E ACOMPANHAMENTO DE OBRA</t>
  </si>
  <si>
    <t>CERTIFICAÇÃO AVULSA DOS PONTOS COM EMISSÃO DE RELATÓRIO DO EQUIPAMENTO DE TESTE MAIS DE 101 PONTOS</t>
  </si>
  <si>
    <t>MÃO DE OBRA DE ENGENHEIRO JÚNIOR</t>
  </si>
  <si>
    <t>MÃO DE OBRA DE ENGENHEIRO SÊNIOR</t>
  </si>
  <si>
    <t>LAUDO DE VISTORIA DE SPDA E ART COM MEDIÇÃO DE RESISTÊNCIA ÔHMICA DO SOLO, MEDIÇÃO DE CONTINUIDADE ELÉTRICA, EXCLUSIVE DESLOCAMENTO DE EQUIPE TÉCNICA - REV 01</t>
  </si>
  <si>
    <t xml:space="preserve">Empresa: </t>
  </si>
  <si>
    <t>SERV</t>
  </si>
  <si>
    <t>M³</t>
  </si>
  <si>
    <t>M²</t>
  </si>
  <si>
    <t>KG</t>
  </si>
  <si>
    <t>H</t>
  </si>
  <si>
    <t>Totais</t>
  </si>
  <si>
    <t>CNPJ:</t>
  </si>
  <si>
    <t>Endereço:</t>
  </si>
  <si>
    <t>BDI:</t>
  </si>
  <si>
    <t>Conferência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</si>
</sst>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8" x14ac:knownFonts="1">
    <font>
      <sz val="11"/>
      <color rgb="FF000000"/>
      <name val="Calibri"/>
    </font>
    <font>
      <b/>
      <sz val="20"/>
      <color rgb="FF000000"/>
      <name val="Calibri"/>
    </font>
    <font>
      <sz val="12"/>
      <color rgb="FF000000"/>
      <name val="Calibri"/>
    </font>
    <font>
      <b/>
      <sz val="12"/>
      <color rgb="FF000000"/>
      <name val="Calibri"/>
    </font>
    <font>
      <sz val="11"/>
      <color rgb="FF000000"/>
      <name val="Calibri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D5D5D5"/>
        <bgColor rgb="FF000000"/>
      </patternFill>
    </fill>
    <fill>
      <patternFill patternType="solid">
        <fgColor rgb="FFC7C7C7"/>
        <bgColor rgb="FF000000"/>
      </patternFill>
    </fill>
    <fill>
      <patternFill patternType="solid">
        <fgColor rgb="FFBABABA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65">
    <xf numFmtId="0" fontId="0" fillId="0" borderId="0" xfId="0"/>
    <xf numFmtId="44" fontId="3" fillId="4" borderId="0" xfId="1" applyFont="1" applyFill="1" applyAlignment="1" applyProtection="1">
      <alignment horizontal="center" vertical="center"/>
    </xf>
    <xf numFmtId="44" fontId="3" fillId="5" borderId="0" xfId="1" applyFont="1" applyFill="1" applyAlignment="1" applyProtection="1">
      <alignment horizontal="center" vertical="center"/>
    </xf>
    <xf numFmtId="44" fontId="3" fillId="6" borderId="0" xfId="1" applyFont="1" applyFill="1" applyAlignment="1" applyProtection="1">
      <alignment horizontal="center" vertical="center"/>
    </xf>
    <xf numFmtId="44" fontId="0" fillId="9" borderId="0" xfId="1" applyFont="1" applyFill="1" applyAlignment="1" applyProtection="1">
      <alignment horizontal="center" vertical="center"/>
    </xf>
    <xf numFmtId="44" fontId="0" fillId="0" borderId="0" xfId="1" applyFont="1" applyAlignment="1" applyProtection="1">
      <alignment horizontal="center" vertical="center"/>
    </xf>
    <xf numFmtId="44" fontId="0" fillId="7" borderId="0" xfId="1" applyFont="1" applyFill="1" applyAlignment="1" applyProtection="1">
      <alignment horizontal="center" vertical="center"/>
    </xf>
    <xf numFmtId="0" fontId="0" fillId="8" borderId="1" xfId="0" applyFill="1" applyBorder="1" applyAlignment="1" applyProtection="1">
      <alignment horizontal="center" vertical="center"/>
      <protection locked="0"/>
    </xf>
    <xf numFmtId="0" fontId="0" fillId="8" borderId="4" xfId="0" applyFill="1" applyBorder="1" applyAlignment="1" applyProtection="1">
      <alignment horizontal="center" vertical="center"/>
      <protection locked="0"/>
    </xf>
    <xf numFmtId="0" fontId="0" fillId="8" borderId="6" xfId="0" applyFill="1" applyBorder="1" applyAlignment="1" applyProtection="1">
      <alignment horizontal="center" vertical="center"/>
      <protection locked="0"/>
    </xf>
    <xf numFmtId="0" fontId="0" fillId="8" borderId="2" xfId="0" applyFill="1" applyBorder="1" applyAlignment="1" applyProtection="1">
      <alignment horizontal="center" vertical="center"/>
      <protection locked="0"/>
    </xf>
    <xf numFmtId="0" fontId="0" fillId="8" borderId="0" xfId="0" applyFill="1" applyAlignment="1" applyProtection="1">
      <alignment horizontal="center" vertical="center"/>
      <protection locked="0"/>
    </xf>
    <xf numFmtId="0" fontId="0" fillId="8" borderId="7" xfId="0" applyFill="1" applyBorder="1" applyAlignment="1" applyProtection="1">
      <alignment horizontal="center" vertical="center"/>
      <protection locked="0"/>
    </xf>
    <xf numFmtId="0" fontId="0" fillId="8" borderId="3" xfId="0" applyFill="1" applyBorder="1" applyAlignment="1" applyProtection="1">
      <alignment horizontal="center" vertical="center"/>
      <protection locked="0"/>
    </xf>
    <xf numFmtId="0" fontId="0" fillId="8" borderId="5" xfId="0" applyFill="1" applyBorder="1" applyAlignment="1" applyProtection="1">
      <alignment horizontal="center" vertical="center"/>
      <protection locked="0"/>
    </xf>
    <xf numFmtId="10" fontId="0" fillId="8" borderId="10" xfId="2" applyNumberFormat="1" applyFont="1" applyFill="1" applyBorder="1" applyAlignment="1" applyProtection="1">
      <alignment horizontal="center" vertical="center"/>
      <protection locked="0"/>
    </xf>
    <xf numFmtId="0" fontId="0" fillId="7" borderId="0" xfId="0" applyFill="1" applyAlignment="1" applyProtection="1">
      <alignment horizontal="center" vertical="center"/>
      <protection locked="0"/>
    </xf>
    <xf numFmtId="0" fontId="0" fillId="7" borderId="0" xfId="0" applyFill="1" applyAlignment="1" applyProtection="1">
      <alignment horizontal="center" vertical="center" wrapText="1"/>
      <protection locked="0"/>
    </xf>
    <xf numFmtId="4" fontId="0" fillId="7" borderId="0" xfId="0" applyNumberFormat="1" applyFill="1" applyAlignment="1" applyProtection="1">
      <alignment horizontal="center" vertical="center"/>
      <protection locked="0"/>
    </xf>
    <xf numFmtId="4" fontId="3" fillId="7" borderId="0" xfId="0" applyNumberFormat="1" applyFont="1" applyFill="1" applyAlignment="1" applyProtection="1">
      <alignment horizontal="center" vertical="center"/>
      <protection locked="0"/>
    </xf>
    <xf numFmtId="0" fontId="7" fillId="8" borderId="2" xfId="0" applyFont="1" applyFill="1" applyBorder="1" applyAlignment="1" applyProtection="1">
      <alignment horizontal="left" vertical="center"/>
      <protection locked="0"/>
    </xf>
    <xf numFmtId="0" fontId="7" fillId="8" borderId="2" xfId="0" applyFont="1" applyFill="1" applyBorder="1" applyAlignment="1" applyProtection="1">
      <alignment horizontal="left" vertical="center" wrapText="1"/>
      <protection locked="0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4" fontId="0" fillId="3" borderId="9" xfId="0" applyNumberForma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 wrapText="1"/>
    </xf>
    <xf numFmtId="4" fontId="2" fillId="4" borderId="0" xfId="0" applyNumberFormat="1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 wrapText="1"/>
    </xf>
    <xf numFmtId="4" fontId="2" fillId="5" borderId="0" xfId="0" applyNumberFormat="1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 wrapText="1"/>
    </xf>
    <xf numFmtId="4" fontId="2" fillId="6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4" fontId="3" fillId="6" borderId="0" xfId="0" applyNumberFormat="1" applyFont="1" applyFill="1" applyAlignment="1">
      <alignment horizontal="center" vertical="center"/>
    </xf>
    <xf numFmtId="4" fontId="3" fillId="4" borderId="0" xfId="0" applyNumberFormat="1" applyFont="1" applyFill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44" fontId="0" fillId="7" borderId="0" xfId="1" applyFont="1" applyFill="1" applyAlignment="1" applyProtection="1">
      <alignment horizontal="center" vertical="center"/>
      <protection locked="0"/>
    </xf>
    <xf numFmtId="0" fontId="1" fillId="8" borderId="2" xfId="0" applyFont="1" applyFill="1" applyBorder="1" applyAlignment="1" applyProtection="1">
      <alignment horizontal="center" vertical="center"/>
      <protection locked="0"/>
    </xf>
    <xf numFmtId="0" fontId="1" fillId="8" borderId="0" xfId="0" applyFont="1" applyFill="1" applyAlignment="1" applyProtection="1">
      <alignment horizontal="center" vertical="center"/>
      <protection locked="0"/>
    </xf>
    <xf numFmtId="0" fontId="1" fillId="8" borderId="7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 wrapText="1"/>
    </xf>
    <xf numFmtId="4" fontId="0" fillId="3" borderId="9" xfId="0" applyNumberForma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8" borderId="2" xfId="0" applyFont="1" applyFill="1" applyBorder="1" applyAlignment="1" applyProtection="1">
      <alignment horizontal="left" vertical="center"/>
      <protection locked="0"/>
    </xf>
    <xf numFmtId="0" fontId="0" fillId="8" borderId="0" xfId="0" applyFill="1" applyAlignment="1" applyProtection="1">
      <alignment horizontal="left" vertical="center"/>
      <protection locked="0"/>
    </xf>
    <xf numFmtId="4" fontId="0" fillId="3" borderId="11" xfId="0" applyNumberFormat="1" applyFill="1" applyBorder="1" applyAlignment="1">
      <alignment horizontal="center" vertical="center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94"/>
  <sheetViews>
    <sheetView tabSelected="1" view="pageBreakPreview" zoomScaleNormal="100" zoomScaleSheetLayoutView="100" workbookViewId="0">
      <pane ySplit="12" topLeftCell="A272" activePane="bottomLeft" state="frozen"/>
      <selection pane="bottomLeft" activeCell="N293" sqref="N293"/>
    </sheetView>
  </sheetViews>
  <sheetFormatPr defaultRowHeight="15" x14ac:dyDescent="0.25"/>
  <cols>
    <col min="1" max="1" width="18.42578125" style="23" customWidth="1"/>
    <col min="2" max="2" width="80" style="23" customWidth="1"/>
    <col min="3" max="4" width="10" style="23" customWidth="1"/>
    <col min="5" max="5" width="15.28515625" style="23" customWidth="1"/>
    <col min="6" max="6" width="14" style="23" customWidth="1"/>
    <col min="7" max="7" width="15" style="23" customWidth="1"/>
    <col min="8" max="8" width="17.7109375" style="23" bestFit="1" customWidth="1"/>
    <col min="9" max="9" width="18.140625" style="23" customWidth="1"/>
    <col min="10" max="10" width="17.7109375" style="23" bestFit="1" customWidth="1"/>
    <col min="11" max="11" width="10" style="23" customWidth="1"/>
    <col min="12" max="12" width="15.7109375" style="23" customWidth="1"/>
    <col min="13" max="13" width="10" style="23" customWidth="1"/>
    <col min="14" max="14" width="18.42578125" style="23" customWidth="1"/>
    <col min="15" max="15" width="80" style="23" customWidth="1"/>
    <col min="16" max="17" width="10" style="23" customWidth="1"/>
    <col min="18" max="18" width="14.28515625" style="23" bestFit="1" customWidth="1"/>
    <col min="19" max="19" width="13" style="23" customWidth="1"/>
    <col min="20" max="20" width="15" style="23" customWidth="1"/>
    <col min="21" max="21" width="17.7109375" style="23" bestFit="1" customWidth="1"/>
    <col min="22" max="22" width="15.85546875" style="23" bestFit="1" customWidth="1"/>
    <col min="23" max="23" width="17.7109375" style="23" bestFit="1" customWidth="1"/>
    <col min="24" max="16384" width="9.140625" style="23"/>
  </cols>
  <sheetData>
    <row r="1" spans="1:23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N1" s="22"/>
      <c r="O1" s="22"/>
      <c r="P1" s="22"/>
      <c r="Q1" s="22"/>
      <c r="R1" s="22"/>
      <c r="S1" s="22"/>
      <c r="T1" s="22"/>
      <c r="U1" s="22"/>
      <c r="V1" s="22"/>
      <c r="W1" s="22"/>
    </row>
    <row r="2" spans="1:23" x14ac:dyDescent="0.25">
      <c r="A2" s="7"/>
      <c r="B2" s="8"/>
      <c r="C2" s="8"/>
      <c r="D2" s="8"/>
      <c r="E2" s="8"/>
      <c r="F2" s="8"/>
      <c r="G2" s="8"/>
      <c r="H2" s="8"/>
      <c r="I2" s="8"/>
      <c r="J2" s="9"/>
      <c r="N2" s="24"/>
      <c r="O2" s="25"/>
      <c r="P2" s="25"/>
      <c r="Q2" s="25"/>
      <c r="R2" s="25"/>
      <c r="S2" s="25"/>
      <c r="T2" s="25"/>
      <c r="U2" s="25"/>
      <c r="V2" s="25"/>
      <c r="W2" s="26"/>
    </row>
    <row r="3" spans="1:23" ht="26.25" x14ac:dyDescent="0.25">
      <c r="A3" s="52" t="s">
        <v>0</v>
      </c>
      <c r="B3" s="53"/>
      <c r="C3" s="53"/>
      <c r="D3" s="53"/>
      <c r="E3" s="53"/>
      <c r="F3" s="53"/>
      <c r="G3" s="53"/>
      <c r="H3" s="53"/>
      <c r="I3" s="53"/>
      <c r="J3" s="54"/>
      <c r="N3" s="55" t="s">
        <v>0</v>
      </c>
      <c r="O3" s="56"/>
      <c r="P3" s="56"/>
      <c r="Q3" s="56"/>
      <c r="R3" s="56"/>
      <c r="S3" s="56"/>
      <c r="T3" s="56"/>
      <c r="U3" s="56"/>
      <c r="V3" s="56"/>
      <c r="W3" s="57"/>
    </row>
    <row r="4" spans="1:23" x14ac:dyDescent="0.25">
      <c r="A4" s="10"/>
      <c r="B4" s="11"/>
      <c r="C4" s="11"/>
      <c r="D4" s="11"/>
      <c r="E4" s="11"/>
      <c r="F4" s="11"/>
      <c r="G4" s="11"/>
      <c r="H4" s="11"/>
      <c r="I4" s="11"/>
      <c r="J4" s="12"/>
      <c r="N4" s="27"/>
      <c r="O4" s="22"/>
      <c r="P4" s="22"/>
      <c r="Q4" s="22"/>
      <c r="R4" s="22"/>
      <c r="S4" s="22"/>
      <c r="T4" s="22"/>
      <c r="U4" s="22"/>
      <c r="V4" s="22"/>
      <c r="W4" s="28"/>
    </row>
    <row r="5" spans="1:23" x14ac:dyDescent="0.25">
      <c r="A5" s="62" t="s">
        <v>420</v>
      </c>
      <c r="B5" s="63"/>
      <c r="C5" s="11"/>
      <c r="D5" s="11"/>
      <c r="E5" s="11"/>
      <c r="F5" s="11"/>
      <c r="G5" s="11"/>
      <c r="H5" s="11"/>
      <c r="I5" s="11"/>
      <c r="J5" s="12"/>
      <c r="N5" s="27"/>
      <c r="O5" s="22"/>
      <c r="P5" s="22"/>
      <c r="Q5" s="22"/>
      <c r="R5" s="22"/>
      <c r="S5" s="22"/>
      <c r="T5" s="22"/>
      <c r="U5" s="22"/>
      <c r="V5" s="22"/>
      <c r="W5" s="28"/>
    </row>
    <row r="6" spans="1:23" x14ac:dyDescent="0.25">
      <c r="A6" s="20" t="s">
        <v>427</v>
      </c>
      <c r="B6" s="11"/>
      <c r="C6" s="11"/>
      <c r="D6" s="11"/>
      <c r="E6" s="11"/>
      <c r="F6" s="11"/>
      <c r="G6" s="11"/>
      <c r="H6" s="11"/>
      <c r="I6" s="11"/>
      <c r="J6" s="12"/>
      <c r="N6" s="27"/>
      <c r="O6" s="22"/>
      <c r="P6" s="22"/>
      <c r="Q6" s="22"/>
      <c r="R6" s="22"/>
      <c r="S6" s="22"/>
      <c r="T6" s="22"/>
      <c r="U6" s="22"/>
      <c r="V6" s="22"/>
      <c r="W6" s="28"/>
    </row>
    <row r="7" spans="1:23" x14ac:dyDescent="0.25">
      <c r="A7" s="21" t="s">
        <v>428</v>
      </c>
      <c r="B7" s="11"/>
      <c r="C7" s="11"/>
      <c r="D7" s="11"/>
      <c r="E7" s="11"/>
      <c r="F7" s="11"/>
      <c r="G7" s="11"/>
      <c r="H7" s="11"/>
      <c r="I7" s="11"/>
      <c r="J7" s="12"/>
      <c r="N7" s="29"/>
      <c r="O7" s="22"/>
      <c r="P7" s="22"/>
      <c r="Q7" s="22"/>
      <c r="R7" s="22"/>
      <c r="S7" s="22"/>
      <c r="T7" s="22"/>
      <c r="U7" s="22"/>
      <c r="V7" s="22"/>
      <c r="W7" s="28"/>
    </row>
    <row r="8" spans="1:23" x14ac:dyDescent="0.25">
      <c r="A8" s="10"/>
      <c r="B8" s="11"/>
      <c r="C8" s="11"/>
      <c r="D8" s="11"/>
      <c r="E8" s="11"/>
      <c r="F8" s="11"/>
      <c r="G8" s="11"/>
      <c r="H8" s="11"/>
      <c r="I8" s="11"/>
      <c r="J8" s="12"/>
      <c r="N8" s="27"/>
      <c r="O8" s="22"/>
      <c r="P8" s="22"/>
      <c r="Q8" s="22"/>
      <c r="R8" s="22"/>
      <c r="S8" s="22"/>
      <c r="T8" s="22"/>
      <c r="U8" s="22"/>
      <c r="V8" s="22"/>
      <c r="W8" s="28"/>
    </row>
    <row r="9" spans="1:23" x14ac:dyDescent="0.25">
      <c r="A9" s="10"/>
      <c r="B9" s="11"/>
      <c r="C9" s="11"/>
      <c r="D9" s="11"/>
      <c r="E9" s="11"/>
      <c r="F9" s="11"/>
      <c r="G9" s="11"/>
      <c r="H9" s="11"/>
      <c r="I9" s="11"/>
      <c r="J9" s="12"/>
      <c r="N9" s="27"/>
      <c r="O9" s="22"/>
      <c r="P9" s="22"/>
      <c r="Q9" s="22"/>
      <c r="R9" s="22"/>
      <c r="S9" s="22"/>
      <c r="T9" s="22"/>
      <c r="U9" s="22"/>
      <c r="V9" s="22"/>
      <c r="W9" s="28"/>
    </row>
    <row r="10" spans="1:23" x14ac:dyDescent="0.25">
      <c r="A10" s="13"/>
      <c r="B10" s="14"/>
      <c r="C10" s="14"/>
      <c r="D10" s="14"/>
      <c r="E10" s="14"/>
      <c r="F10" s="14"/>
      <c r="G10" s="14"/>
      <c r="H10" s="61" t="s">
        <v>429</v>
      </c>
      <c r="I10" s="61"/>
      <c r="J10" s="15">
        <v>0</v>
      </c>
      <c r="N10" s="30"/>
      <c r="O10" s="31"/>
      <c r="P10" s="31"/>
      <c r="Q10" s="31"/>
      <c r="R10" s="31"/>
      <c r="S10" s="31"/>
      <c r="T10" s="31"/>
      <c r="U10" s="31"/>
      <c r="V10" s="31"/>
      <c r="W10" s="32"/>
    </row>
    <row r="11" spans="1:23" ht="20.100000000000001" customHeight="1" x14ac:dyDescent="0.25">
      <c r="A11" s="58" t="s">
        <v>1</v>
      </c>
      <c r="B11" s="59" t="s">
        <v>2</v>
      </c>
      <c r="C11" s="58" t="s">
        <v>3</v>
      </c>
      <c r="D11" s="58" t="s">
        <v>4</v>
      </c>
      <c r="E11" s="60" t="s">
        <v>5</v>
      </c>
      <c r="F11" s="60"/>
      <c r="G11" s="60"/>
      <c r="H11" s="64" t="s">
        <v>6</v>
      </c>
      <c r="I11" s="64"/>
      <c r="J11" s="64"/>
      <c r="N11" s="58" t="s">
        <v>1</v>
      </c>
      <c r="O11" s="59" t="s">
        <v>2</v>
      </c>
      <c r="P11" s="58" t="s">
        <v>3</v>
      </c>
      <c r="Q11" s="58" t="s">
        <v>4</v>
      </c>
      <c r="R11" s="60" t="s">
        <v>5</v>
      </c>
      <c r="S11" s="60"/>
      <c r="T11" s="60"/>
      <c r="U11" s="60" t="s">
        <v>6</v>
      </c>
      <c r="V11" s="60"/>
      <c r="W11" s="60"/>
    </row>
    <row r="12" spans="1:23" x14ac:dyDescent="0.25">
      <c r="A12" s="58"/>
      <c r="B12" s="59"/>
      <c r="C12" s="58"/>
      <c r="D12" s="58"/>
      <c r="E12" s="33" t="s">
        <v>7</v>
      </c>
      <c r="F12" s="33" t="s">
        <v>8</v>
      </c>
      <c r="G12" s="33" t="s">
        <v>9</v>
      </c>
      <c r="H12" s="33" t="s">
        <v>7</v>
      </c>
      <c r="I12" s="33" t="s">
        <v>8</v>
      </c>
      <c r="J12" s="33" t="s">
        <v>9</v>
      </c>
      <c r="N12" s="58"/>
      <c r="O12" s="59"/>
      <c r="P12" s="58"/>
      <c r="Q12" s="58"/>
      <c r="R12" s="33" t="s">
        <v>7</v>
      </c>
      <c r="S12" s="33" t="s">
        <v>8</v>
      </c>
      <c r="T12" s="33" t="s">
        <v>9</v>
      </c>
      <c r="U12" s="33" t="s">
        <v>7</v>
      </c>
      <c r="V12" s="33" t="s">
        <v>8</v>
      </c>
      <c r="W12" s="33" t="s">
        <v>9</v>
      </c>
    </row>
    <row r="13" spans="1:23" ht="17.25" customHeight="1" x14ac:dyDescent="0.25">
      <c r="A13" s="34" t="s">
        <v>10</v>
      </c>
      <c r="B13" s="35" t="s">
        <v>325</v>
      </c>
      <c r="C13" s="34"/>
      <c r="D13" s="34"/>
      <c r="E13" s="36"/>
      <c r="F13" s="36"/>
      <c r="G13" s="36"/>
      <c r="H13" s="1">
        <f>H14+H51+H93+H129+H164</f>
        <v>0</v>
      </c>
      <c r="I13" s="1">
        <f>I14+I51+I93+I129+I164</f>
        <v>0</v>
      </c>
      <c r="J13" s="1">
        <f>J14+J51+J93+J129+J164</f>
        <v>0</v>
      </c>
      <c r="N13" s="34" t="s">
        <v>10</v>
      </c>
      <c r="O13" s="35" t="s">
        <v>325</v>
      </c>
      <c r="P13" s="34"/>
      <c r="Q13" s="34"/>
      <c r="R13" s="36"/>
      <c r="S13" s="36"/>
      <c r="T13" s="36"/>
      <c r="U13" s="1">
        <f>U14+U51+U93+U129+U164</f>
        <v>559837.51</v>
      </c>
      <c r="V13" s="1">
        <f>V14+V51+V93+V129+V164</f>
        <v>262108.05000000002</v>
      </c>
      <c r="W13" s="1">
        <f>W14+W51+W93+W129+W164</f>
        <v>821945.56</v>
      </c>
    </row>
    <row r="14" spans="1:23" ht="15.75" x14ac:dyDescent="0.25">
      <c r="A14" s="37" t="s">
        <v>11</v>
      </c>
      <c r="B14" s="38" t="s">
        <v>326</v>
      </c>
      <c r="C14" s="37"/>
      <c r="D14" s="37"/>
      <c r="E14" s="39"/>
      <c r="F14" s="39"/>
      <c r="G14" s="39"/>
      <c r="H14" s="2">
        <f>H15+H20+H29+H37+H45+H49</f>
        <v>0</v>
      </c>
      <c r="I14" s="2">
        <f>I15+I20+I29+I37+I45+I49</f>
        <v>0</v>
      </c>
      <c r="J14" s="2">
        <f>J15+J20+J29+J37+J45+J49</f>
        <v>0</v>
      </c>
      <c r="N14" s="37" t="s">
        <v>11</v>
      </c>
      <c r="O14" s="38" t="s">
        <v>326</v>
      </c>
      <c r="P14" s="37"/>
      <c r="Q14" s="37"/>
      <c r="R14" s="39"/>
      <c r="S14" s="39"/>
      <c r="T14" s="39"/>
      <c r="U14" s="2">
        <f>U15+U20+U29+U37+U45+U49</f>
        <v>54358.880000000005</v>
      </c>
      <c r="V14" s="2">
        <f>V15+V20+V29+V37+V45+V49</f>
        <v>24346.989999999998</v>
      </c>
      <c r="W14" s="2">
        <f>W15+W20+W29+W37+W45+W49</f>
        <v>78705.87</v>
      </c>
    </row>
    <row r="15" spans="1:23" ht="15.75" x14ac:dyDescent="0.25">
      <c r="A15" s="40" t="s">
        <v>12</v>
      </c>
      <c r="B15" s="41" t="s">
        <v>327</v>
      </c>
      <c r="C15" s="40"/>
      <c r="D15" s="40"/>
      <c r="E15" s="42"/>
      <c r="F15" s="42"/>
      <c r="G15" s="42"/>
      <c r="H15" s="3">
        <f>SUM(H16:H19)</f>
        <v>0</v>
      </c>
      <c r="I15" s="3">
        <f>SUM(I16:I19)</f>
        <v>0</v>
      </c>
      <c r="J15" s="3">
        <f>SUM(J16:J19)</f>
        <v>0</v>
      </c>
      <c r="L15" s="23" t="s">
        <v>430</v>
      </c>
      <c r="N15" s="40" t="s">
        <v>12</v>
      </c>
      <c r="O15" s="41" t="s">
        <v>327</v>
      </c>
      <c r="P15" s="40"/>
      <c r="Q15" s="40"/>
      <c r="R15" s="42"/>
      <c r="S15" s="42"/>
      <c r="T15" s="42"/>
      <c r="U15" s="3">
        <f>SUM(U16:U19)</f>
        <v>5210.96</v>
      </c>
      <c r="V15" s="3">
        <f>SUM(V16:V19)</f>
        <v>3044.52</v>
      </c>
      <c r="W15" s="3">
        <f>SUM(W16:W19)</f>
        <v>8255.48</v>
      </c>
    </row>
    <row r="16" spans="1:23" ht="30" x14ac:dyDescent="0.25">
      <c r="A16" s="23" t="s">
        <v>13</v>
      </c>
      <c r="B16" s="43" t="s">
        <v>14</v>
      </c>
      <c r="C16" s="23" t="s">
        <v>15</v>
      </c>
      <c r="D16" s="44">
        <v>700</v>
      </c>
      <c r="E16" s="51"/>
      <c r="F16" s="51"/>
      <c r="G16" s="5">
        <f>SUM(E16+F16)</f>
        <v>0</v>
      </c>
      <c r="H16" s="5">
        <f>ROUND(D16*E16,2)</f>
        <v>0</v>
      </c>
      <c r="I16" s="5">
        <f>ROUND(D16*F16,2)</f>
        <v>0</v>
      </c>
      <c r="J16" s="5">
        <f>SUM(H16+I16)</f>
        <v>0</v>
      </c>
      <c r="L16" s="23" t="str">
        <f>IF(E16+F16&gt;R16+S16,"Corrigir Valores","Valores ok!")</f>
        <v>Valores ok!</v>
      </c>
      <c r="N16" s="23" t="s">
        <v>13</v>
      </c>
      <c r="O16" s="43" t="s">
        <v>14</v>
      </c>
      <c r="P16" s="23" t="s">
        <v>15</v>
      </c>
      <c r="Q16" s="44">
        <v>700</v>
      </c>
      <c r="R16" s="6">
        <v>2.93</v>
      </c>
      <c r="S16" s="6">
        <v>1.88</v>
      </c>
      <c r="T16" s="5">
        <f>SUM(R16+S16)</f>
        <v>4.8100000000000005</v>
      </c>
      <c r="U16" s="5">
        <f>ROUND(Q16*R16,2)</f>
        <v>2051</v>
      </c>
      <c r="V16" s="5">
        <f>ROUND(Q16*S16,2)</f>
        <v>1316</v>
      </c>
      <c r="W16" s="5">
        <f>SUM(U16+V16)</f>
        <v>3367</v>
      </c>
    </row>
    <row r="17" spans="1:23" ht="30" x14ac:dyDescent="0.25">
      <c r="A17" s="23" t="s">
        <v>16</v>
      </c>
      <c r="B17" s="43" t="s">
        <v>17</v>
      </c>
      <c r="C17" s="23" t="s">
        <v>15</v>
      </c>
      <c r="D17" s="44">
        <v>600</v>
      </c>
      <c r="E17" s="51"/>
      <c r="F17" s="51"/>
      <c r="G17" s="5">
        <f t="shared" ref="G17:G19" si="0">SUM(E17+F17)</f>
        <v>0</v>
      </c>
      <c r="H17" s="5">
        <f t="shared" ref="H17:H19" si="1">ROUND(D17*E17,2)</f>
        <v>0</v>
      </c>
      <c r="I17" s="5">
        <f t="shared" ref="I17:I19" si="2">ROUND(D17*F17,2)</f>
        <v>0</v>
      </c>
      <c r="J17" s="5">
        <f t="shared" ref="J17:J19" si="3">SUM(H17+I17)</f>
        <v>0</v>
      </c>
      <c r="L17" s="23" t="str">
        <f t="shared" ref="L17:L19" si="4">IF(E17+F17&gt;R17+S17,"Corrigir Valores","Valores ok!")</f>
        <v>Valores ok!</v>
      </c>
      <c r="N17" s="23" t="s">
        <v>16</v>
      </c>
      <c r="O17" s="43" t="s">
        <v>17</v>
      </c>
      <c r="P17" s="23" t="s">
        <v>15</v>
      </c>
      <c r="Q17" s="44">
        <v>600</v>
      </c>
      <c r="R17" s="6">
        <v>4.53</v>
      </c>
      <c r="S17" s="6">
        <v>2.38</v>
      </c>
      <c r="T17" s="5">
        <f t="shared" ref="T17:T19" si="5">SUM(R17+S17)</f>
        <v>6.91</v>
      </c>
      <c r="U17" s="5">
        <f t="shared" ref="U17:U19" si="6">ROUND(Q17*R17,2)</f>
        <v>2718</v>
      </c>
      <c r="V17" s="5">
        <f t="shared" ref="V17:V19" si="7">ROUND(Q17*S17,2)</f>
        <v>1428</v>
      </c>
      <c r="W17" s="5">
        <f t="shared" ref="W17:W19" si="8">SUM(U17+V17)</f>
        <v>4146</v>
      </c>
    </row>
    <row r="18" spans="1:23" ht="30" x14ac:dyDescent="0.25">
      <c r="A18" s="23" t="s">
        <v>18</v>
      </c>
      <c r="B18" s="43" t="s">
        <v>19</v>
      </c>
      <c r="C18" s="23" t="s">
        <v>15</v>
      </c>
      <c r="D18" s="44">
        <v>30</v>
      </c>
      <c r="E18" s="51"/>
      <c r="F18" s="51"/>
      <c r="G18" s="5">
        <f t="shared" si="0"/>
        <v>0</v>
      </c>
      <c r="H18" s="5">
        <f t="shared" si="1"/>
        <v>0</v>
      </c>
      <c r="I18" s="5">
        <f t="shared" si="2"/>
        <v>0</v>
      </c>
      <c r="J18" s="5">
        <f t="shared" si="3"/>
        <v>0</v>
      </c>
      <c r="L18" s="23" t="str">
        <f t="shared" si="4"/>
        <v>Valores ok!</v>
      </c>
      <c r="N18" s="23" t="s">
        <v>18</v>
      </c>
      <c r="O18" s="43" t="s">
        <v>19</v>
      </c>
      <c r="P18" s="23" t="s">
        <v>15</v>
      </c>
      <c r="Q18" s="44">
        <v>30</v>
      </c>
      <c r="R18" s="6">
        <v>7.36</v>
      </c>
      <c r="S18" s="6">
        <v>3.19</v>
      </c>
      <c r="T18" s="5">
        <f t="shared" si="5"/>
        <v>10.55</v>
      </c>
      <c r="U18" s="5">
        <f t="shared" si="6"/>
        <v>220.8</v>
      </c>
      <c r="V18" s="5">
        <f t="shared" si="7"/>
        <v>95.7</v>
      </c>
      <c r="W18" s="5">
        <f t="shared" si="8"/>
        <v>316.5</v>
      </c>
    </row>
    <row r="19" spans="1:23" ht="26.25" customHeight="1" x14ac:dyDescent="0.25">
      <c r="A19" s="23" t="s">
        <v>20</v>
      </c>
      <c r="B19" s="43" t="s">
        <v>328</v>
      </c>
      <c r="C19" s="23" t="s">
        <v>15</v>
      </c>
      <c r="D19" s="44">
        <v>38</v>
      </c>
      <c r="E19" s="51"/>
      <c r="F19" s="51"/>
      <c r="G19" s="5">
        <f t="shared" si="0"/>
        <v>0</v>
      </c>
      <c r="H19" s="5">
        <f t="shared" si="1"/>
        <v>0</v>
      </c>
      <c r="I19" s="5">
        <f t="shared" si="2"/>
        <v>0</v>
      </c>
      <c r="J19" s="5">
        <f t="shared" si="3"/>
        <v>0</v>
      </c>
      <c r="L19" s="23" t="str">
        <f t="shared" si="4"/>
        <v>Valores ok!</v>
      </c>
      <c r="N19" s="23" t="s">
        <v>20</v>
      </c>
      <c r="O19" s="43" t="s">
        <v>328</v>
      </c>
      <c r="P19" s="23" t="s">
        <v>15</v>
      </c>
      <c r="Q19" s="44">
        <v>38</v>
      </c>
      <c r="R19" s="6">
        <v>5.82</v>
      </c>
      <c r="S19" s="6">
        <v>5.39</v>
      </c>
      <c r="T19" s="5">
        <f t="shared" si="5"/>
        <v>11.21</v>
      </c>
      <c r="U19" s="5">
        <f t="shared" si="6"/>
        <v>221.16</v>
      </c>
      <c r="V19" s="5">
        <f t="shared" si="7"/>
        <v>204.82</v>
      </c>
      <c r="W19" s="5">
        <f t="shared" si="8"/>
        <v>425.98</v>
      </c>
    </row>
    <row r="20" spans="1:23" ht="15.75" x14ac:dyDescent="0.25">
      <c r="A20" s="40" t="s">
        <v>21</v>
      </c>
      <c r="B20" s="41" t="s">
        <v>329</v>
      </c>
      <c r="C20" s="40"/>
      <c r="D20" s="40"/>
      <c r="E20" s="42"/>
      <c r="F20" s="42"/>
      <c r="G20" s="42"/>
      <c r="H20" s="3">
        <f>SUM(H21:H28)</f>
        <v>0</v>
      </c>
      <c r="I20" s="3">
        <f>SUM(I21:I28)</f>
        <v>0</v>
      </c>
      <c r="J20" s="3">
        <f>SUM(J21:J28)</f>
        <v>0</v>
      </c>
      <c r="N20" s="40" t="s">
        <v>21</v>
      </c>
      <c r="O20" s="41" t="s">
        <v>329</v>
      </c>
      <c r="P20" s="40"/>
      <c r="Q20" s="40"/>
      <c r="R20" s="42"/>
      <c r="S20" s="42"/>
      <c r="T20" s="42"/>
      <c r="U20" s="3">
        <f>SUM(U21:U28)</f>
        <v>1917.4399999999996</v>
      </c>
      <c r="V20" s="3">
        <f>SUM(V21:V28)</f>
        <v>2971.6200000000008</v>
      </c>
      <c r="W20" s="3">
        <f>SUM(W21:W28)</f>
        <v>4889.0600000000004</v>
      </c>
    </row>
    <row r="21" spans="1:23" ht="30" x14ac:dyDescent="0.25">
      <c r="A21" s="23" t="s">
        <v>22</v>
      </c>
      <c r="B21" s="43" t="s">
        <v>330</v>
      </c>
      <c r="C21" s="23" t="s">
        <v>23</v>
      </c>
      <c r="D21" s="44">
        <v>1</v>
      </c>
      <c r="E21" s="51"/>
      <c r="F21" s="51"/>
      <c r="G21" s="5">
        <f t="shared" ref="G21:G28" si="9">SUM(E21+F21)</f>
        <v>0</v>
      </c>
      <c r="H21" s="5">
        <f t="shared" ref="H21:H28" si="10">ROUND(D21*E21,2)</f>
        <v>0</v>
      </c>
      <c r="I21" s="5">
        <f t="shared" ref="I21:I28" si="11">ROUND(D21*F21,2)</f>
        <v>0</v>
      </c>
      <c r="J21" s="5">
        <f t="shared" ref="J21:J28" si="12">SUM(H21+I21)</f>
        <v>0</v>
      </c>
      <c r="L21" s="23" t="str">
        <f t="shared" ref="L21:L28" si="13">IF(E21+F21&gt;R21+S21,"Corrigir Valores","Valores ok!")</f>
        <v>Valores ok!</v>
      </c>
      <c r="N21" s="23" t="s">
        <v>22</v>
      </c>
      <c r="O21" s="43" t="s">
        <v>330</v>
      </c>
      <c r="P21" s="23" t="s">
        <v>23</v>
      </c>
      <c r="Q21" s="44">
        <v>1</v>
      </c>
      <c r="R21" s="6">
        <v>99.07</v>
      </c>
      <c r="S21" s="6">
        <v>136.47</v>
      </c>
      <c r="T21" s="5">
        <f t="shared" ref="T21:T28" si="14">SUM(R21+S21)</f>
        <v>235.54</v>
      </c>
      <c r="U21" s="5">
        <f t="shared" ref="U21:U28" si="15">ROUND(Q21*R21,2)</f>
        <v>99.07</v>
      </c>
      <c r="V21" s="5">
        <f t="shared" ref="V21:V28" si="16">ROUND(Q21*S21,2)</f>
        <v>136.47</v>
      </c>
      <c r="W21" s="5">
        <f t="shared" ref="W21:W28" si="17">SUM(U21+V21)</f>
        <v>235.54</v>
      </c>
    </row>
    <row r="22" spans="1:23" ht="30" x14ac:dyDescent="0.25">
      <c r="A22" s="23" t="s">
        <v>24</v>
      </c>
      <c r="B22" s="43" t="s">
        <v>25</v>
      </c>
      <c r="C22" s="23" t="s">
        <v>23</v>
      </c>
      <c r="D22" s="44">
        <v>18</v>
      </c>
      <c r="E22" s="51"/>
      <c r="F22" s="51"/>
      <c r="G22" s="5">
        <f t="shared" si="9"/>
        <v>0</v>
      </c>
      <c r="H22" s="5">
        <f t="shared" si="10"/>
        <v>0</v>
      </c>
      <c r="I22" s="5">
        <f t="shared" si="11"/>
        <v>0</v>
      </c>
      <c r="J22" s="5">
        <f t="shared" si="12"/>
        <v>0</v>
      </c>
      <c r="L22" s="23" t="str">
        <f t="shared" si="13"/>
        <v>Valores ok!</v>
      </c>
      <c r="N22" s="23" t="s">
        <v>24</v>
      </c>
      <c r="O22" s="43" t="s">
        <v>25</v>
      </c>
      <c r="P22" s="23" t="s">
        <v>23</v>
      </c>
      <c r="Q22" s="44">
        <v>18</v>
      </c>
      <c r="R22" s="6">
        <v>41.61</v>
      </c>
      <c r="S22" s="6">
        <v>67.510000000000005</v>
      </c>
      <c r="T22" s="5">
        <f t="shared" si="14"/>
        <v>109.12</v>
      </c>
      <c r="U22" s="5">
        <f t="shared" si="15"/>
        <v>748.98</v>
      </c>
      <c r="V22" s="5">
        <f t="shared" si="16"/>
        <v>1215.18</v>
      </c>
      <c r="W22" s="5">
        <f t="shared" si="17"/>
        <v>1964.16</v>
      </c>
    </row>
    <row r="23" spans="1:23" ht="30" x14ac:dyDescent="0.25">
      <c r="A23" s="23" t="s">
        <v>26</v>
      </c>
      <c r="B23" s="43" t="s">
        <v>27</v>
      </c>
      <c r="C23" s="23" t="s">
        <v>23</v>
      </c>
      <c r="D23" s="44">
        <v>3</v>
      </c>
      <c r="E23" s="51"/>
      <c r="F23" s="51"/>
      <c r="G23" s="5">
        <f t="shared" si="9"/>
        <v>0</v>
      </c>
      <c r="H23" s="5">
        <f t="shared" si="10"/>
        <v>0</v>
      </c>
      <c r="I23" s="5">
        <f t="shared" si="11"/>
        <v>0</v>
      </c>
      <c r="J23" s="5">
        <f t="shared" si="12"/>
        <v>0</v>
      </c>
      <c r="L23" s="23" t="str">
        <f t="shared" si="13"/>
        <v>Valores ok!</v>
      </c>
      <c r="N23" s="23" t="s">
        <v>26</v>
      </c>
      <c r="O23" s="43" t="s">
        <v>27</v>
      </c>
      <c r="P23" s="23" t="s">
        <v>23</v>
      </c>
      <c r="Q23" s="44">
        <v>3</v>
      </c>
      <c r="R23" s="6">
        <v>24.44</v>
      </c>
      <c r="S23" s="6">
        <v>44.65</v>
      </c>
      <c r="T23" s="5">
        <f t="shared" si="14"/>
        <v>69.09</v>
      </c>
      <c r="U23" s="5">
        <f t="shared" si="15"/>
        <v>73.319999999999993</v>
      </c>
      <c r="V23" s="5">
        <f t="shared" si="16"/>
        <v>133.94999999999999</v>
      </c>
      <c r="W23" s="5">
        <f t="shared" si="17"/>
        <v>207.26999999999998</v>
      </c>
    </row>
    <row r="24" spans="1:23" ht="30" x14ac:dyDescent="0.25">
      <c r="A24" s="23" t="s">
        <v>28</v>
      </c>
      <c r="B24" s="43" t="s">
        <v>29</v>
      </c>
      <c r="C24" s="23" t="s">
        <v>23</v>
      </c>
      <c r="D24" s="44">
        <v>8</v>
      </c>
      <c r="E24" s="51"/>
      <c r="F24" s="51"/>
      <c r="G24" s="5">
        <f t="shared" si="9"/>
        <v>0</v>
      </c>
      <c r="H24" s="5">
        <f t="shared" si="10"/>
        <v>0</v>
      </c>
      <c r="I24" s="5">
        <f t="shared" si="11"/>
        <v>0</v>
      </c>
      <c r="J24" s="5">
        <f t="shared" si="12"/>
        <v>0</v>
      </c>
      <c r="L24" s="23" t="str">
        <f t="shared" si="13"/>
        <v>Valores ok!</v>
      </c>
      <c r="N24" s="23" t="s">
        <v>28</v>
      </c>
      <c r="O24" s="43" t="s">
        <v>29</v>
      </c>
      <c r="P24" s="23" t="s">
        <v>23</v>
      </c>
      <c r="Q24" s="44">
        <v>8</v>
      </c>
      <c r="R24" s="6">
        <v>37.54</v>
      </c>
      <c r="S24" s="6">
        <v>67.510000000000005</v>
      </c>
      <c r="T24" s="5">
        <f t="shared" si="14"/>
        <v>105.05000000000001</v>
      </c>
      <c r="U24" s="5">
        <f t="shared" si="15"/>
        <v>300.32</v>
      </c>
      <c r="V24" s="5">
        <f t="shared" si="16"/>
        <v>540.08000000000004</v>
      </c>
      <c r="W24" s="5">
        <f t="shared" si="17"/>
        <v>840.40000000000009</v>
      </c>
    </row>
    <row r="25" spans="1:23" ht="30" x14ac:dyDescent="0.25">
      <c r="A25" s="23" t="s">
        <v>30</v>
      </c>
      <c r="B25" s="43" t="s">
        <v>31</v>
      </c>
      <c r="C25" s="23" t="s">
        <v>23</v>
      </c>
      <c r="D25" s="44">
        <v>11</v>
      </c>
      <c r="E25" s="51"/>
      <c r="F25" s="51"/>
      <c r="G25" s="5">
        <f t="shared" si="9"/>
        <v>0</v>
      </c>
      <c r="H25" s="5">
        <f t="shared" si="10"/>
        <v>0</v>
      </c>
      <c r="I25" s="5">
        <f t="shared" si="11"/>
        <v>0</v>
      </c>
      <c r="J25" s="5">
        <f t="shared" si="12"/>
        <v>0</v>
      </c>
      <c r="L25" s="23" t="str">
        <f t="shared" si="13"/>
        <v>Valores ok!</v>
      </c>
      <c r="N25" s="23" t="s">
        <v>30</v>
      </c>
      <c r="O25" s="43" t="s">
        <v>31</v>
      </c>
      <c r="P25" s="23" t="s">
        <v>23</v>
      </c>
      <c r="Q25" s="44">
        <v>11</v>
      </c>
      <c r="R25" s="6">
        <v>38.78</v>
      </c>
      <c r="S25" s="6">
        <v>67.510000000000005</v>
      </c>
      <c r="T25" s="5">
        <f t="shared" si="14"/>
        <v>106.29</v>
      </c>
      <c r="U25" s="5">
        <f t="shared" si="15"/>
        <v>426.58</v>
      </c>
      <c r="V25" s="5">
        <f t="shared" si="16"/>
        <v>742.61</v>
      </c>
      <c r="W25" s="5">
        <f t="shared" si="17"/>
        <v>1169.19</v>
      </c>
    </row>
    <row r="26" spans="1:23" ht="30" x14ac:dyDescent="0.25">
      <c r="A26" s="23" t="s">
        <v>32</v>
      </c>
      <c r="B26" s="43" t="s">
        <v>33</v>
      </c>
      <c r="C26" s="23" t="s">
        <v>23</v>
      </c>
      <c r="D26" s="44">
        <v>1</v>
      </c>
      <c r="E26" s="51"/>
      <c r="F26" s="51"/>
      <c r="G26" s="5">
        <f t="shared" si="9"/>
        <v>0</v>
      </c>
      <c r="H26" s="5">
        <f t="shared" si="10"/>
        <v>0</v>
      </c>
      <c r="I26" s="5">
        <f t="shared" si="11"/>
        <v>0</v>
      </c>
      <c r="J26" s="5">
        <f t="shared" si="12"/>
        <v>0</v>
      </c>
      <c r="L26" s="23" t="str">
        <f t="shared" si="13"/>
        <v>Valores ok!</v>
      </c>
      <c r="N26" s="23" t="s">
        <v>32</v>
      </c>
      <c r="O26" s="43" t="s">
        <v>33</v>
      </c>
      <c r="P26" s="23" t="s">
        <v>23</v>
      </c>
      <c r="Q26" s="44">
        <v>1</v>
      </c>
      <c r="R26" s="6">
        <v>46.47</v>
      </c>
      <c r="S26" s="6">
        <v>67.510000000000005</v>
      </c>
      <c r="T26" s="5">
        <f t="shared" si="14"/>
        <v>113.98</v>
      </c>
      <c r="U26" s="5">
        <f t="shared" si="15"/>
        <v>46.47</v>
      </c>
      <c r="V26" s="5">
        <f t="shared" si="16"/>
        <v>67.510000000000005</v>
      </c>
      <c r="W26" s="5">
        <f t="shared" si="17"/>
        <v>113.98</v>
      </c>
    </row>
    <row r="27" spans="1:23" ht="30" x14ac:dyDescent="0.25">
      <c r="A27" s="23" t="s">
        <v>34</v>
      </c>
      <c r="B27" s="43" t="s">
        <v>35</v>
      </c>
      <c r="C27" s="23" t="s">
        <v>23</v>
      </c>
      <c r="D27" s="44">
        <v>2</v>
      </c>
      <c r="E27" s="51"/>
      <c r="F27" s="51"/>
      <c r="G27" s="5">
        <f t="shared" si="9"/>
        <v>0</v>
      </c>
      <c r="H27" s="5">
        <f t="shared" si="10"/>
        <v>0</v>
      </c>
      <c r="I27" s="5">
        <f t="shared" si="11"/>
        <v>0</v>
      </c>
      <c r="J27" s="5">
        <f t="shared" si="12"/>
        <v>0</v>
      </c>
      <c r="L27" s="23" t="str">
        <f t="shared" si="13"/>
        <v>Valores ok!</v>
      </c>
      <c r="N27" s="23" t="s">
        <v>34</v>
      </c>
      <c r="O27" s="43" t="s">
        <v>35</v>
      </c>
      <c r="P27" s="23" t="s">
        <v>23</v>
      </c>
      <c r="Q27" s="44">
        <v>2</v>
      </c>
      <c r="R27" s="6">
        <v>88.31</v>
      </c>
      <c r="S27" s="6">
        <v>38.42</v>
      </c>
      <c r="T27" s="5">
        <f t="shared" si="14"/>
        <v>126.73</v>
      </c>
      <c r="U27" s="5">
        <f t="shared" si="15"/>
        <v>176.62</v>
      </c>
      <c r="V27" s="5">
        <f t="shared" si="16"/>
        <v>76.84</v>
      </c>
      <c r="W27" s="5">
        <f t="shared" si="17"/>
        <v>253.46</v>
      </c>
    </row>
    <row r="28" spans="1:23" ht="30" x14ac:dyDescent="0.25">
      <c r="A28" s="23" t="s">
        <v>36</v>
      </c>
      <c r="B28" s="43" t="s">
        <v>37</v>
      </c>
      <c r="C28" s="23" t="s">
        <v>23</v>
      </c>
      <c r="D28" s="44">
        <v>2</v>
      </c>
      <c r="E28" s="51"/>
      <c r="F28" s="51"/>
      <c r="G28" s="5">
        <f t="shared" si="9"/>
        <v>0</v>
      </c>
      <c r="H28" s="5">
        <f t="shared" si="10"/>
        <v>0</v>
      </c>
      <c r="I28" s="5">
        <f t="shared" si="11"/>
        <v>0</v>
      </c>
      <c r="J28" s="5">
        <f t="shared" si="12"/>
        <v>0</v>
      </c>
      <c r="L28" s="23" t="str">
        <f t="shared" si="13"/>
        <v>Valores ok!</v>
      </c>
      <c r="N28" s="23" t="s">
        <v>36</v>
      </c>
      <c r="O28" s="43" t="s">
        <v>37</v>
      </c>
      <c r="P28" s="23" t="s">
        <v>23</v>
      </c>
      <c r="Q28" s="44">
        <v>2</v>
      </c>
      <c r="R28" s="6">
        <v>23.04</v>
      </c>
      <c r="S28" s="6">
        <v>29.49</v>
      </c>
      <c r="T28" s="5">
        <f t="shared" si="14"/>
        <v>52.53</v>
      </c>
      <c r="U28" s="5">
        <f t="shared" si="15"/>
        <v>46.08</v>
      </c>
      <c r="V28" s="5">
        <f t="shared" si="16"/>
        <v>58.98</v>
      </c>
      <c r="W28" s="5">
        <f t="shared" si="17"/>
        <v>105.06</v>
      </c>
    </row>
    <row r="29" spans="1:23" ht="15.75" x14ac:dyDescent="0.25">
      <c r="A29" s="40" t="s">
        <v>38</v>
      </c>
      <c r="B29" s="41" t="s">
        <v>331</v>
      </c>
      <c r="C29" s="40"/>
      <c r="D29" s="40"/>
      <c r="E29" s="42"/>
      <c r="F29" s="42"/>
      <c r="G29" s="42"/>
      <c r="H29" s="3">
        <f>SUM(H30:H36)</f>
        <v>0</v>
      </c>
      <c r="I29" s="3">
        <f>SUM(I30:I36)</f>
        <v>0</v>
      </c>
      <c r="J29" s="3">
        <f>SUM(J30:J36)</f>
        <v>0</v>
      </c>
      <c r="N29" s="40" t="s">
        <v>38</v>
      </c>
      <c r="O29" s="41" t="s">
        <v>331</v>
      </c>
      <c r="P29" s="40"/>
      <c r="Q29" s="40"/>
      <c r="R29" s="42"/>
      <c r="S29" s="42"/>
      <c r="T29" s="42"/>
      <c r="U29" s="3">
        <f>SUM(U30:U36)</f>
        <v>20499.07</v>
      </c>
      <c r="V29" s="3">
        <f>SUM(V30:V36)</f>
        <v>3317.8100000000004</v>
      </c>
      <c r="W29" s="3">
        <f>SUM(W30:W36)</f>
        <v>23816.880000000001</v>
      </c>
    </row>
    <row r="30" spans="1:23" ht="30" x14ac:dyDescent="0.25">
      <c r="A30" s="23" t="s">
        <v>39</v>
      </c>
      <c r="B30" s="43" t="s">
        <v>332</v>
      </c>
      <c r="C30" s="23" t="s">
        <v>23</v>
      </c>
      <c r="D30" s="44">
        <v>38</v>
      </c>
      <c r="E30" s="51"/>
      <c r="F30" s="51"/>
      <c r="G30" s="5">
        <f t="shared" ref="G30:G36" si="18">SUM(E30+F30)</f>
        <v>0</v>
      </c>
      <c r="H30" s="5">
        <f t="shared" ref="H30:H36" si="19">ROUND(D30*E30,2)</f>
        <v>0</v>
      </c>
      <c r="I30" s="5">
        <f t="shared" ref="I30:I36" si="20">ROUND(D30*F30,2)</f>
        <v>0</v>
      </c>
      <c r="J30" s="5">
        <f t="shared" ref="J30:J36" si="21">SUM(H30+I30)</f>
        <v>0</v>
      </c>
      <c r="L30" s="23" t="str">
        <f t="shared" ref="L30:L36" si="22">IF(E30+F30&gt;R30+S30,"Corrigir Valores","Valores ok!")</f>
        <v>Valores ok!</v>
      </c>
      <c r="N30" s="23" t="s">
        <v>39</v>
      </c>
      <c r="O30" s="43" t="s">
        <v>332</v>
      </c>
      <c r="P30" s="23" t="s">
        <v>23</v>
      </c>
      <c r="Q30" s="44">
        <v>38</v>
      </c>
      <c r="R30" s="6">
        <v>477.69</v>
      </c>
      <c r="S30" s="6">
        <v>26.93</v>
      </c>
      <c r="T30" s="5">
        <f t="shared" ref="T30:T36" si="23">SUM(R30+S30)</f>
        <v>504.62</v>
      </c>
      <c r="U30" s="5">
        <f t="shared" ref="U30:U36" si="24">ROUND(Q30*R30,2)</f>
        <v>18152.22</v>
      </c>
      <c r="V30" s="5">
        <f t="shared" ref="V30:V36" si="25">ROUND(Q30*S30,2)</f>
        <v>1023.34</v>
      </c>
      <c r="W30" s="5">
        <f t="shared" ref="W30:W36" si="26">SUM(U30+V30)</f>
        <v>19175.560000000001</v>
      </c>
    </row>
    <row r="31" spans="1:23" x14ac:dyDescent="0.25">
      <c r="A31" s="23" t="s">
        <v>40</v>
      </c>
      <c r="B31" s="43" t="s">
        <v>333</v>
      </c>
      <c r="C31" s="23" t="s">
        <v>23</v>
      </c>
      <c r="D31" s="44">
        <v>76</v>
      </c>
      <c r="E31" s="51"/>
      <c r="F31" s="51"/>
      <c r="G31" s="5">
        <f t="shared" si="18"/>
        <v>0</v>
      </c>
      <c r="H31" s="5">
        <f t="shared" si="19"/>
        <v>0</v>
      </c>
      <c r="I31" s="5">
        <f t="shared" si="20"/>
        <v>0</v>
      </c>
      <c r="J31" s="5">
        <f t="shared" si="21"/>
        <v>0</v>
      </c>
      <c r="L31" s="23" t="str">
        <f t="shared" si="22"/>
        <v>Valores ok!</v>
      </c>
      <c r="N31" s="23" t="s">
        <v>40</v>
      </c>
      <c r="O31" s="43" t="s">
        <v>333</v>
      </c>
      <c r="P31" s="23" t="s">
        <v>23</v>
      </c>
      <c r="Q31" s="44">
        <v>76</v>
      </c>
      <c r="R31" s="6">
        <v>16.71</v>
      </c>
      <c r="S31" s="6">
        <v>3.82</v>
      </c>
      <c r="T31" s="5">
        <f t="shared" si="23"/>
        <v>20.53</v>
      </c>
      <c r="U31" s="5">
        <f t="shared" si="24"/>
        <v>1269.96</v>
      </c>
      <c r="V31" s="5">
        <f t="shared" si="25"/>
        <v>290.32</v>
      </c>
      <c r="W31" s="5">
        <f t="shared" si="26"/>
        <v>1560.28</v>
      </c>
    </row>
    <row r="32" spans="1:23" ht="30" x14ac:dyDescent="0.25">
      <c r="A32" s="23" t="s">
        <v>41</v>
      </c>
      <c r="B32" s="43" t="s">
        <v>42</v>
      </c>
      <c r="C32" s="23" t="s">
        <v>23</v>
      </c>
      <c r="D32" s="44">
        <v>8</v>
      </c>
      <c r="E32" s="51"/>
      <c r="F32" s="51"/>
      <c r="G32" s="5">
        <f t="shared" si="18"/>
        <v>0</v>
      </c>
      <c r="H32" s="5">
        <f t="shared" si="19"/>
        <v>0</v>
      </c>
      <c r="I32" s="5">
        <f t="shared" si="20"/>
        <v>0</v>
      </c>
      <c r="J32" s="5">
        <f t="shared" si="21"/>
        <v>0</v>
      </c>
      <c r="L32" s="23" t="str">
        <f t="shared" si="22"/>
        <v>Valores ok!</v>
      </c>
      <c r="N32" s="23" t="s">
        <v>41</v>
      </c>
      <c r="O32" s="43" t="s">
        <v>42</v>
      </c>
      <c r="P32" s="23" t="s">
        <v>23</v>
      </c>
      <c r="Q32" s="44">
        <v>8</v>
      </c>
      <c r="R32" s="6">
        <v>18.64</v>
      </c>
      <c r="S32" s="6">
        <v>10.8</v>
      </c>
      <c r="T32" s="5">
        <f t="shared" si="23"/>
        <v>29.44</v>
      </c>
      <c r="U32" s="5">
        <f t="shared" si="24"/>
        <v>149.12</v>
      </c>
      <c r="V32" s="5">
        <f t="shared" si="25"/>
        <v>86.4</v>
      </c>
      <c r="W32" s="5">
        <f t="shared" si="26"/>
        <v>235.52</v>
      </c>
    </row>
    <row r="33" spans="1:23" ht="30" x14ac:dyDescent="0.25">
      <c r="A33" s="23" t="s">
        <v>43</v>
      </c>
      <c r="B33" s="43" t="s">
        <v>44</v>
      </c>
      <c r="C33" s="23" t="s">
        <v>23</v>
      </c>
      <c r="D33" s="44">
        <v>1</v>
      </c>
      <c r="E33" s="51"/>
      <c r="F33" s="51"/>
      <c r="G33" s="5">
        <f t="shared" si="18"/>
        <v>0</v>
      </c>
      <c r="H33" s="5">
        <f t="shared" si="19"/>
        <v>0</v>
      </c>
      <c r="I33" s="5">
        <f t="shared" si="20"/>
        <v>0</v>
      </c>
      <c r="J33" s="5">
        <f t="shared" si="21"/>
        <v>0</v>
      </c>
      <c r="L33" s="23" t="str">
        <f t="shared" si="22"/>
        <v>Valores ok!</v>
      </c>
      <c r="N33" s="23" t="s">
        <v>43</v>
      </c>
      <c r="O33" s="43" t="s">
        <v>44</v>
      </c>
      <c r="P33" s="23" t="s">
        <v>23</v>
      </c>
      <c r="Q33" s="44">
        <v>1</v>
      </c>
      <c r="R33" s="6">
        <v>84.82</v>
      </c>
      <c r="S33" s="6">
        <v>69.260000000000005</v>
      </c>
      <c r="T33" s="5">
        <f t="shared" si="23"/>
        <v>154.07999999999998</v>
      </c>
      <c r="U33" s="5">
        <f t="shared" si="24"/>
        <v>84.82</v>
      </c>
      <c r="V33" s="5">
        <f t="shared" si="25"/>
        <v>69.260000000000005</v>
      </c>
      <c r="W33" s="5">
        <f t="shared" si="26"/>
        <v>154.07999999999998</v>
      </c>
    </row>
    <row r="34" spans="1:23" x14ac:dyDescent="0.25">
      <c r="A34" s="23" t="s">
        <v>45</v>
      </c>
      <c r="B34" s="43" t="s">
        <v>334</v>
      </c>
      <c r="C34" s="23" t="s">
        <v>23</v>
      </c>
      <c r="D34" s="44">
        <v>38</v>
      </c>
      <c r="E34" s="51"/>
      <c r="F34" s="51"/>
      <c r="G34" s="5">
        <f t="shared" si="18"/>
        <v>0</v>
      </c>
      <c r="H34" s="5">
        <f t="shared" si="19"/>
        <v>0</v>
      </c>
      <c r="I34" s="5">
        <f t="shared" si="20"/>
        <v>0</v>
      </c>
      <c r="J34" s="5">
        <f t="shared" si="21"/>
        <v>0</v>
      </c>
      <c r="L34" s="23" t="str">
        <f t="shared" si="22"/>
        <v>Valores ok!</v>
      </c>
      <c r="N34" s="23" t="s">
        <v>45</v>
      </c>
      <c r="O34" s="43" t="s">
        <v>334</v>
      </c>
      <c r="P34" s="23" t="s">
        <v>23</v>
      </c>
      <c r="Q34" s="44">
        <v>38</v>
      </c>
      <c r="R34" s="6">
        <v>6.1</v>
      </c>
      <c r="S34" s="6">
        <v>22.93</v>
      </c>
      <c r="T34" s="5">
        <f t="shared" si="23"/>
        <v>29.03</v>
      </c>
      <c r="U34" s="5">
        <f t="shared" si="24"/>
        <v>231.8</v>
      </c>
      <c r="V34" s="5">
        <f t="shared" si="25"/>
        <v>871.34</v>
      </c>
      <c r="W34" s="5">
        <f t="shared" si="26"/>
        <v>1103.1400000000001</v>
      </c>
    </row>
    <row r="35" spans="1:23" x14ac:dyDescent="0.25">
      <c r="A35" s="23" t="s">
        <v>46</v>
      </c>
      <c r="B35" s="43" t="s">
        <v>335</v>
      </c>
      <c r="C35" s="23" t="s">
        <v>23</v>
      </c>
      <c r="D35" s="44">
        <v>38</v>
      </c>
      <c r="E35" s="51"/>
      <c r="F35" s="51"/>
      <c r="G35" s="5">
        <f t="shared" si="18"/>
        <v>0</v>
      </c>
      <c r="H35" s="5">
        <f t="shared" si="19"/>
        <v>0</v>
      </c>
      <c r="I35" s="5">
        <f t="shared" si="20"/>
        <v>0</v>
      </c>
      <c r="J35" s="5">
        <f t="shared" si="21"/>
        <v>0</v>
      </c>
      <c r="L35" s="23" t="str">
        <f t="shared" si="22"/>
        <v>Valores ok!</v>
      </c>
      <c r="N35" s="23" t="s">
        <v>46</v>
      </c>
      <c r="O35" s="43" t="s">
        <v>335</v>
      </c>
      <c r="P35" s="23" t="s">
        <v>23</v>
      </c>
      <c r="Q35" s="44">
        <v>38</v>
      </c>
      <c r="R35" s="6">
        <v>8.4700000000000006</v>
      </c>
      <c r="S35" s="6">
        <v>22.93</v>
      </c>
      <c r="T35" s="5">
        <f t="shared" si="23"/>
        <v>31.4</v>
      </c>
      <c r="U35" s="5">
        <f t="shared" si="24"/>
        <v>321.86</v>
      </c>
      <c r="V35" s="5">
        <f t="shared" si="25"/>
        <v>871.34</v>
      </c>
      <c r="W35" s="5">
        <f t="shared" si="26"/>
        <v>1193.2</v>
      </c>
    </row>
    <row r="36" spans="1:23" ht="30" x14ac:dyDescent="0.25">
      <c r="A36" s="23" t="s">
        <v>47</v>
      </c>
      <c r="B36" s="43" t="s">
        <v>48</v>
      </c>
      <c r="C36" s="23" t="s">
        <v>23</v>
      </c>
      <c r="D36" s="44">
        <v>3</v>
      </c>
      <c r="E36" s="51"/>
      <c r="F36" s="51"/>
      <c r="G36" s="5">
        <f t="shared" si="18"/>
        <v>0</v>
      </c>
      <c r="H36" s="5">
        <f t="shared" si="19"/>
        <v>0</v>
      </c>
      <c r="I36" s="5">
        <f t="shared" si="20"/>
        <v>0</v>
      </c>
      <c r="J36" s="5">
        <f t="shared" si="21"/>
        <v>0</v>
      </c>
      <c r="L36" s="23" t="str">
        <f t="shared" si="22"/>
        <v>Valores ok!</v>
      </c>
      <c r="N36" s="23" t="s">
        <v>47</v>
      </c>
      <c r="O36" s="43" t="s">
        <v>48</v>
      </c>
      <c r="P36" s="23" t="s">
        <v>23</v>
      </c>
      <c r="Q36" s="44">
        <v>3</v>
      </c>
      <c r="R36" s="6">
        <v>96.43</v>
      </c>
      <c r="S36" s="6">
        <v>35.270000000000003</v>
      </c>
      <c r="T36" s="5">
        <f t="shared" si="23"/>
        <v>131.70000000000002</v>
      </c>
      <c r="U36" s="5">
        <f t="shared" si="24"/>
        <v>289.29000000000002</v>
      </c>
      <c r="V36" s="5">
        <f t="shared" si="25"/>
        <v>105.81</v>
      </c>
      <c r="W36" s="5">
        <f t="shared" si="26"/>
        <v>395.1</v>
      </c>
    </row>
    <row r="37" spans="1:23" ht="15.75" x14ac:dyDescent="0.25">
      <c r="A37" s="40" t="s">
        <v>49</v>
      </c>
      <c r="B37" s="41" t="s">
        <v>336</v>
      </c>
      <c r="C37" s="40"/>
      <c r="D37" s="40"/>
      <c r="E37" s="42"/>
      <c r="F37" s="42"/>
      <c r="G37" s="42"/>
      <c r="H37" s="3">
        <f>SUM(H38:H44)</f>
        <v>0</v>
      </c>
      <c r="I37" s="3">
        <f>SUM(I38:I44)</f>
        <v>0</v>
      </c>
      <c r="J37" s="3">
        <f>SUM(J38:J44)</f>
        <v>0</v>
      </c>
      <c r="N37" s="40" t="s">
        <v>49</v>
      </c>
      <c r="O37" s="41" t="s">
        <v>336</v>
      </c>
      <c r="P37" s="40"/>
      <c r="Q37" s="40"/>
      <c r="R37" s="42"/>
      <c r="S37" s="42"/>
      <c r="T37" s="42"/>
      <c r="U37" s="3">
        <f>SUM(U38:U44)</f>
        <v>1291.3500000000001</v>
      </c>
      <c r="V37" s="3">
        <f>SUM(V38:V44)</f>
        <v>281.76</v>
      </c>
      <c r="W37" s="3">
        <f>SUM(W38:W44)</f>
        <v>1573.11</v>
      </c>
    </row>
    <row r="38" spans="1:23" ht="30" x14ac:dyDescent="0.25">
      <c r="A38" s="23" t="s">
        <v>50</v>
      </c>
      <c r="B38" s="43" t="s">
        <v>51</v>
      </c>
      <c r="C38" s="23" t="s">
        <v>23</v>
      </c>
      <c r="D38" s="44">
        <v>5</v>
      </c>
      <c r="E38" s="51"/>
      <c r="F38" s="51"/>
      <c r="G38" s="5">
        <f t="shared" ref="G38:G44" si="27">SUM(E38+F38)</f>
        <v>0</v>
      </c>
      <c r="H38" s="5">
        <f t="shared" ref="H38:H44" si="28">ROUND(D38*E38,2)</f>
        <v>0</v>
      </c>
      <c r="I38" s="5">
        <f t="shared" ref="I38:I44" si="29">ROUND(D38*F38,2)</f>
        <v>0</v>
      </c>
      <c r="J38" s="5">
        <f t="shared" ref="J38:J44" si="30">SUM(H38+I38)</f>
        <v>0</v>
      </c>
      <c r="L38" s="23" t="str">
        <f t="shared" ref="L38:L44" si="31">IF(E38+F38&gt;R38+S38,"Corrigir Valores","Valores ok!")</f>
        <v>Valores ok!</v>
      </c>
      <c r="N38" s="23" t="s">
        <v>50</v>
      </c>
      <c r="O38" s="43" t="s">
        <v>51</v>
      </c>
      <c r="P38" s="23" t="s">
        <v>23</v>
      </c>
      <c r="Q38" s="44">
        <v>5</v>
      </c>
      <c r="R38" s="6">
        <v>12.09</v>
      </c>
      <c r="S38" s="6">
        <v>2.9</v>
      </c>
      <c r="T38" s="5">
        <f t="shared" ref="T38:T44" si="32">SUM(R38+S38)</f>
        <v>14.99</v>
      </c>
      <c r="U38" s="5">
        <f t="shared" ref="U38:U44" si="33">ROUND(Q38*R38,2)</f>
        <v>60.45</v>
      </c>
      <c r="V38" s="5">
        <f t="shared" ref="V38:V44" si="34">ROUND(Q38*S38,2)</f>
        <v>14.5</v>
      </c>
      <c r="W38" s="5">
        <f t="shared" ref="W38:W44" si="35">SUM(U38+V38)</f>
        <v>74.95</v>
      </c>
    </row>
    <row r="39" spans="1:23" ht="30" x14ac:dyDescent="0.25">
      <c r="A39" s="23" t="s">
        <v>52</v>
      </c>
      <c r="B39" s="43" t="s">
        <v>53</v>
      </c>
      <c r="C39" s="23" t="s">
        <v>23</v>
      </c>
      <c r="D39" s="44">
        <v>10</v>
      </c>
      <c r="E39" s="51"/>
      <c r="F39" s="51"/>
      <c r="G39" s="5">
        <f t="shared" si="27"/>
        <v>0</v>
      </c>
      <c r="H39" s="5">
        <f t="shared" si="28"/>
        <v>0</v>
      </c>
      <c r="I39" s="5">
        <f t="shared" si="29"/>
        <v>0</v>
      </c>
      <c r="J39" s="5">
        <f t="shared" si="30"/>
        <v>0</v>
      </c>
      <c r="L39" s="23" t="str">
        <f t="shared" si="31"/>
        <v>Valores ok!</v>
      </c>
      <c r="N39" s="23" t="s">
        <v>52</v>
      </c>
      <c r="O39" s="43" t="s">
        <v>53</v>
      </c>
      <c r="P39" s="23" t="s">
        <v>23</v>
      </c>
      <c r="Q39" s="44">
        <v>10</v>
      </c>
      <c r="R39" s="6">
        <v>12.09</v>
      </c>
      <c r="S39" s="6">
        <v>2.9</v>
      </c>
      <c r="T39" s="5">
        <f t="shared" si="32"/>
        <v>14.99</v>
      </c>
      <c r="U39" s="5">
        <f t="shared" si="33"/>
        <v>120.9</v>
      </c>
      <c r="V39" s="5">
        <f t="shared" si="34"/>
        <v>29</v>
      </c>
      <c r="W39" s="5">
        <f t="shared" si="35"/>
        <v>149.9</v>
      </c>
    </row>
    <row r="40" spans="1:23" ht="30" x14ac:dyDescent="0.25">
      <c r="A40" s="23" t="s">
        <v>54</v>
      </c>
      <c r="B40" s="43" t="s">
        <v>55</v>
      </c>
      <c r="C40" s="23" t="s">
        <v>23</v>
      </c>
      <c r="D40" s="44">
        <v>2</v>
      </c>
      <c r="E40" s="51"/>
      <c r="F40" s="51"/>
      <c r="G40" s="5">
        <f t="shared" si="27"/>
        <v>0</v>
      </c>
      <c r="H40" s="5">
        <f t="shared" si="28"/>
        <v>0</v>
      </c>
      <c r="I40" s="5">
        <f t="shared" si="29"/>
        <v>0</v>
      </c>
      <c r="J40" s="5">
        <f t="shared" si="30"/>
        <v>0</v>
      </c>
      <c r="L40" s="23" t="str">
        <f t="shared" si="31"/>
        <v>Valores ok!</v>
      </c>
      <c r="N40" s="23" t="s">
        <v>54</v>
      </c>
      <c r="O40" s="43" t="s">
        <v>55</v>
      </c>
      <c r="P40" s="23" t="s">
        <v>23</v>
      </c>
      <c r="Q40" s="44">
        <v>2</v>
      </c>
      <c r="R40" s="6">
        <v>12.8</v>
      </c>
      <c r="S40" s="6">
        <v>5.24</v>
      </c>
      <c r="T40" s="5">
        <f t="shared" si="32"/>
        <v>18.04</v>
      </c>
      <c r="U40" s="5">
        <f t="shared" si="33"/>
        <v>25.6</v>
      </c>
      <c r="V40" s="5">
        <f t="shared" si="34"/>
        <v>10.48</v>
      </c>
      <c r="W40" s="5">
        <f t="shared" si="35"/>
        <v>36.08</v>
      </c>
    </row>
    <row r="41" spans="1:23" x14ac:dyDescent="0.25">
      <c r="A41" s="23" t="s">
        <v>56</v>
      </c>
      <c r="B41" s="43" t="s">
        <v>337</v>
      </c>
      <c r="C41" s="23" t="s">
        <v>23</v>
      </c>
      <c r="D41" s="44">
        <v>1</v>
      </c>
      <c r="E41" s="51"/>
      <c r="F41" s="51"/>
      <c r="G41" s="5">
        <f t="shared" si="27"/>
        <v>0</v>
      </c>
      <c r="H41" s="5">
        <f t="shared" si="28"/>
        <v>0</v>
      </c>
      <c r="I41" s="5">
        <f t="shared" si="29"/>
        <v>0</v>
      </c>
      <c r="J41" s="5">
        <f t="shared" si="30"/>
        <v>0</v>
      </c>
      <c r="L41" s="23" t="str">
        <f t="shared" si="31"/>
        <v>Valores ok!</v>
      </c>
      <c r="N41" s="23" t="s">
        <v>56</v>
      </c>
      <c r="O41" s="43" t="s">
        <v>337</v>
      </c>
      <c r="P41" s="23" t="s">
        <v>23</v>
      </c>
      <c r="Q41" s="44">
        <v>1</v>
      </c>
      <c r="R41" s="6">
        <v>312.73</v>
      </c>
      <c r="S41" s="6">
        <v>26.93</v>
      </c>
      <c r="T41" s="5">
        <f t="shared" si="32"/>
        <v>339.66</v>
      </c>
      <c r="U41" s="5">
        <f t="shared" si="33"/>
        <v>312.73</v>
      </c>
      <c r="V41" s="5">
        <f t="shared" si="34"/>
        <v>26.93</v>
      </c>
      <c r="W41" s="5">
        <f t="shared" si="35"/>
        <v>339.66</v>
      </c>
    </row>
    <row r="42" spans="1:23" x14ac:dyDescent="0.25">
      <c r="A42" s="23" t="s">
        <v>57</v>
      </c>
      <c r="B42" s="43" t="s">
        <v>338</v>
      </c>
      <c r="C42" s="23" t="s">
        <v>23</v>
      </c>
      <c r="D42" s="44">
        <v>1</v>
      </c>
      <c r="E42" s="51"/>
      <c r="F42" s="51"/>
      <c r="G42" s="5">
        <f t="shared" si="27"/>
        <v>0</v>
      </c>
      <c r="H42" s="5">
        <f t="shared" si="28"/>
        <v>0</v>
      </c>
      <c r="I42" s="5">
        <f t="shared" si="29"/>
        <v>0</v>
      </c>
      <c r="J42" s="5">
        <f t="shared" si="30"/>
        <v>0</v>
      </c>
      <c r="L42" s="23" t="str">
        <f t="shared" si="31"/>
        <v>Valores ok!</v>
      </c>
      <c r="N42" s="23" t="s">
        <v>57</v>
      </c>
      <c r="O42" s="43" t="s">
        <v>338</v>
      </c>
      <c r="P42" s="23" t="s">
        <v>23</v>
      </c>
      <c r="Q42" s="44">
        <v>1</v>
      </c>
      <c r="R42" s="6">
        <v>474.27</v>
      </c>
      <c r="S42" s="6">
        <v>89.76</v>
      </c>
      <c r="T42" s="5">
        <f t="shared" si="32"/>
        <v>564.03</v>
      </c>
      <c r="U42" s="5">
        <f t="shared" si="33"/>
        <v>474.27</v>
      </c>
      <c r="V42" s="5">
        <f t="shared" si="34"/>
        <v>89.76</v>
      </c>
      <c r="W42" s="5">
        <f t="shared" si="35"/>
        <v>564.03</v>
      </c>
    </row>
    <row r="43" spans="1:23" ht="30" x14ac:dyDescent="0.25">
      <c r="A43" s="23" t="s">
        <v>58</v>
      </c>
      <c r="B43" s="43" t="s">
        <v>59</v>
      </c>
      <c r="C43" s="23" t="s">
        <v>23</v>
      </c>
      <c r="D43" s="44">
        <v>1</v>
      </c>
      <c r="E43" s="51"/>
      <c r="F43" s="51"/>
      <c r="G43" s="5">
        <f t="shared" si="27"/>
        <v>0</v>
      </c>
      <c r="H43" s="5">
        <f t="shared" si="28"/>
        <v>0</v>
      </c>
      <c r="I43" s="5">
        <f t="shared" si="29"/>
        <v>0</v>
      </c>
      <c r="J43" s="5">
        <f t="shared" si="30"/>
        <v>0</v>
      </c>
      <c r="L43" s="23" t="str">
        <f t="shared" si="31"/>
        <v>Valores ok!</v>
      </c>
      <c r="N43" s="23" t="s">
        <v>58</v>
      </c>
      <c r="O43" s="43" t="s">
        <v>59</v>
      </c>
      <c r="P43" s="23" t="s">
        <v>23</v>
      </c>
      <c r="Q43" s="44">
        <v>1</v>
      </c>
      <c r="R43" s="6">
        <v>82.48</v>
      </c>
      <c r="S43" s="6">
        <v>21.33</v>
      </c>
      <c r="T43" s="5">
        <f t="shared" si="32"/>
        <v>103.81</v>
      </c>
      <c r="U43" s="5">
        <f t="shared" si="33"/>
        <v>82.48</v>
      </c>
      <c r="V43" s="5">
        <f t="shared" si="34"/>
        <v>21.33</v>
      </c>
      <c r="W43" s="5">
        <f t="shared" si="35"/>
        <v>103.81</v>
      </c>
    </row>
    <row r="44" spans="1:23" x14ac:dyDescent="0.25">
      <c r="A44" s="23" t="s">
        <v>60</v>
      </c>
      <c r="B44" s="43" t="s">
        <v>339</v>
      </c>
      <c r="C44" s="23" t="s">
        <v>23</v>
      </c>
      <c r="D44" s="44">
        <v>1</v>
      </c>
      <c r="E44" s="51"/>
      <c r="F44" s="51"/>
      <c r="G44" s="5">
        <f t="shared" si="27"/>
        <v>0</v>
      </c>
      <c r="H44" s="5">
        <f t="shared" si="28"/>
        <v>0</v>
      </c>
      <c r="I44" s="5">
        <f t="shared" si="29"/>
        <v>0</v>
      </c>
      <c r="J44" s="5">
        <f t="shared" si="30"/>
        <v>0</v>
      </c>
      <c r="L44" s="23" t="str">
        <f t="shared" si="31"/>
        <v>Valores ok!</v>
      </c>
      <c r="N44" s="23" t="s">
        <v>60</v>
      </c>
      <c r="O44" s="43" t="s">
        <v>339</v>
      </c>
      <c r="P44" s="23" t="s">
        <v>23</v>
      </c>
      <c r="Q44" s="44">
        <v>1</v>
      </c>
      <c r="R44" s="6">
        <v>214.92</v>
      </c>
      <c r="S44" s="6">
        <v>89.76</v>
      </c>
      <c r="T44" s="5">
        <f t="shared" si="32"/>
        <v>304.68</v>
      </c>
      <c r="U44" s="5">
        <f t="shared" si="33"/>
        <v>214.92</v>
      </c>
      <c r="V44" s="5">
        <f t="shared" si="34"/>
        <v>89.76</v>
      </c>
      <c r="W44" s="5">
        <f t="shared" si="35"/>
        <v>304.68</v>
      </c>
    </row>
    <row r="45" spans="1:23" ht="15.75" x14ac:dyDescent="0.25">
      <c r="A45" s="40" t="s">
        <v>61</v>
      </c>
      <c r="B45" s="41" t="s">
        <v>340</v>
      </c>
      <c r="C45" s="40"/>
      <c r="D45" s="40"/>
      <c r="E45" s="42"/>
      <c r="F45" s="42"/>
      <c r="G45" s="42"/>
      <c r="H45" s="45">
        <f>SUM(H46:H48)</f>
        <v>0</v>
      </c>
      <c r="I45" s="45">
        <f>SUM(I46:I48)</f>
        <v>0</v>
      </c>
      <c r="J45" s="45">
        <f>SUM(J46:J48)</f>
        <v>0</v>
      </c>
      <c r="N45" s="40" t="s">
        <v>61</v>
      </c>
      <c r="O45" s="41" t="s">
        <v>340</v>
      </c>
      <c r="P45" s="40"/>
      <c r="Q45" s="40"/>
      <c r="R45" s="42"/>
      <c r="S45" s="42"/>
      <c r="T45" s="42"/>
      <c r="U45" s="45">
        <f>SUM(U46:U48)</f>
        <v>22132.760000000002</v>
      </c>
      <c r="V45" s="45">
        <f>SUM(V46:V48)</f>
        <v>12110.32</v>
      </c>
      <c r="W45" s="45">
        <f>SUM(W46:W48)</f>
        <v>34243.08</v>
      </c>
    </row>
    <row r="46" spans="1:23" ht="45" x14ac:dyDescent="0.25">
      <c r="A46" s="23" t="s">
        <v>62</v>
      </c>
      <c r="B46" s="43" t="s">
        <v>341</v>
      </c>
      <c r="C46" s="23" t="s">
        <v>15</v>
      </c>
      <c r="D46" s="44">
        <v>220</v>
      </c>
      <c r="E46" s="51"/>
      <c r="F46" s="51"/>
      <c r="G46" s="5">
        <f t="shared" ref="G46:G48" si="36">SUM(E46+F46)</f>
        <v>0</v>
      </c>
      <c r="H46" s="5">
        <f t="shared" ref="H46:H48" si="37">ROUND(D46*E46,2)</f>
        <v>0</v>
      </c>
      <c r="I46" s="5">
        <f t="shared" ref="I46:I48" si="38">ROUND(D46*F46,2)</f>
        <v>0</v>
      </c>
      <c r="J46" s="5">
        <f t="shared" ref="J46:J48" si="39">SUM(H46+I46)</f>
        <v>0</v>
      </c>
      <c r="L46" s="23" t="str">
        <f t="shared" ref="L46:L48" si="40">IF(E46+F46&gt;R46+S46,"Corrigir Valores","Valores ok!")</f>
        <v>Valores ok!</v>
      </c>
      <c r="N46" s="23" t="s">
        <v>62</v>
      </c>
      <c r="O46" s="43" t="s">
        <v>341</v>
      </c>
      <c r="P46" s="23" t="s">
        <v>15</v>
      </c>
      <c r="Q46" s="44">
        <v>220</v>
      </c>
      <c r="R46" s="6">
        <v>30.17</v>
      </c>
      <c r="S46" s="6">
        <v>39.94</v>
      </c>
      <c r="T46" s="5">
        <f t="shared" ref="T46:T48" si="41">SUM(R46+S46)</f>
        <v>70.11</v>
      </c>
      <c r="U46" s="5">
        <f t="shared" ref="U46:U48" si="42">ROUND(Q46*R46,2)</f>
        <v>6637.4</v>
      </c>
      <c r="V46" s="5">
        <f t="shared" ref="V46:V48" si="43">ROUND(Q46*S46,2)</f>
        <v>8786.7999999999993</v>
      </c>
      <c r="W46" s="5">
        <f t="shared" ref="W46:W48" si="44">SUM(U46+V46)</f>
        <v>15424.199999999999</v>
      </c>
    </row>
    <row r="47" spans="1:23" ht="45" x14ac:dyDescent="0.25">
      <c r="A47" s="23" t="s">
        <v>63</v>
      </c>
      <c r="B47" s="43" t="s">
        <v>342</v>
      </c>
      <c r="C47" s="23" t="s">
        <v>15</v>
      </c>
      <c r="D47" s="44">
        <v>100</v>
      </c>
      <c r="E47" s="51"/>
      <c r="F47" s="51"/>
      <c r="G47" s="5">
        <f t="shared" si="36"/>
        <v>0</v>
      </c>
      <c r="H47" s="5">
        <f t="shared" si="37"/>
        <v>0</v>
      </c>
      <c r="I47" s="5">
        <f t="shared" si="38"/>
        <v>0</v>
      </c>
      <c r="J47" s="5">
        <f t="shared" si="39"/>
        <v>0</v>
      </c>
      <c r="L47" s="23" t="str">
        <f t="shared" si="40"/>
        <v>Valores ok!</v>
      </c>
      <c r="N47" s="23" t="s">
        <v>63</v>
      </c>
      <c r="O47" s="43" t="s">
        <v>342</v>
      </c>
      <c r="P47" s="23" t="s">
        <v>15</v>
      </c>
      <c r="Q47" s="44">
        <v>100</v>
      </c>
      <c r="R47" s="6">
        <v>20.399999999999999</v>
      </c>
      <c r="S47" s="6">
        <v>26.56</v>
      </c>
      <c r="T47" s="5">
        <f t="shared" si="41"/>
        <v>46.959999999999994</v>
      </c>
      <c r="U47" s="5">
        <f t="shared" si="42"/>
        <v>2040</v>
      </c>
      <c r="V47" s="5">
        <f t="shared" si="43"/>
        <v>2656</v>
      </c>
      <c r="W47" s="5">
        <f t="shared" si="44"/>
        <v>4696</v>
      </c>
    </row>
    <row r="48" spans="1:23" ht="30" x14ac:dyDescent="0.25">
      <c r="A48" s="23" t="s">
        <v>64</v>
      </c>
      <c r="B48" s="43" t="s">
        <v>343</v>
      </c>
      <c r="C48" s="23" t="s">
        <v>15</v>
      </c>
      <c r="D48" s="44">
        <v>32</v>
      </c>
      <c r="E48" s="51"/>
      <c r="F48" s="51"/>
      <c r="G48" s="5">
        <f t="shared" si="36"/>
        <v>0</v>
      </c>
      <c r="H48" s="5">
        <f t="shared" si="37"/>
        <v>0</v>
      </c>
      <c r="I48" s="5">
        <f t="shared" si="38"/>
        <v>0</v>
      </c>
      <c r="J48" s="5">
        <f t="shared" si="39"/>
        <v>0</v>
      </c>
      <c r="L48" s="23" t="str">
        <f t="shared" si="40"/>
        <v>Valores ok!</v>
      </c>
      <c r="N48" s="23" t="s">
        <v>64</v>
      </c>
      <c r="O48" s="43" t="s">
        <v>343</v>
      </c>
      <c r="P48" s="23" t="s">
        <v>15</v>
      </c>
      <c r="Q48" s="44">
        <v>32</v>
      </c>
      <c r="R48" s="6">
        <v>420.48</v>
      </c>
      <c r="S48" s="6">
        <v>20.86</v>
      </c>
      <c r="T48" s="5">
        <f t="shared" si="41"/>
        <v>441.34000000000003</v>
      </c>
      <c r="U48" s="5">
        <f t="shared" si="42"/>
        <v>13455.36</v>
      </c>
      <c r="V48" s="5">
        <f t="shared" si="43"/>
        <v>667.52</v>
      </c>
      <c r="W48" s="5">
        <f t="shared" si="44"/>
        <v>14122.880000000001</v>
      </c>
    </row>
    <row r="49" spans="1:23" ht="15.75" x14ac:dyDescent="0.25">
      <c r="A49" s="40" t="s">
        <v>65</v>
      </c>
      <c r="B49" s="41" t="s">
        <v>344</v>
      </c>
      <c r="C49" s="40"/>
      <c r="D49" s="40"/>
      <c r="E49" s="42"/>
      <c r="F49" s="42"/>
      <c r="G49" s="42"/>
      <c r="H49" s="3">
        <f>SUM(H50)</f>
        <v>0</v>
      </c>
      <c r="I49" s="3">
        <f>SUM(I50)</f>
        <v>0</v>
      </c>
      <c r="J49" s="3">
        <f>SUM(J50)</f>
        <v>0</v>
      </c>
      <c r="N49" s="40" t="s">
        <v>65</v>
      </c>
      <c r="O49" s="41" t="s">
        <v>344</v>
      </c>
      <c r="P49" s="40"/>
      <c r="Q49" s="40"/>
      <c r="R49" s="42"/>
      <c r="S49" s="42"/>
      <c r="T49" s="42"/>
      <c r="U49" s="3">
        <f>SUM(U50)</f>
        <v>3307.3</v>
      </c>
      <c r="V49" s="3">
        <f>SUM(V50)</f>
        <v>2620.96</v>
      </c>
      <c r="W49" s="3">
        <f>SUM(W50)</f>
        <v>5928.26</v>
      </c>
    </row>
    <row r="50" spans="1:23" ht="30" x14ac:dyDescent="0.25">
      <c r="A50" s="23" t="s">
        <v>66</v>
      </c>
      <c r="B50" s="43" t="s">
        <v>345</v>
      </c>
      <c r="C50" s="23" t="s">
        <v>23</v>
      </c>
      <c r="D50" s="44">
        <v>2</v>
      </c>
      <c r="E50" s="51"/>
      <c r="F50" s="51"/>
      <c r="G50" s="5">
        <f>SUM(E50+F50)</f>
        <v>0</v>
      </c>
      <c r="H50" s="5">
        <f>ROUND(D50*E50,2)</f>
        <v>0</v>
      </c>
      <c r="I50" s="5">
        <f>ROUND(D50*F50,2)</f>
        <v>0</v>
      </c>
      <c r="J50" s="5">
        <f>SUM(H50+I50)</f>
        <v>0</v>
      </c>
      <c r="L50" s="23" t="str">
        <f>IF(E50+F50&gt;R50+S50,"Corrigir Valores","Valores ok!")</f>
        <v>Valores ok!</v>
      </c>
      <c r="N50" s="23" t="s">
        <v>66</v>
      </c>
      <c r="O50" s="43" t="s">
        <v>345</v>
      </c>
      <c r="P50" s="23" t="s">
        <v>23</v>
      </c>
      <c r="Q50" s="44">
        <v>2</v>
      </c>
      <c r="R50" s="6">
        <v>1653.65</v>
      </c>
      <c r="S50" s="6">
        <v>1310.48</v>
      </c>
      <c r="T50" s="5">
        <f>SUM(R50+S50)</f>
        <v>2964.13</v>
      </c>
      <c r="U50" s="5">
        <f>ROUND(Q50*R50,2)</f>
        <v>3307.3</v>
      </c>
      <c r="V50" s="5">
        <f>ROUND(Q50*S50,2)</f>
        <v>2620.96</v>
      </c>
      <c r="W50" s="5">
        <f>SUM(U50+V50)</f>
        <v>5928.26</v>
      </c>
    </row>
    <row r="51" spans="1:23" ht="15.75" x14ac:dyDescent="0.25">
      <c r="A51" s="37" t="s">
        <v>67</v>
      </c>
      <c r="B51" s="38" t="s">
        <v>346</v>
      </c>
      <c r="C51" s="37"/>
      <c r="D51" s="37"/>
      <c r="E51" s="39"/>
      <c r="F51" s="39"/>
      <c r="G51" s="39"/>
      <c r="H51" s="2">
        <f>H52+H60+H70+H75+H86+H91</f>
        <v>0</v>
      </c>
      <c r="I51" s="2">
        <f>I52+I60+I70+I75+I86+I91</f>
        <v>0</v>
      </c>
      <c r="J51" s="2">
        <f>J52+J60+J70+J75+J86+J91</f>
        <v>0</v>
      </c>
      <c r="N51" s="37" t="s">
        <v>67</v>
      </c>
      <c r="O51" s="38" t="s">
        <v>346</v>
      </c>
      <c r="P51" s="37"/>
      <c r="Q51" s="37"/>
      <c r="R51" s="39"/>
      <c r="S51" s="39"/>
      <c r="T51" s="39"/>
      <c r="U51" s="2">
        <f>U52+U60+U70+U75+U86+U91</f>
        <v>160119.9</v>
      </c>
      <c r="V51" s="2">
        <f>V52+V60+V70+V75+V86+V91</f>
        <v>86810.58</v>
      </c>
      <c r="W51" s="2">
        <f>W52+W60+W70+W75+W86+W91</f>
        <v>246930.47999999998</v>
      </c>
    </row>
    <row r="52" spans="1:23" ht="15.75" x14ac:dyDescent="0.25">
      <c r="A52" s="40" t="s">
        <v>68</v>
      </c>
      <c r="B52" s="41" t="s">
        <v>327</v>
      </c>
      <c r="C52" s="40"/>
      <c r="D52" s="40"/>
      <c r="E52" s="42"/>
      <c r="F52" s="42"/>
      <c r="G52" s="42"/>
      <c r="H52" s="3">
        <f>SUM(H53:H59)</f>
        <v>0</v>
      </c>
      <c r="I52" s="3">
        <f>SUM(I53:I59)</f>
        <v>0</v>
      </c>
      <c r="J52" s="3">
        <f>SUM(J53:J59)</f>
        <v>0</v>
      </c>
      <c r="N52" s="40" t="s">
        <v>68</v>
      </c>
      <c r="O52" s="41" t="s">
        <v>327</v>
      </c>
      <c r="P52" s="40"/>
      <c r="Q52" s="40"/>
      <c r="R52" s="42"/>
      <c r="S52" s="42"/>
      <c r="T52" s="42"/>
      <c r="U52" s="3">
        <f>SUM(U53:U59)</f>
        <v>41636.82</v>
      </c>
      <c r="V52" s="3">
        <f>SUM(V53:V59)</f>
        <v>14495.64</v>
      </c>
      <c r="W52" s="3">
        <f>SUM(W53:W59)</f>
        <v>56132.46</v>
      </c>
    </row>
    <row r="53" spans="1:23" ht="30" x14ac:dyDescent="0.25">
      <c r="A53" s="23" t="s">
        <v>69</v>
      </c>
      <c r="B53" s="43" t="s">
        <v>14</v>
      </c>
      <c r="C53" s="23" t="s">
        <v>15</v>
      </c>
      <c r="D53" s="44">
        <v>1300</v>
      </c>
      <c r="E53" s="51"/>
      <c r="F53" s="51"/>
      <c r="G53" s="5">
        <f t="shared" ref="G53:G59" si="45">SUM(E53+F53)</f>
        <v>0</v>
      </c>
      <c r="H53" s="5">
        <f t="shared" ref="H53:H59" si="46">ROUND(D53*E53,2)</f>
        <v>0</v>
      </c>
      <c r="I53" s="5">
        <f t="shared" ref="I53:I59" si="47">ROUND(D53*F53,2)</f>
        <v>0</v>
      </c>
      <c r="J53" s="5">
        <f t="shared" ref="J53:J59" si="48">SUM(H53+I53)</f>
        <v>0</v>
      </c>
      <c r="L53" s="23" t="str">
        <f t="shared" ref="L53:L59" si="49">IF(E53+F53&gt;R53+S53,"Corrigir Valores","Valores ok!")</f>
        <v>Valores ok!</v>
      </c>
      <c r="N53" s="23" t="s">
        <v>69</v>
      </c>
      <c r="O53" s="43" t="s">
        <v>14</v>
      </c>
      <c r="P53" s="23" t="s">
        <v>15</v>
      </c>
      <c r="Q53" s="44">
        <v>1300</v>
      </c>
      <c r="R53" s="6">
        <v>2.93</v>
      </c>
      <c r="S53" s="6">
        <v>1.88</v>
      </c>
      <c r="T53" s="5">
        <f t="shared" ref="T53:T59" si="50">SUM(R53+S53)</f>
        <v>4.8100000000000005</v>
      </c>
      <c r="U53" s="5">
        <f t="shared" ref="U53:U59" si="51">ROUND(Q53*R53,2)</f>
        <v>3809</v>
      </c>
      <c r="V53" s="5">
        <f t="shared" ref="V53:V59" si="52">ROUND(Q53*S53,2)</f>
        <v>2444</v>
      </c>
      <c r="W53" s="5">
        <f t="shared" ref="W53:W59" si="53">SUM(U53+V53)</f>
        <v>6253</v>
      </c>
    </row>
    <row r="54" spans="1:23" ht="30" x14ac:dyDescent="0.25">
      <c r="A54" s="23" t="s">
        <v>70</v>
      </c>
      <c r="B54" s="43" t="s">
        <v>17</v>
      </c>
      <c r="C54" s="23" t="s">
        <v>15</v>
      </c>
      <c r="D54" s="44">
        <v>2400</v>
      </c>
      <c r="E54" s="51"/>
      <c r="F54" s="51"/>
      <c r="G54" s="5">
        <f t="shared" si="45"/>
        <v>0</v>
      </c>
      <c r="H54" s="5">
        <f t="shared" si="46"/>
        <v>0</v>
      </c>
      <c r="I54" s="5">
        <f t="shared" si="47"/>
        <v>0</v>
      </c>
      <c r="J54" s="5">
        <f t="shared" si="48"/>
        <v>0</v>
      </c>
      <c r="L54" s="23" t="str">
        <f t="shared" si="49"/>
        <v>Valores ok!</v>
      </c>
      <c r="N54" s="23" t="s">
        <v>70</v>
      </c>
      <c r="O54" s="43" t="s">
        <v>17</v>
      </c>
      <c r="P54" s="23" t="s">
        <v>15</v>
      </c>
      <c r="Q54" s="44">
        <v>2400</v>
      </c>
      <c r="R54" s="6">
        <v>4.53</v>
      </c>
      <c r="S54" s="6">
        <v>2.38</v>
      </c>
      <c r="T54" s="5">
        <f t="shared" si="50"/>
        <v>6.91</v>
      </c>
      <c r="U54" s="5">
        <f t="shared" si="51"/>
        <v>10872</v>
      </c>
      <c r="V54" s="5">
        <f t="shared" si="52"/>
        <v>5712</v>
      </c>
      <c r="W54" s="5">
        <f t="shared" si="53"/>
        <v>16584</v>
      </c>
    </row>
    <row r="55" spans="1:23" ht="30" x14ac:dyDescent="0.25">
      <c r="A55" s="23" t="s">
        <v>71</v>
      </c>
      <c r="B55" s="43" t="s">
        <v>19</v>
      </c>
      <c r="C55" s="23" t="s">
        <v>15</v>
      </c>
      <c r="D55" s="44">
        <v>25</v>
      </c>
      <c r="E55" s="51"/>
      <c r="F55" s="51"/>
      <c r="G55" s="5">
        <f t="shared" si="45"/>
        <v>0</v>
      </c>
      <c r="H55" s="5">
        <f t="shared" si="46"/>
        <v>0</v>
      </c>
      <c r="I55" s="5">
        <f t="shared" si="47"/>
        <v>0</v>
      </c>
      <c r="J55" s="5">
        <f t="shared" si="48"/>
        <v>0</v>
      </c>
      <c r="L55" s="23" t="str">
        <f t="shared" si="49"/>
        <v>Valores ok!</v>
      </c>
      <c r="N55" s="23" t="s">
        <v>71</v>
      </c>
      <c r="O55" s="43" t="s">
        <v>19</v>
      </c>
      <c r="P55" s="23" t="s">
        <v>15</v>
      </c>
      <c r="Q55" s="44">
        <v>25</v>
      </c>
      <c r="R55" s="6">
        <v>7.36</v>
      </c>
      <c r="S55" s="6">
        <v>3.19</v>
      </c>
      <c r="T55" s="5">
        <f t="shared" si="50"/>
        <v>10.55</v>
      </c>
      <c r="U55" s="5">
        <f t="shared" si="51"/>
        <v>184</v>
      </c>
      <c r="V55" s="5">
        <f t="shared" si="52"/>
        <v>79.75</v>
      </c>
      <c r="W55" s="5">
        <f t="shared" si="53"/>
        <v>263.75</v>
      </c>
    </row>
    <row r="56" spans="1:23" x14ac:dyDescent="0.25">
      <c r="A56" s="23" t="s">
        <v>72</v>
      </c>
      <c r="B56" s="43" t="s">
        <v>328</v>
      </c>
      <c r="C56" s="23" t="s">
        <v>15</v>
      </c>
      <c r="D56" s="44">
        <v>151</v>
      </c>
      <c r="E56" s="51"/>
      <c r="F56" s="51"/>
      <c r="G56" s="5">
        <f t="shared" si="45"/>
        <v>0</v>
      </c>
      <c r="H56" s="5">
        <f t="shared" si="46"/>
        <v>0</v>
      </c>
      <c r="I56" s="5">
        <f t="shared" si="47"/>
        <v>0</v>
      </c>
      <c r="J56" s="5">
        <f t="shared" si="48"/>
        <v>0</v>
      </c>
      <c r="L56" s="23" t="str">
        <f t="shared" si="49"/>
        <v>Valores ok!</v>
      </c>
      <c r="N56" s="23" t="s">
        <v>72</v>
      </c>
      <c r="O56" s="43" t="s">
        <v>328</v>
      </c>
      <c r="P56" s="23" t="s">
        <v>15</v>
      </c>
      <c r="Q56" s="44">
        <v>151</v>
      </c>
      <c r="R56" s="6">
        <v>5.82</v>
      </c>
      <c r="S56" s="6">
        <v>5.39</v>
      </c>
      <c r="T56" s="5">
        <f t="shared" si="50"/>
        <v>11.21</v>
      </c>
      <c r="U56" s="5">
        <f t="shared" si="51"/>
        <v>878.82</v>
      </c>
      <c r="V56" s="5">
        <f t="shared" si="52"/>
        <v>813.89</v>
      </c>
      <c r="W56" s="5">
        <f t="shared" si="53"/>
        <v>1692.71</v>
      </c>
    </row>
    <row r="57" spans="1:23" ht="45" x14ac:dyDescent="0.25">
      <c r="A57" s="23" t="s">
        <v>73</v>
      </c>
      <c r="B57" s="43" t="s">
        <v>74</v>
      </c>
      <c r="C57" s="23" t="s">
        <v>15</v>
      </c>
      <c r="D57" s="44">
        <v>50</v>
      </c>
      <c r="E57" s="51"/>
      <c r="F57" s="51"/>
      <c r="G57" s="5">
        <f t="shared" si="45"/>
        <v>0</v>
      </c>
      <c r="H57" s="5">
        <f t="shared" si="46"/>
        <v>0</v>
      </c>
      <c r="I57" s="5">
        <f t="shared" si="47"/>
        <v>0</v>
      </c>
      <c r="J57" s="5">
        <f t="shared" si="48"/>
        <v>0</v>
      </c>
      <c r="L57" s="23" t="str">
        <f t="shared" si="49"/>
        <v>Valores ok!</v>
      </c>
      <c r="N57" s="23" t="s">
        <v>73</v>
      </c>
      <c r="O57" s="43" t="s">
        <v>74</v>
      </c>
      <c r="P57" s="23" t="s">
        <v>15</v>
      </c>
      <c r="Q57" s="44">
        <v>50</v>
      </c>
      <c r="R57" s="6">
        <v>180.4</v>
      </c>
      <c r="S57" s="6">
        <v>11.88</v>
      </c>
      <c r="T57" s="5">
        <f t="shared" si="50"/>
        <v>192.28</v>
      </c>
      <c r="U57" s="5">
        <f t="shared" si="51"/>
        <v>9020</v>
      </c>
      <c r="V57" s="5">
        <f t="shared" si="52"/>
        <v>594</v>
      </c>
      <c r="W57" s="5">
        <f t="shared" si="53"/>
        <v>9614</v>
      </c>
    </row>
    <row r="58" spans="1:23" ht="30" x14ac:dyDescent="0.25">
      <c r="A58" s="23" t="s">
        <v>75</v>
      </c>
      <c r="B58" s="43" t="s">
        <v>76</v>
      </c>
      <c r="C58" s="23" t="s">
        <v>15</v>
      </c>
      <c r="D58" s="44">
        <v>700</v>
      </c>
      <c r="E58" s="51"/>
      <c r="F58" s="51"/>
      <c r="G58" s="5">
        <f t="shared" si="45"/>
        <v>0</v>
      </c>
      <c r="H58" s="5">
        <f t="shared" si="46"/>
        <v>0</v>
      </c>
      <c r="I58" s="5">
        <f t="shared" si="47"/>
        <v>0</v>
      </c>
      <c r="J58" s="5">
        <f t="shared" si="48"/>
        <v>0</v>
      </c>
      <c r="L58" s="23" t="str">
        <f t="shared" si="49"/>
        <v>Valores ok!</v>
      </c>
      <c r="N58" s="23" t="s">
        <v>75</v>
      </c>
      <c r="O58" s="43" t="s">
        <v>76</v>
      </c>
      <c r="P58" s="23" t="s">
        <v>15</v>
      </c>
      <c r="Q58" s="44">
        <v>700</v>
      </c>
      <c r="R58" s="6">
        <v>18.850000000000001</v>
      </c>
      <c r="S58" s="6">
        <v>6.22</v>
      </c>
      <c r="T58" s="5">
        <f t="shared" si="50"/>
        <v>25.07</v>
      </c>
      <c r="U58" s="5">
        <f t="shared" si="51"/>
        <v>13195</v>
      </c>
      <c r="V58" s="5">
        <f t="shared" si="52"/>
        <v>4354</v>
      </c>
      <c r="W58" s="5">
        <f t="shared" si="53"/>
        <v>17549</v>
      </c>
    </row>
    <row r="59" spans="1:23" ht="45" x14ac:dyDescent="0.25">
      <c r="A59" s="23" t="s">
        <v>77</v>
      </c>
      <c r="B59" s="43" t="s">
        <v>78</v>
      </c>
      <c r="C59" s="23" t="s">
        <v>15</v>
      </c>
      <c r="D59" s="44">
        <v>100</v>
      </c>
      <c r="E59" s="51"/>
      <c r="F59" s="51"/>
      <c r="G59" s="5">
        <f t="shared" si="45"/>
        <v>0</v>
      </c>
      <c r="H59" s="5">
        <f t="shared" si="46"/>
        <v>0</v>
      </c>
      <c r="I59" s="5">
        <f t="shared" si="47"/>
        <v>0</v>
      </c>
      <c r="J59" s="5">
        <f t="shared" si="48"/>
        <v>0</v>
      </c>
      <c r="L59" s="23" t="str">
        <f t="shared" si="49"/>
        <v>Valores ok!</v>
      </c>
      <c r="N59" s="23" t="s">
        <v>77</v>
      </c>
      <c r="O59" s="43" t="s">
        <v>78</v>
      </c>
      <c r="P59" s="23" t="s">
        <v>15</v>
      </c>
      <c r="Q59" s="44">
        <v>100</v>
      </c>
      <c r="R59" s="6">
        <v>36.78</v>
      </c>
      <c r="S59" s="6">
        <v>4.9800000000000004</v>
      </c>
      <c r="T59" s="5">
        <f t="shared" si="50"/>
        <v>41.760000000000005</v>
      </c>
      <c r="U59" s="5">
        <f t="shared" si="51"/>
        <v>3678</v>
      </c>
      <c r="V59" s="5">
        <f t="shared" si="52"/>
        <v>498</v>
      </c>
      <c r="W59" s="5">
        <f t="shared" si="53"/>
        <v>4176</v>
      </c>
    </row>
    <row r="60" spans="1:23" ht="15.75" x14ac:dyDescent="0.25">
      <c r="A60" s="40" t="s">
        <v>79</v>
      </c>
      <c r="B60" s="41" t="s">
        <v>329</v>
      </c>
      <c r="C60" s="40"/>
      <c r="D60" s="40"/>
      <c r="E60" s="42"/>
      <c r="F60" s="42"/>
      <c r="G60" s="42"/>
      <c r="H60" s="3">
        <f>SUM(H61:H69)</f>
        <v>0</v>
      </c>
      <c r="I60" s="3">
        <f>SUM(I61:I69)</f>
        <v>0</v>
      </c>
      <c r="J60" s="3">
        <f>SUM(J61:J69)</f>
        <v>0</v>
      </c>
      <c r="N60" s="40" t="s">
        <v>79</v>
      </c>
      <c r="O60" s="41" t="s">
        <v>329</v>
      </c>
      <c r="P60" s="40"/>
      <c r="Q60" s="40"/>
      <c r="R60" s="42"/>
      <c r="S60" s="42"/>
      <c r="T60" s="42"/>
      <c r="U60" s="3">
        <f>SUM(U61:U69)</f>
        <v>14118.650000000001</v>
      </c>
      <c r="V60" s="3">
        <f>SUM(V61:V69)</f>
        <v>18691.890000000003</v>
      </c>
      <c r="W60" s="3">
        <f>SUM(W61:W69)</f>
        <v>32810.54</v>
      </c>
    </row>
    <row r="61" spans="1:23" ht="30" x14ac:dyDescent="0.25">
      <c r="A61" s="23" t="s">
        <v>80</v>
      </c>
      <c r="B61" s="43" t="s">
        <v>347</v>
      </c>
      <c r="C61" s="23" t="s">
        <v>23</v>
      </c>
      <c r="D61" s="44">
        <v>49</v>
      </c>
      <c r="E61" s="51"/>
      <c r="F61" s="51"/>
      <c r="G61" s="5">
        <f t="shared" ref="G61:G69" si="54">SUM(E61+F61)</f>
        <v>0</v>
      </c>
      <c r="H61" s="5">
        <f t="shared" ref="H61:H69" si="55">ROUND(D61*E61,2)</f>
        <v>0</v>
      </c>
      <c r="I61" s="5">
        <f t="shared" ref="I61:I69" si="56">ROUND(D61*F61,2)</f>
        <v>0</v>
      </c>
      <c r="J61" s="5">
        <f t="shared" ref="J61:J69" si="57">SUM(H61+I61)</f>
        <v>0</v>
      </c>
      <c r="L61" s="23" t="str">
        <f t="shared" ref="L61:L69" si="58">IF(E61+F61&gt;R61+S61,"Corrigir Valores","Valores ok!")</f>
        <v>Valores ok!</v>
      </c>
      <c r="N61" s="23" t="s">
        <v>80</v>
      </c>
      <c r="O61" s="43" t="s">
        <v>347</v>
      </c>
      <c r="P61" s="23" t="s">
        <v>23</v>
      </c>
      <c r="Q61" s="44">
        <v>49</v>
      </c>
      <c r="R61" s="6">
        <v>99.53</v>
      </c>
      <c r="S61" s="6">
        <v>96.78</v>
      </c>
      <c r="T61" s="5">
        <f t="shared" ref="T61:T69" si="59">SUM(R61+S61)</f>
        <v>196.31</v>
      </c>
      <c r="U61" s="5">
        <f t="shared" ref="U61:U69" si="60">ROUND(Q61*R61,2)</f>
        <v>4876.97</v>
      </c>
      <c r="V61" s="5">
        <f t="shared" ref="V61:V69" si="61">ROUND(Q61*S61,2)</f>
        <v>4742.22</v>
      </c>
      <c r="W61" s="5">
        <f t="shared" ref="W61:W69" si="62">SUM(U61+V61)</f>
        <v>9619.19</v>
      </c>
    </row>
    <row r="62" spans="1:23" ht="30" x14ac:dyDescent="0.25">
      <c r="A62" s="23" t="s">
        <v>81</v>
      </c>
      <c r="B62" s="43" t="s">
        <v>330</v>
      </c>
      <c r="C62" s="23" t="s">
        <v>23</v>
      </c>
      <c r="D62" s="44">
        <v>52</v>
      </c>
      <c r="E62" s="51"/>
      <c r="F62" s="51"/>
      <c r="G62" s="5">
        <f t="shared" si="54"/>
        <v>0</v>
      </c>
      <c r="H62" s="5">
        <f t="shared" si="55"/>
        <v>0</v>
      </c>
      <c r="I62" s="5">
        <f t="shared" si="56"/>
        <v>0</v>
      </c>
      <c r="J62" s="5">
        <f t="shared" si="57"/>
        <v>0</v>
      </c>
      <c r="L62" s="23" t="str">
        <f t="shared" si="58"/>
        <v>Valores ok!</v>
      </c>
      <c r="N62" s="23" t="s">
        <v>81</v>
      </c>
      <c r="O62" s="43" t="s">
        <v>330</v>
      </c>
      <c r="P62" s="23" t="s">
        <v>23</v>
      </c>
      <c r="Q62" s="44">
        <v>52</v>
      </c>
      <c r="R62" s="6">
        <v>99.07</v>
      </c>
      <c r="S62" s="6">
        <v>136.47</v>
      </c>
      <c r="T62" s="5">
        <f t="shared" si="59"/>
        <v>235.54</v>
      </c>
      <c r="U62" s="5">
        <f t="shared" si="60"/>
        <v>5151.6400000000003</v>
      </c>
      <c r="V62" s="5">
        <f t="shared" si="61"/>
        <v>7096.44</v>
      </c>
      <c r="W62" s="5">
        <f t="shared" si="62"/>
        <v>12248.08</v>
      </c>
    </row>
    <row r="63" spans="1:23" ht="30" x14ac:dyDescent="0.25">
      <c r="A63" s="23" t="s">
        <v>82</v>
      </c>
      <c r="B63" s="43" t="s">
        <v>25</v>
      </c>
      <c r="C63" s="23" t="s">
        <v>23</v>
      </c>
      <c r="D63" s="44">
        <v>12</v>
      </c>
      <c r="E63" s="51"/>
      <c r="F63" s="51"/>
      <c r="G63" s="5">
        <f t="shared" si="54"/>
        <v>0</v>
      </c>
      <c r="H63" s="5">
        <f t="shared" si="55"/>
        <v>0</v>
      </c>
      <c r="I63" s="5">
        <f t="shared" si="56"/>
        <v>0</v>
      </c>
      <c r="J63" s="5">
        <f t="shared" si="57"/>
        <v>0</v>
      </c>
      <c r="L63" s="23" t="str">
        <f t="shared" si="58"/>
        <v>Valores ok!</v>
      </c>
      <c r="N63" s="23" t="s">
        <v>82</v>
      </c>
      <c r="O63" s="43" t="s">
        <v>25</v>
      </c>
      <c r="P63" s="23" t="s">
        <v>23</v>
      </c>
      <c r="Q63" s="44">
        <v>12</v>
      </c>
      <c r="R63" s="6">
        <v>41.61</v>
      </c>
      <c r="S63" s="6">
        <v>67.510000000000005</v>
      </c>
      <c r="T63" s="5">
        <f t="shared" si="59"/>
        <v>109.12</v>
      </c>
      <c r="U63" s="5">
        <f t="shared" si="60"/>
        <v>499.32</v>
      </c>
      <c r="V63" s="5">
        <f t="shared" si="61"/>
        <v>810.12</v>
      </c>
      <c r="W63" s="5">
        <f t="shared" si="62"/>
        <v>1309.44</v>
      </c>
    </row>
    <row r="64" spans="1:23" ht="30" x14ac:dyDescent="0.25">
      <c r="A64" s="23" t="s">
        <v>83</v>
      </c>
      <c r="B64" s="43" t="s">
        <v>27</v>
      </c>
      <c r="C64" s="23" t="s">
        <v>23</v>
      </c>
      <c r="D64" s="44">
        <v>55</v>
      </c>
      <c r="E64" s="51"/>
      <c r="F64" s="51"/>
      <c r="G64" s="5">
        <f t="shared" si="54"/>
        <v>0</v>
      </c>
      <c r="H64" s="5">
        <f t="shared" si="55"/>
        <v>0</v>
      </c>
      <c r="I64" s="5">
        <f t="shared" si="56"/>
        <v>0</v>
      </c>
      <c r="J64" s="5">
        <f t="shared" si="57"/>
        <v>0</v>
      </c>
      <c r="L64" s="23" t="str">
        <f t="shared" si="58"/>
        <v>Valores ok!</v>
      </c>
      <c r="N64" s="23" t="s">
        <v>83</v>
      </c>
      <c r="O64" s="43" t="s">
        <v>27</v>
      </c>
      <c r="P64" s="23" t="s">
        <v>23</v>
      </c>
      <c r="Q64" s="44">
        <v>55</v>
      </c>
      <c r="R64" s="6">
        <v>24.44</v>
      </c>
      <c r="S64" s="6">
        <v>44.65</v>
      </c>
      <c r="T64" s="5">
        <f t="shared" si="59"/>
        <v>69.09</v>
      </c>
      <c r="U64" s="5">
        <f t="shared" si="60"/>
        <v>1344.2</v>
      </c>
      <c r="V64" s="5">
        <f t="shared" si="61"/>
        <v>2455.75</v>
      </c>
      <c r="W64" s="5">
        <f t="shared" si="62"/>
        <v>3799.95</v>
      </c>
    </row>
    <row r="65" spans="1:23" ht="30" x14ac:dyDescent="0.25">
      <c r="A65" s="23" t="s">
        <v>84</v>
      </c>
      <c r="B65" s="43" t="s">
        <v>31</v>
      </c>
      <c r="C65" s="23" t="s">
        <v>23</v>
      </c>
      <c r="D65" s="44">
        <v>23</v>
      </c>
      <c r="E65" s="51"/>
      <c r="F65" s="51"/>
      <c r="G65" s="5">
        <f t="shared" si="54"/>
        <v>0</v>
      </c>
      <c r="H65" s="5">
        <f t="shared" si="55"/>
        <v>0</v>
      </c>
      <c r="I65" s="5">
        <f t="shared" si="56"/>
        <v>0</v>
      </c>
      <c r="J65" s="5">
        <f t="shared" si="57"/>
        <v>0</v>
      </c>
      <c r="L65" s="23" t="str">
        <f t="shared" si="58"/>
        <v>Valores ok!</v>
      </c>
      <c r="N65" s="23" t="s">
        <v>84</v>
      </c>
      <c r="O65" s="43" t="s">
        <v>31</v>
      </c>
      <c r="P65" s="23" t="s">
        <v>23</v>
      </c>
      <c r="Q65" s="44">
        <v>23</v>
      </c>
      <c r="R65" s="6">
        <v>38.78</v>
      </c>
      <c r="S65" s="6">
        <v>67.510000000000005</v>
      </c>
      <c r="T65" s="5">
        <f t="shared" si="59"/>
        <v>106.29</v>
      </c>
      <c r="U65" s="5">
        <f t="shared" si="60"/>
        <v>891.94</v>
      </c>
      <c r="V65" s="5">
        <f t="shared" si="61"/>
        <v>1552.73</v>
      </c>
      <c r="W65" s="5">
        <f t="shared" si="62"/>
        <v>2444.67</v>
      </c>
    </row>
    <row r="66" spans="1:23" ht="30" x14ac:dyDescent="0.25">
      <c r="A66" s="23" t="s">
        <v>85</v>
      </c>
      <c r="B66" s="43" t="s">
        <v>29</v>
      </c>
      <c r="C66" s="23" t="s">
        <v>23</v>
      </c>
      <c r="D66" s="44">
        <v>22</v>
      </c>
      <c r="E66" s="51"/>
      <c r="F66" s="51"/>
      <c r="G66" s="5">
        <f t="shared" si="54"/>
        <v>0</v>
      </c>
      <c r="H66" s="5">
        <f t="shared" si="55"/>
        <v>0</v>
      </c>
      <c r="I66" s="5">
        <f t="shared" si="56"/>
        <v>0</v>
      </c>
      <c r="J66" s="5">
        <f t="shared" si="57"/>
        <v>0</v>
      </c>
      <c r="L66" s="23" t="str">
        <f t="shared" si="58"/>
        <v>Valores ok!</v>
      </c>
      <c r="N66" s="23" t="s">
        <v>85</v>
      </c>
      <c r="O66" s="43" t="s">
        <v>29</v>
      </c>
      <c r="P66" s="23" t="s">
        <v>23</v>
      </c>
      <c r="Q66" s="44">
        <v>22</v>
      </c>
      <c r="R66" s="6">
        <v>37.54</v>
      </c>
      <c r="S66" s="6">
        <v>67.510000000000005</v>
      </c>
      <c r="T66" s="5">
        <f t="shared" si="59"/>
        <v>105.05000000000001</v>
      </c>
      <c r="U66" s="5">
        <f t="shared" si="60"/>
        <v>825.88</v>
      </c>
      <c r="V66" s="5">
        <f t="shared" si="61"/>
        <v>1485.22</v>
      </c>
      <c r="W66" s="5">
        <f t="shared" si="62"/>
        <v>2311.1</v>
      </c>
    </row>
    <row r="67" spans="1:23" ht="30" x14ac:dyDescent="0.25">
      <c r="A67" s="23" t="s">
        <v>86</v>
      </c>
      <c r="B67" s="43" t="s">
        <v>33</v>
      </c>
      <c r="C67" s="23" t="s">
        <v>23</v>
      </c>
      <c r="D67" s="44">
        <v>4</v>
      </c>
      <c r="E67" s="51"/>
      <c r="F67" s="51"/>
      <c r="G67" s="5">
        <f t="shared" si="54"/>
        <v>0</v>
      </c>
      <c r="H67" s="5">
        <f t="shared" si="55"/>
        <v>0</v>
      </c>
      <c r="I67" s="5">
        <f t="shared" si="56"/>
        <v>0</v>
      </c>
      <c r="J67" s="5">
        <f t="shared" si="57"/>
        <v>0</v>
      </c>
      <c r="L67" s="23" t="str">
        <f t="shared" si="58"/>
        <v>Valores ok!</v>
      </c>
      <c r="N67" s="23" t="s">
        <v>86</v>
      </c>
      <c r="O67" s="43" t="s">
        <v>33</v>
      </c>
      <c r="P67" s="23" t="s">
        <v>23</v>
      </c>
      <c r="Q67" s="44">
        <v>4</v>
      </c>
      <c r="R67" s="6">
        <v>46.47</v>
      </c>
      <c r="S67" s="6">
        <v>67.510000000000005</v>
      </c>
      <c r="T67" s="5">
        <f t="shared" si="59"/>
        <v>113.98</v>
      </c>
      <c r="U67" s="5">
        <f t="shared" si="60"/>
        <v>185.88</v>
      </c>
      <c r="V67" s="5">
        <f t="shared" si="61"/>
        <v>270.04000000000002</v>
      </c>
      <c r="W67" s="5">
        <f t="shared" si="62"/>
        <v>455.92</v>
      </c>
    </row>
    <row r="68" spans="1:23" ht="30" x14ac:dyDescent="0.25">
      <c r="A68" s="23" t="s">
        <v>87</v>
      </c>
      <c r="B68" s="43" t="s">
        <v>88</v>
      </c>
      <c r="C68" s="23" t="s">
        <v>23</v>
      </c>
      <c r="D68" s="44">
        <v>3</v>
      </c>
      <c r="E68" s="51"/>
      <c r="F68" s="51"/>
      <c r="G68" s="5">
        <f t="shared" si="54"/>
        <v>0</v>
      </c>
      <c r="H68" s="5">
        <f t="shared" si="55"/>
        <v>0</v>
      </c>
      <c r="I68" s="5">
        <f t="shared" si="56"/>
        <v>0</v>
      </c>
      <c r="J68" s="5">
        <f t="shared" si="57"/>
        <v>0</v>
      </c>
      <c r="L68" s="23" t="str">
        <f t="shared" si="58"/>
        <v>Valores ok!</v>
      </c>
      <c r="N68" s="23" t="s">
        <v>87</v>
      </c>
      <c r="O68" s="43" t="s">
        <v>88</v>
      </c>
      <c r="P68" s="23" t="s">
        <v>23</v>
      </c>
      <c r="Q68" s="44">
        <v>3</v>
      </c>
      <c r="R68" s="6">
        <v>55.4</v>
      </c>
      <c r="S68" s="6">
        <v>67.510000000000005</v>
      </c>
      <c r="T68" s="5">
        <f t="shared" si="59"/>
        <v>122.91</v>
      </c>
      <c r="U68" s="5">
        <f t="shared" si="60"/>
        <v>166.2</v>
      </c>
      <c r="V68" s="5">
        <f t="shared" si="61"/>
        <v>202.53</v>
      </c>
      <c r="W68" s="5">
        <f t="shared" si="62"/>
        <v>368.73</v>
      </c>
    </row>
    <row r="69" spans="1:23" ht="30" x14ac:dyDescent="0.25">
      <c r="A69" s="23" t="s">
        <v>89</v>
      </c>
      <c r="B69" s="43" t="s">
        <v>35</v>
      </c>
      <c r="C69" s="23" t="s">
        <v>23</v>
      </c>
      <c r="D69" s="44">
        <v>2</v>
      </c>
      <c r="E69" s="51"/>
      <c r="F69" s="51"/>
      <c r="G69" s="5">
        <f t="shared" si="54"/>
        <v>0</v>
      </c>
      <c r="H69" s="5">
        <f t="shared" si="55"/>
        <v>0</v>
      </c>
      <c r="I69" s="5">
        <f t="shared" si="56"/>
        <v>0</v>
      </c>
      <c r="J69" s="5">
        <f t="shared" si="57"/>
        <v>0</v>
      </c>
      <c r="L69" s="23" t="str">
        <f t="shared" si="58"/>
        <v>Valores ok!</v>
      </c>
      <c r="N69" s="23" t="s">
        <v>89</v>
      </c>
      <c r="O69" s="43" t="s">
        <v>35</v>
      </c>
      <c r="P69" s="23" t="s">
        <v>23</v>
      </c>
      <c r="Q69" s="44">
        <v>2</v>
      </c>
      <c r="R69" s="6">
        <v>88.31</v>
      </c>
      <c r="S69" s="6">
        <v>38.42</v>
      </c>
      <c r="T69" s="5">
        <f t="shared" si="59"/>
        <v>126.73</v>
      </c>
      <c r="U69" s="5">
        <f t="shared" si="60"/>
        <v>176.62</v>
      </c>
      <c r="V69" s="5">
        <f t="shared" si="61"/>
        <v>76.84</v>
      </c>
      <c r="W69" s="5">
        <f t="shared" si="62"/>
        <v>253.46</v>
      </c>
    </row>
    <row r="70" spans="1:23" ht="15.75" x14ac:dyDescent="0.25">
      <c r="A70" s="40" t="s">
        <v>90</v>
      </c>
      <c r="B70" s="41" t="s">
        <v>348</v>
      </c>
      <c r="C70" s="40"/>
      <c r="D70" s="40"/>
      <c r="E70" s="42"/>
      <c r="F70" s="42"/>
      <c r="G70" s="42"/>
      <c r="H70" s="3">
        <f>SUM(H71:H74)</f>
        <v>0</v>
      </c>
      <c r="I70" s="3">
        <f>SUM(I71:I74)</f>
        <v>0</v>
      </c>
      <c r="J70" s="3">
        <f>SUM(J71:J74)</f>
        <v>0</v>
      </c>
      <c r="N70" s="40" t="s">
        <v>90</v>
      </c>
      <c r="O70" s="41" t="s">
        <v>348</v>
      </c>
      <c r="P70" s="40"/>
      <c r="Q70" s="40"/>
      <c r="R70" s="42"/>
      <c r="S70" s="42"/>
      <c r="T70" s="42"/>
      <c r="U70" s="3">
        <f>SUM(U71:U74)</f>
        <v>2824.88</v>
      </c>
      <c r="V70" s="3">
        <f>SUM(V71:V74)</f>
        <v>7225.0700000000006</v>
      </c>
      <c r="W70" s="3">
        <f>SUM(W71:W74)</f>
        <v>10049.949999999999</v>
      </c>
    </row>
    <row r="71" spans="1:23" ht="30" x14ac:dyDescent="0.25">
      <c r="A71" s="23" t="s">
        <v>91</v>
      </c>
      <c r="B71" s="43" t="s">
        <v>42</v>
      </c>
      <c r="C71" s="23" t="s">
        <v>23</v>
      </c>
      <c r="D71" s="44">
        <v>18</v>
      </c>
      <c r="E71" s="51"/>
      <c r="F71" s="51"/>
      <c r="G71" s="5">
        <f t="shared" ref="G71:G74" si="63">SUM(E71+F71)</f>
        <v>0</v>
      </c>
      <c r="H71" s="5">
        <f t="shared" ref="H71:H74" si="64">ROUND(D71*E71,2)</f>
        <v>0</v>
      </c>
      <c r="I71" s="5">
        <f t="shared" ref="I71:I74" si="65">ROUND(D71*F71,2)</f>
        <v>0</v>
      </c>
      <c r="J71" s="5">
        <f t="shared" ref="J71:J74" si="66">SUM(H71+I71)</f>
        <v>0</v>
      </c>
      <c r="L71" s="23" t="str">
        <f t="shared" ref="L71:L74" si="67">IF(E71+F71&gt;R71+S71,"Corrigir Valores","Valores ok!")</f>
        <v>Valores ok!</v>
      </c>
      <c r="N71" s="23" t="s">
        <v>91</v>
      </c>
      <c r="O71" s="43" t="s">
        <v>42</v>
      </c>
      <c r="P71" s="23" t="s">
        <v>23</v>
      </c>
      <c r="Q71" s="44">
        <v>18</v>
      </c>
      <c r="R71" s="6">
        <v>18.64</v>
      </c>
      <c r="S71" s="6">
        <v>10.8</v>
      </c>
      <c r="T71" s="5">
        <f t="shared" ref="T71:T74" si="68">SUM(R71+S71)</f>
        <v>29.44</v>
      </c>
      <c r="U71" s="5">
        <f t="shared" ref="U71:U74" si="69">ROUND(Q71*R71,2)</f>
        <v>335.52</v>
      </c>
      <c r="V71" s="5">
        <f t="shared" ref="V71:V74" si="70">ROUND(Q71*S71,2)</f>
        <v>194.4</v>
      </c>
      <c r="W71" s="5">
        <f t="shared" ref="W71:W74" si="71">SUM(U71+V71)</f>
        <v>529.91999999999996</v>
      </c>
    </row>
    <row r="72" spans="1:23" x14ac:dyDescent="0.25">
      <c r="A72" s="23" t="s">
        <v>92</v>
      </c>
      <c r="B72" s="43" t="s">
        <v>334</v>
      </c>
      <c r="C72" s="23" t="s">
        <v>23</v>
      </c>
      <c r="D72" s="44">
        <v>151</v>
      </c>
      <c r="E72" s="51"/>
      <c r="F72" s="51"/>
      <c r="G72" s="5">
        <f t="shared" si="63"/>
        <v>0</v>
      </c>
      <c r="H72" s="5">
        <f t="shared" si="64"/>
        <v>0</v>
      </c>
      <c r="I72" s="5">
        <f t="shared" si="65"/>
        <v>0</v>
      </c>
      <c r="J72" s="5">
        <f t="shared" si="66"/>
        <v>0</v>
      </c>
      <c r="L72" s="23" t="str">
        <f t="shared" si="67"/>
        <v>Valores ok!</v>
      </c>
      <c r="N72" s="23" t="s">
        <v>92</v>
      </c>
      <c r="O72" s="43" t="s">
        <v>334</v>
      </c>
      <c r="P72" s="23" t="s">
        <v>23</v>
      </c>
      <c r="Q72" s="44">
        <v>151</v>
      </c>
      <c r="R72" s="6">
        <v>6.1</v>
      </c>
      <c r="S72" s="6">
        <v>22.93</v>
      </c>
      <c r="T72" s="5">
        <f t="shared" si="68"/>
        <v>29.03</v>
      </c>
      <c r="U72" s="5">
        <f t="shared" si="69"/>
        <v>921.1</v>
      </c>
      <c r="V72" s="5">
        <f t="shared" si="70"/>
        <v>3462.43</v>
      </c>
      <c r="W72" s="5">
        <f t="shared" si="71"/>
        <v>4383.53</v>
      </c>
    </row>
    <row r="73" spans="1:23" x14ac:dyDescent="0.25">
      <c r="A73" s="23" t="s">
        <v>93</v>
      </c>
      <c r="B73" s="43" t="s">
        <v>335</v>
      </c>
      <c r="C73" s="23" t="s">
        <v>23</v>
      </c>
      <c r="D73" s="44">
        <v>151</v>
      </c>
      <c r="E73" s="51"/>
      <c r="F73" s="51"/>
      <c r="G73" s="5">
        <f t="shared" si="63"/>
        <v>0</v>
      </c>
      <c r="H73" s="5">
        <f t="shared" si="64"/>
        <v>0</v>
      </c>
      <c r="I73" s="5">
        <f t="shared" si="65"/>
        <v>0</v>
      </c>
      <c r="J73" s="5">
        <f t="shared" si="66"/>
        <v>0</v>
      </c>
      <c r="L73" s="23" t="str">
        <f t="shared" si="67"/>
        <v>Valores ok!</v>
      </c>
      <c r="N73" s="23" t="s">
        <v>93</v>
      </c>
      <c r="O73" s="43" t="s">
        <v>335</v>
      </c>
      <c r="P73" s="23" t="s">
        <v>23</v>
      </c>
      <c r="Q73" s="44">
        <v>151</v>
      </c>
      <c r="R73" s="6">
        <v>8.4700000000000006</v>
      </c>
      <c r="S73" s="6">
        <v>22.93</v>
      </c>
      <c r="T73" s="5">
        <f t="shared" si="68"/>
        <v>31.4</v>
      </c>
      <c r="U73" s="5">
        <f t="shared" si="69"/>
        <v>1278.97</v>
      </c>
      <c r="V73" s="5">
        <f t="shared" si="70"/>
        <v>3462.43</v>
      </c>
      <c r="W73" s="5">
        <f t="shared" si="71"/>
        <v>4741.3999999999996</v>
      </c>
    </row>
    <row r="74" spans="1:23" ht="30" x14ac:dyDescent="0.25">
      <c r="A74" s="23" t="s">
        <v>94</v>
      </c>
      <c r="B74" s="43" t="s">
        <v>48</v>
      </c>
      <c r="C74" s="23" t="s">
        <v>23</v>
      </c>
      <c r="D74" s="44">
        <v>3</v>
      </c>
      <c r="E74" s="51"/>
      <c r="F74" s="51"/>
      <c r="G74" s="5">
        <f t="shared" si="63"/>
        <v>0</v>
      </c>
      <c r="H74" s="5">
        <f t="shared" si="64"/>
        <v>0</v>
      </c>
      <c r="I74" s="5">
        <f t="shared" si="65"/>
        <v>0</v>
      </c>
      <c r="J74" s="5">
        <f t="shared" si="66"/>
        <v>0</v>
      </c>
      <c r="L74" s="23" t="str">
        <f t="shared" si="67"/>
        <v>Valores ok!</v>
      </c>
      <c r="N74" s="23" t="s">
        <v>94</v>
      </c>
      <c r="O74" s="43" t="s">
        <v>48</v>
      </c>
      <c r="P74" s="23" t="s">
        <v>23</v>
      </c>
      <c r="Q74" s="44">
        <v>3</v>
      </c>
      <c r="R74" s="6">
        <v>96.43</v>
      </c>
      <c r="S74" s="6">
        <v>35.270000000000003</v>
      </c>
      <c r="T74" s="5">
        <f t="shared" si="68"/>
        <v>131.70000000000002</v>
      </c>
      <c r="U74" s="5">
        <f t="shared" si="69"/>
        <v>289.29000000000002</v>
      </c>
      <c r="V74" s="5">
        <f t="shared" si="70"/>
        <v>105.81</v>
      </c>
      <c r="W74" s="5">
        <f t="shared" si="71"/>
        <v>395.1</v>
      </c>
    </row>
    <row r="75" spans="1:23" ht="15.75" x14ac:dyDescent="0.25">
      <c r="A75" s="40" t="s">
        <v>95</v>
      </c>
      <c r="B75" s="41" t="s">
        <v>336</v>
      </c>
      <c r="C75" s="40"/>
      <c r="D75" s="40"/>
      <c r="E75" s="42"/>
      <c r="F75" s="42"/>
      <c r="G75" s="42"/>
      <c r="H75" s="3">
        <f>SUM(H76:H85)</f>
        <v>0</v>
      </c>
      <c r="I75" s="3">
        <f>SUM(I76:I85)</f>
        <v>0</v>
      </c>
      <c r="J75" s="3">
        <f>SUM(J76:J85)</f>
        <v>0</v>
      </c>
      <c r="N75" s="40" t="s">
        <v>95</v>
      </c>
      <c r="O75" s="41" t="s">
        <v>336</v>
      </c>
      <c r="P75" s="40"/>
      <c r="Q75" s="40"/>
      <c r="R75" s="42"/>
      <c r="S75" s="42"/>
      <c r="T75" s="42"/>
      <c r="U75" s="3">
        <f>SUM(U76:U85)</f>
        <v>17169.850000000002</v>
      </c>
      <c r="V75" s="3">
        <f>SUM(V76:V85)</f>
        <v>1886.8</v>
      </c>
      <c r="W75" s="3">
        <f>SUM(W76:W85)</f>
        <v>19056.650000000001</v>
      </c>
    </row>
    <row r="76" spans="1:23" ht="30" x14ac:dyDescent="0.25">
      <c r="A76" s="23" t="s">
        <v>96</v>
      </c>
      <c r="B76" s="43" t="s">
        <v>51</v>
      </c>
      <c r="C76" s="23" t="s">
        <v>23</v>
      </c>
      <c r="D76" s="44">
        <v>13</v>
      </c>
      <c r="E76" s="51"/>
      <c r="F76" s="51"/>
      <c r="G76" s="5">
        <f t="shared" ref="G76:G85" si="72">SUM(E76+F76)</f>
        <v>0</v>
      </c>
      <c r="H76" s="5">
        <f t="shared" ref="H76:H85" si="73">ROUND(D76*E76,2)</f>
        <v>0</v>
      </c>
      <c r="I76" s="5">
        <f t="shared" ref="I76:I85" si="74">ROUND(D76*F76,2)</f>
        <v>0</v>
      </c>
      <c r="J76" s="5">
        <f t="shared" ref="J76:J85" si="75">SUM(H76+I76)</f>
        <v>0</v>
      </c>
      <c r="L76" s="23" t="str">
        <f t="shared" ref="L76:L85" si="76">IF(E76+F76&gt;R76+S76,"Corrigir Valores","Valores ok!")</f>
        <v>Valores ok!</v>
      </c>
      <c r="N76" s="23" t="s">
        <v>96</v>
      </c>
      <c r="O76" s="43" t="s">
        <v>51</v>
      </c>
      <c r="P76" s="23" t="s">
        <v>23</v>
      </c>
      <c r="Q76" s="44">
        <v>13</v>
      </c>
      <c r="R76" s="6">
        <v>12.09</v>
      </c>
      <c r="S76" s="6">
        <v>2.9</v>
      </c>
      <c r="T76" s="5">
        <f t="shared" ref="T76:T85" si="77">SUM(R76+S76)</f>
        <v>14.99</v>
      </c>
      <c r="U76" s="5">
        <f t="shared" ref="U76:U85" si="78">ROUND(Q76*R76,2)</f>
        <v>157.16999999999999</v>
      </c>
      <c r="V76" s="5">
        <f t="shared" ref="V76:V85" si="79">ROUND(Q76*S76,2)</f>
        <v>37.700000000000003</v>
      </c>
      <c r="W76" s="5">
        <f t="shared" ref="W76:W85" si="80">SUM(U76+V76)</f>
        <v>194.87</v>
      </c>
    </row>
    <row r="77" spans="1:23" ht="30" x14ac:dyDescent="0.25">
      <c r="A77" s="23" t="s">
        <v>97</v>
      </c>
      <c r="B77" s="43" t="s">
        <v>53</v>
      </c>
      <c r="C77" s="23" t="s">
        <v>23</v>
      </c>
      <c r="D77" s="44">
        <v>64</v>
      </c>
      <c r="E77" s="51"/>
      <c r="F77" s="51"/>
      <c r="G77" s="5">
        <f t="shared" si="72"/>
        <v>0</v>
      </c>
      <c r="H77" s="5">
        <f t="shared" si="73"/>
        <v>0</v>
      </c>
      <c r="I77" s="5">
        <f t="shared" si="74"/>
        <v>0</v>
      </c>
      <c r="J77" s="5">
        <f t="shared" si="75"/>
        <v>0</v>
      </c>
      <c r="L77" s="23" t="str">
        <f t="shared" si="76"/>
        <v>Valores ok!</v>
      </c>
      <c r="N77" s="23" t="s">
        <v>97</v>
      </c>
      <c r="O77" s="43" t="s">
        <v>53</v>
      </c>
      <c r="P77" s="23" t="s">
        <v>23</v>
      </c>
      <c r="Q77" s="44">
        <v>64</v>
      </c>
      <c r="R77" s="6">
        <v>12.09</v>
      </c>
      <c r="S77" s="6">
        <v>2.9</v>
      </c>
      <c r="T77" s="5">
        <f t="shared" si="77"/>
        <v>14.99</v>
      </c>
      <c r="U77" s="5">
        <f t="shared" si="78"/>
        <v>773.76</v>
      </c>
      <c r="V77" s="5">
        <f t="shared" si="79"/>
        <v>185.6</v>
      </c>
      <c r="W77" s="5">
        <f t="shared" si="80"/>
        <v>959.36</v>
      </c>
    </row>
    <row r="78" spans="1:23" ht="30" x14ac:dyDescent="0.25">
      <c r="A78" s="23" t="s">
        <v>98</v>
      </c>
      <c r="B78" s="43" t="s">
        <v>55</v>
      </c>
      <c r="C78" s="23" t="s">
        <v>23</v>
      </c>
      <c r="D78" s="44">
        <v>2</v>
      </c>
      <c r="E78" s="51"/>
      <c r="F78" s="51"/>
      <c r="G78" s="5">
        <f t="shared" si="72"/>
        <v>0</v>
      </c>
      <c r="H78" s="5">
        <f t="shared" si="73"/>
        <v>0</v>
      </c>
      <c r="I78" s="5">
        <f t="shared" si="74"/>
        <v>0</v>
      </c>
      <c r="J78" s="5">
        <f t="shared" si="75"/>
        <v>0</v>
      </c>
      <c r="L78" s="23" t="str">
        <f t="shared" si="76"/>
        <v>Valores ok!</v>
      </c>
      <c r="N78" s="23" t="s">
        <v>98</v>
      </c>
      <c r="O78" s="43" t="s">
        <v>55</v>
      </c>
      <c r="P78" s="23" t="s">
        <v>23</v>
      </c>
      <c r="Q78" s="44">
        <v>2</v>
      </c>
      <c r="R78" s="6">
        <v>12.8</v>
      </c>
      <c r="S78" s="6">
        <v>5.24</v>
      </c>
      <c r="T78" s="5">
        <f t="shared" si="77"/>
        <v>18.04</v>
      </c>
      <c r="U78" s="5">
        <f t="shared" si="78"/>
        <v>25.6</v>
      </c>
      <c r="V78" s="5">
        <f t="shared" si="79"/>
        <v>10.48</v>
      </c>
      <c r="W78" s="5">
        <f t="shared" si="80"/>
        <v>36.08</v>
      </c>
    </row>
    <row r="79" spans="1:23" x14ac:dyDescent="0.25">
      <c r="A79" s="23" t="s">
        <v>99</v>
      </c>
      <c r="B79" s="43" t="s">
        <v>337</v>
      </c>
      <c r="C79" s="23" t="s">
        <v>23</v>
      </c>
      <c r="D79" s="44">
        <v>11</v>
      </c>
      <c r="E79" s="51"/>
      <c r="F79" s="51"/>
      <c r="G79" s="5">
        <f t="shared" si="72"/>
        <v>0</v>
      </c>
      <c r="H79" s="5">
        <f t="shared" si="73"/>
        <v>0</v>
      </c>
      <c r="I79" s="5">
        <f t="shared" si="74"/>
        <v>0</v>
      </c>
      <c r="J79" s="5">
        <f t="shared" si="75"/>
        <v>0</v>
      </c>
      <c r="L79" s="23" t="str">
        <f t="shared" si="76"/>
        <v>Valores ok!</v>
      </c>
      <c r="N79" s="23" t="s">
        <v>99</v>
      </c>
      <c r="O79" s="43" t="s">
        <v>337</v>
      </c>
      <c r="P79" s="23" t="s">
        <v>23</v>
      </c>
      <c r="Q79" s="44">
        <v>11</v>
      </c>
      <c r="R79" s="6">
        <v>312.73</v>
      </c>
      <c r="S79" s="6">
        <v>26.93</v>
      </c>
      <c r="T79" s="5">
        <f t="shared" si="77"/>
        <v>339.66</v>
      </c>
      <c r="U79" s="5">
        <f t="shared" si="78"/>
        <v>3440.03</v>
      </c>
      <c r="V79" s="5">
        <f t="shared" si="79"/>
        <v>296.23</v>
      </c>
      <c r="W79" s="5">
        <f t="shared" si="80"/>
        <v>3736.26</v>
      </c>
    </row>
    <row r="80" spans="1:23" x14ac:dyDescent="0.25">
      <c r="A80" s="23" t="s">
        <v>100</v>
      </c>
      <c r="B80" s="43" t="s">
        <v>349</v>
      </c>
      <c r="C80" s="23" t="s">
        <v>23</v>
      </c>
      <c r="D80" s="44">
        <v>20</v>
      </c>
      <c r="E80" s="51"/>
      <c r="F80" s="51"/>
      <c r="G80" s="5">
        <f t="shared" si="72"/>
        <v>0</v>
      </c>
      <c r="H80" s="5">
        <f t="shared" si="73"/>
        <v>0</v>
      </c>
      <c r="I80" s="5">
        <f t="shared" si="74"/>
        <v>0</v>
      </c>
      <c r="J80" s="5">
        <f t="shared" si="75"/>
        <v>0</v>
      </c>
      <c r="L80" s="23" t="str">
        <f t="shared" si="76"/>
        <v>Valores ok!</v>
      </c>
      <c r="N80" s="23" t="s">
        <v>100</v>
      </c>
      <c r="O80" s="43" t="s">
        <v>349</v>
      </c>
      <c r="P80" s="23" t="s">
        <v>23</v>
      </c>
      <c r="Q80" s="44">
        <v>20</v>
      </c>
      <c r="R80" s="6">
        <v>251.08</v>
      </c>
      <c r="S80" s="6">
        <v>45.85</v>
      </c>
      <c r="T80" s="5">
        <f t="shared" si="77"/>
        <v>296.93</v>
      </c>
      <c r="U80" s="5">
        <f t="shared" si="78"/>
        <v>5021.6000000000004</v>
      </c>
      <c r="V80" s="5">
        <f t="shared" si="79"/>
        <v>917</v>
      </c>
      <c r="W80" s="5">
        <f t="shared" si="80"/>
        <v>5938.6</v>
      </c>
    </row>
    <row r="81" spans="1:23" x14ac:dyDescent="0.25">
      <c r="A81" s="23" t="s">
        <v>101</v>
      </c>
      <c r="B81" s="43" t="s">
        <v>338</v>
      </c>
      <c r="C81" s="23" t="s">
        <v>23</v>
      </c>
      <c r="D81" s="44">
        <v>1</v>
      </c>
      <c r="E81" s="51"/>
      <c r="F81" s="51"/>
      <c r="G81" s="5">
        <f t="shared" si="72"/>
        <v>0</v>
      </c>
      <c r="H81" s="5">
        <f t="shared" si="73"/>
        <v>0</v>
      </c>
      <c r="I81" s="5">
        <f t="shared" si="74"/>
        <v>0</v>
      </c>
      <c r="J81" s="5">
        <f t="shared" si="75"/>
        <v>0</v>
      </c>
      <c r="L81" s="23" t="str">
        <f t="shared" si="76"/>
        <v>Valores ok!</v>
      </c>
      <c r="N81" s="23" t="s">
        <v>101</v>
      </c>
      <c r="O81" s="43" t="s">
        <v>338</v>
      </c>
      <c r="P81" s="23" t="s">
        <v>23</v>
      </c>
      <c r="Q81" s="44">
        <v>1</v>
      </c>
      <c r="R81" s="6">
        <v>474.27</v>
      </c>
      <c r="S81" s="6">
        <v>89.76</v>
      </c>
      <c r="T81" s="5">
        <f t="shared" si="77"/>
        <v>564.03</v>
      </c>
      <c r="U81" s="5">
        <f t="shared" si="78"/>
        <v>474.27</v>
      </c>
      <c r="V81" s="5">
        <f t="shared" si="79"/>
        <v>89.76</v>
      </c>
      <c r="W81" s="5">
        <f t="shared" si="80"/>
        <v>564.03</v>
      </c>
    </row>
    <row r="82" spans="1:23" x14ac:dyDescent="0.25">
      <c r="A82" s="23" t="s">
        <v>102</v>
      </c>
      <c r="B82" s="43" t="s">
        <v>350</v>
      </c>
      <c r="C82" s="23" t="s">
        <v>23</v>
      </c>
      <c r="D82" s="44">
        <v>12</v>
      </c>
      <c r="E82" s="51"/>
      <c r="F82" s="51"/>
      <c r="G82" s="5">
        <f t="shared" si="72"/>
        <v>0</v>
      </c>
      <c r="H82" s="5">
        <f t="shared" si="73"/>
        <v>0</v>
      </c>
      <c r="I82" s="5">
        <f t="shared" si="74"/>
        <v>0</v>
      </c>
      <c r="J82" s="5">
        <f t="shared" si="75"/>
        <v>0</v>
      </c>
      <c r="L82" s="23" t="str">
        <f t="shared" si="76"/>
        <v>Valores ok!</v>
      </c>
      <c r="N82" s="23" t="s">
        <v>102</v>
      </c>
      <c r="O82" s="43" t="s">
        <v>350</v>
      </c>
      <c r="P82" s="23" t="s">
        <v>23</v>
      </c>
      <c r="Q82" s="44">
        <v>12</v>
      </c>
      <c r="R82" s="6">
        <v>82</v>
      </c>
      <c r="S82" s="6">
        <v>13.46</v>
      </c>
      <c r="T82" s="5">
        <f t="shared" si="77"/>
        <v>95.460000000000008</v>
      </c>
      <c r="U82" s="5">
        <f t="shared" si="78"/>
        <v>984</v>
      </c>
      <c r="V82" s="5">
        <f t="shared" si="79"/>
        <v>161.52000000000001</v>
      </c>
      <c r="W82" s="5">
        <f t="shared" si="80"/>
        <v>1145.52</v>
      </c>
    </row>
    <row r="83" spans="1:23" x14ac:dyDescent="0.25">
      <c r="A83" s="23" t="s">
        <v>103</v>
      </c>
      <c r="B83" s="43" t="s">
        <v>351</v>
      </c>
      <c r="C83" s="23" t="s">
        <v>23</v>
      </c>
      <c r="D83" s="44">
        <v>2</v>
      </c>
      <c r="E83" s="51"/>
      <c r="F83" s="51"/>
      <c r="G83" s="5">
        <f t="shared" si="72"/>
        <v>0</v>
      </c>
      <c r="H83" s="5">
        <f t="shared" si="73"/>
        <v>0</v>
      </c>
      <c r="I83" s="5">
        <f t="shared" si="74"/>
        <v>0</v>
      </c>
      <c r="J83" s="5">
        <f t="shared" si="75"/>
        <v>0</v>
      </c>
      <c r="L83" s="23" t="str">
        <f t="shared" si="76"/>
        <v>Valores ok!</v>
      </c>
      <c r="N83" s="23" t="s">
        <v>103</v>
      </c>
      <c r="O83" s="43" t="s">
        <v>351</v>
      </c>
      <c r="P83" s="23" t="s">
        <v>23</v>
      </c>
      <c r="Q83" s="44">
        <v>2</v>
      </c>
      <c r="R83" s="6">
        <v>692.08</v>
      </c>
      <c r="S83" s="6">
        <v>26.93</v>
      </c>
      <c r="T83" s="5">
        <f t="shared" si="77"/>
        <v>719.01</v>
      </c>
      <c r="U83" s="5">
        <f t="shared" si="78"/>
        <v>1384.16</v>
      </c>
      <c r="V83" s="5">
        <f t="shared" si="79"/>
        <v>53.86</v>
      </c>
      <c r="W83" s="5">
        <f t="shared" si="80"/>
        <v>1438.02</v>
      </c>
    </row>
    <row r="84" spans="1:23" x14ac:dyDescent="0.25">
      <c r="A84" s="23" t="s">
        <v>104</v>
      </c>
      <c r="B84" s="43" t="s">
        <v>352</v>
      </c>
      <c r="C84" s="23" t="s">
        <v>23</v>
      </c>
      <c r="D84" s="44">
        <v>4</v>
      </c>
      <c r="E84" s="51"/>
      <c r="F84" s="51"/>
      <c r="G84" s="5">
        <f t="shared" si="72"/>
        <v>0</v>
      </c>
      <c r="H84" s="5">
        <f t="shared" si="73"/>
        <v>0</v>
      </c>
      <c r="I84" s="5">
        <f t="shared" si="74"/>
        <v>0</v>
      </c>
      <c r="J84" s="5">
        <f t="shared" si="75"/>
        <v>0</v>
      </c>
      <c r="L84" s="23" t="str">
        <f t="shared" si="76"/>
        <v>Valores ok!</v>
      </c>
      <c r="N84" s="23" t="s">
        <v>104</v>
      </c>
      <c r="O84" s="43" t="s">
        <v>352</v>
      </c>
      <c r="P84" s="23" t="s">
        <v>23</v>
      </c>
      <c r="Q84" s="44">
        <v>4</v>
      </c>
      <c r="R84" s="6">
        <v>682.09</v>
      </c>
      <c r="S84" s="6">
        <v>26.93</v>
      </c>
      <c r="T84" s="5">
        <f t="shared" si="77"/>
        <v>709.02</v>
      </c>
      <c r="U84" s="5">
        <f t="shared" si="78"/>
        <v>2728.36</v>
      </c>
      <c r="V84" s="5">
        <f t="shared" si="79"/>
        <v>107.72</v>
      </c>
      <c r="W84" s="5">
        <f t="shared" si="80"/>
        <v>2836.08</v>
      </c>
    </row>
    <row r="85" spans="1:23" x14ac:dyDescent="0.25">
      <c r="A85" s="23" t="s">
        <v>105</v>
      </c>
      <c r="B85" s="43" t="s">
        <v>353</v>
      </c>
      <c r="C85" s="23" t="s">
        <v>23</v>
      </c>
      <c r="D85" s="44">
        <v>1</v>
      </c>
      <c r="E85" s="51"/>
      <c r="F85" s="51"/>
      <c r="G85" s="5">
        <f t="shared" si="72"/>
        <v>0</v>
      </c>
      <c r="H85" s="5">
        <f t="shared" si="73"/>
        <v>0</v>
      </c>
      <c r="I85" s="5">
        <f t="shared" si="74"/>
        <v>0</v>
      </c>
      <c r="J85" s="5">
        <f t="shared" si="75"/>
        <v>0</v>
      </c>
      <c r="L85" s="23" t="str">
        <f t="shared" si="76"/>
        <v>Valores ok!</v>
      </c>
      <c r="N85" s="23" t="s">
        <v>105</v>
      </c>
      <c r="O85" s="43" t="s">
        <v>353</v>
      </c>
      <c r="P85" s="23" t="s">
        <v>23</v>
      </c>
      <c r="Q85" s="44">
        <v>1</v>
      </c>
      <c r="R85" s="6">
        <v>2180.9</v>
      </c>
      <c r="S85" s="6">
        <v>26.93</v>
      </c>
      <c r="T85" s="5">
        <f t="shared" si="77"/>
        <v>2207.83</v>
      </c>
      <c r="U85" s="5">
        <f t="shared" si="78"/>
        <v>2180.9</v>
      </c>
      <c r="V85" s="5">
        <f t="shared" si="79"/>
        <v>26.93</v>
      </c>
      <c r="W85" s="5">
        <f t="shared" si="80"/>
        <v>2207.83</v>
      </c>
    </row>
    <row r="86" spans="1:23" ht="15.75" x14ac:dyDescent="0.25">
      <c r="A86" s="40" t="s">
        <v>106</v>
      </c>
      <c r="B86" s="41" t="s">
        <v>340</v>
      </c>
      <c r="C86" s="40"/>
      <c r="D86" s="40"/>
      <c r="E86" s="42"/>
      <c r="F86" s="42"/>
      <c r="G86" s="42"/>
      <c r="H86" s="3">
        <f>SUM(H87:H90)</f>
        <v>0</v>
      </c>
      <c r="I86" s="3">
        <f>SUM(I87:I90)</f>
        <v>0</v>
      </c>
      <c r="J86" s="3">
        <f>SUM(J87:J90)</f>
        <v>0</v>
      </c>
      <c r="N86" s="40" t="s">
        <v>106</v>
      </c>
      <c r="O86" s="41" t="s">
        <v>340</v>
      </c>
      <c r="P86" s="40"/>
      <c r="Q86" s="40"/>
      <c r="R86" s="42"/>
      <c r="S86" s="42"/>
      <c r="T86" s="42"/>
      <c r="U86" s="3">
        <f>SUM(U87:U90)</f>
        <v>66179.55</v>
      </c>
      <c r="V86" s="3">
        <f>SUM(V87:V90)</f>
        <v>30095.899999999998</v>
      </c>
      <c r="W86" s="3">
        <f>SUM(W87:W90)</f>
        <v>96275.45</v>
      </c>
    </row>
    <row r="87" spans="1:23" ht="45" x14ac:dyDescent="0.25">
      <c r="A87" s="23" t="s">
        <v>107</v>
      </c>
      <c r="B87" s="43" t="s">
        <v>354</v>
      </c>
      <c r="C87" s="23" t="s">
        <v>15</v>
      </c>
      <c r="D87" s="44">
        <v>340</v>
      </c>
      <c r="E87" s="51"/>
      <c r="F87" s="51"/>
      <c r="G87" s="5">
        <f t="shared" ref="G87:G90" si="81">SUM(E87+F87)</f>
        <v>0</v>
      </c>
      <c r="H87" s="5">
        <f t="shared" ref="H87:H90" si="82">ROUND(D87*E87,2)</f>
        <v>0</v>
      </c>
      <c r="I87" s="5">
        <f t="shared" ref="I87:I90" si="83">ROUND(D87*F87,2)</f>
        <v>0</v>
      </c>
      <c r="J87" s="5">
        <f t="shared" ref="J87:J90" si="84">SUM(H87+I87)</f>
        <v>0</v>
      </c>
      <c r="L87" s="23" t="str">
        <f t="shared" ref="L87:L90" si="85">IF(E87+F87&gt;R87+S87,"Corrigir Valores","Valores ok!")</f>
        <v>Valores ok!</v>
      </c>
      <c r="N87" s="23" t="s">
        <v>107</v>
      </c>
      <c r="O87" s="43" t="s">
        <v>354</v>
      </c>
      <c r="P87" s="23" t="s">
        <v>15</v>
      </c>
      <c r="Q87" s="44">
        <v>340</v>
      </c>
      <c r="R87" s="6">
        <v>98.65</v>
      </c>
      <c r="S87" s="6">
        <v>56.67</v>
      </c>
      <c r="T87" s="5">
        <f t="shared" ref="T87:T90" si="86">SUM(R87+S87)</f>
        <v>155.32</v>
      </c>
      <c r="U87" s="5">
        <f t="shared" ref="U87:U90" si="87">ROUND(Q87*R87,2)</f>
        <v>33541</v>
      </c>
      <c r="V87" s="5">
        <f t="shared" ref="V87:V90" si="88">ROUND(Q87*S87,2)</f>
        <v>19267.8</v>
      </c>
      <c r="W87" s="5">
        <f t="shared" ref="W87:W90" si="89">SUM(U87+V87)</f>
        <v>52808.800000000003</v>
      </c>
    </row>
    <row r="88" spans="1:23" ht="45" x14ac:dyDescent="0.25">
      <c r="A88" s="23" t="s">
        <v>108</v>
      </c>
      <c r="B88" s="43" t="s">
        <v>342</v>
      </c>
      <c r="C88" s="23" t="s">
        <v>15</v>
      </c>
      <c r="D88" s="44">
        <v>350</v>
      </c>
      <c r="E88" s="51"/>
      <c r="F88" s="51"/>
      <c r="G88" s="5">
        <f t="shared" si="81"/>
        <v>0</v>
      </c>
      <c r="H88" s="5">
        <f t="shared" si="82"/>
        <v>0</v>
      </c>
      <c r="I88" s="5">
        <f t="shared" si="83"/>
        <v>0</v>
      </c>
      <c r="J88" s="5">
        <f t="shared" si="84"/>
        <v>0</v>
      </c>
      <c r="L88" s="23" t="str">
        <f t="shared" si="85"/>
        <v>Valores ok!</v>
      </c>
      <c r="N88" s="23" t="s">
        <v>108</v>
      </c>
      <c r="O88" s="43" t="s">
        <v>342</v>
      </c>
      <c r="P88" s="23" t="s">
        <v>15</v>
      </c>
      <c r="Q88" s="44">
        <v>350</v>
      </c>
      <c r="R88" s="6">
        <v>20.399999999999999</v>
      </c>
      <c r="S88" s="6">
        <v>26.56</v>
      </c>
      <c r="T88" s="5">
        <f t="shared" si="86"/>
        <v>46.959999999999994</v>
      </c>
      <c r="U88" s="5">
        <f t="shared" si="87"/>
        <v>7140</v>
      </c>
      <c r="V88" s="5">
        <f t="shared" si="88"/>
        <v>9296</v>
      </c>
      <c r="W88" s="5">
        <f t="shared" si="89"/>
        <v>16436</v>
      </c>
    </row>
    <row r="89" spans="1:23" ht="30" x14ac:dyDescent="0.25">
      <c r="A89" s="23" t="s">
        <v>109</v>
      </c>
      <c r="B89" s="43" t="s">
        <v>343</v>
      </c>
      <c r="C89" s="23" t="s">
        <v>15</v>
      </c>
      <c r="D89" s="44">
        <v>60</v>
      </c>
      <c r="E89" s="51"/>
      <c r="F89" s="51"/>
      <c r="G89" s="5">
        <f t="shared" si="81"/>
        <v>0</v>
      </c>
      <c r="H89" s="5">
        <f t="shared" si="82"/>
        <v>0</v>
      </c>
      <c r="I89" s="5">
        <f t="shared" si="83"/>
        <v>0</v>
      </c>
      <c r="J89" s="5">
        <f t="shared" si="84"/>
        <v>0</v>
      </c>
      <c r="L89" s="23" t="str">
        <f t="shared" si="85"/>
        <v>Valores ok!</v>
      </c>
      <c r="N89" s="23" t="s">
        <v>109</v>
      </c>
      <c r="O89" s="43" t="s">
        <v>343</v>
      </c>
      <c r="P89" s="23" t="s">
        <v>15</v>
      </c>
      <c r="Q89" s="44">
        <v>60</v>
      </c>
      <c r="R89" s="6">
        <v>420.48</v>
      </c>
      <c r="S89" s="6">
        <v>20.86</v>
      </c>
      <c r="T89" s="5">
        <f t="shared" si="86"/>
        <v>441.34000000000003</v>
      </c>
      <c r="U89" s="5">
        <f t="shared" si="87"/>
        <v>25228.799999999999</v>
      </c>
      <c r="V89" s="5">
        <f t="shared" si="88"/>
        <v>1251.5999999999999</v>
      </c>
      <c r="W89" s="5">
        <f t="shared" si="89"/>
        <v>26480.399999999998</v>
      </c>
    </row>
    <row r="90" spans="1:23" ht="30" x14ac:dyDescent="0.25">
      <c r="A90" s="23" t="s">
        <v>110</v>
      </c>
      <c r="B90" s="43" t="s">
        <v>355</v>
      </c>
      <c r="C90" s="23" t="s">
        <v>15</v>
      </c>
      <c r="D90" s="44">
        <v>25</v>
      </c>
      <c r="E90" s="51"/>
      <c r="F90" s="51"/>
      <c r="G90" s="5">
        <f t="shared" si="81"/>
        <v>0</v>
      </c>
      <c r="H90" s="5">
        <f t="shared" si="82"/>
        <v>0</v>
      </c>
      <c r="I90" s="5">
        <f t="shared" si="83"/>
        <v>0</v>
      </c>
      <c r="J90" s="5">
        <f t="shared" si="84"/>
        <v>0</v>
      </c>
      <c r="L90" s="23" t="str">
        <f t="shared" si="85"/>
        <v>Valores ok!</v>
      </c>
      <c r="N90" s="23" t="s">
        <v>110</v>
      </c>
      <c r="O90" s="43" t="s">
        <v>355</v>
      </c>
      <c r="P90" s="23" t="s">
        <v>15</v>
      </c>
      <c r="Q90" s="44">
        <v>25</v>
      </c>
      <c r="R90" s="6">
        <v>10.79</v>
      </c>
      <c r="S90" s="6">
        <v>11.22</v>
      </c>
      <c r="T90" s="5">
        <f t="shared" si="86"/>
        <v>22.009999999999998</v>
      </c>
      <c r="U90" s="5">
        <f t="shared" si="87"/>
        <v>269.75</v>
      </c>
      <c r="V90" s="5">
        <f t="shared" si="88"/>
        <v>280.5</v>
      </c>
      <c r="W90" s="5">
        <f t="shared" si="89"/>
        <v>550.25</v>
      </c>
    </row>
    <row r="91" spans="1:23" ht="15.75" x14ac:dyDescent="0.25">
      <c r="A91" s="40" t="s">
        <v>111</v>
      </c>
      <c r="B91" s="41" t="s">
        <v>344</v>
      </c>
      <c r="C91" s="40"/>
      <c r="D91" s="40"/>
      <c r="E91" s="42"/>
      <c r="F91" s="42"/>
      <c r="G91" s="42"/>
      <c r="H91" s="3">
        <f>SUM(H92)</f>
        <v>0</v>
      </c>
      <c r="I91" s="3">
        <f>SUM(I92)</f>
        <v>0</v>
      </c>
      <c r="J91" s="3">
        <f>SUM(J92)</f>
        <v>0</v>
      </c>
      <c r="N91" s="40" t="s">
        <v>111</v>
      </c>
      <c r="O91" s="41" t="s">
        <v>344</v>
      </c>
      <c r="P91" s="40"/>
      <c r="Q91" s="40"/>
      <c r="R91" s="42"/>
      <c r="S91" s="42"/>
      <c r="T91" s="42"/>
      <c r="U91" s="3">
        <f>SUM(U92)</f>
        <v>18190.150000000001</v>
      </c>
      <c r="V91" s="3">
        <f>SUM(V92)</f>
        <v>14415.28</v>
      </c>
      <c r="W91" s="3">
        <f>SUM(W92)</f>
        <v>32605.43</v>
      </c>
    </row>
    <row r="92" spans="1:23" ht="30" x14ac:dyDescent="0.25">
      <c r="A92" s="23" t="s">
        <v>112</v>
      </c>
      <c r="B92" s="43" t="s">
        <v>345</v>
      </c>
      <c r="C92" s="23" t="s">
        <v>23</v>
      </c>
      <c r="D92" s="44">
        <v>11</v>
      </c>
      <c r="E92" s="51"/>
      <c r="F92" s="51"/>
      <c r="G92" s="5">
        <f>SUM(E92+F92)</f>
        <v>0</v>
      </c>
      <c r="H92" s="5">
        <f>ROUND(D92*E92,2)</f>
        <v>0</v>
      </c>
      <c r="I92" s="5">
        <f>ROUND(D92*F92,2)</f>
        <v>0</v>
      </c>
      <c r="J92" s="5">
        <f>SUM(H92+I92)</f>
        <v>0</v>
      </c>
      <c r="L92" s="23" t="str">
        <f>IF(E92+F92&gt;R92+S92,"Corrigir Valores","Valores ok!")</f>
        <v>Valores ok!</v>
      </c>
      <c r="N92" s="23" t="s">
        <v>112</v>
      </c>
      <c r="O92" s="43" t="s">
        <v>345</v>
      </c>
      <c r="P92" s="23" t="s">
        <v>23</v>
      </c>
      <c r="Q92" s="44">
        <v>11</v>
      </c>
      <c r="R92" s="6">
        <v>1653.65</v>
      </c>
      <c r="S92" s="6">
        <v>1310.48</v>
      </c>
      <c r="T92" s="5">
        <f>SUM(R92+S92)</f>
        <v>2964.13</v>
      </c>
      <c r="U92" s="5">
        <f>ROUND(Q92*R92,2)</f>
        <v>18190.150000000001</v>
      </c>
      <c r="V92" s="5">
        <f>ROUND(Q92*S92,2)</f>
        <v>14415.28</v>
      </c>
      <c r="W92" s="5">
        <f>SUM(U92+V92)</f>
        <v>32605.43</v>
      </c>
    </row>
    <row r="93" spans="1:23" ht="15.75" x14ac:dyDescent="0.25">
      <c r="A93" s="37" t="s">
        <v>113</v>
      </c>
      <c r="B93" s="38" t="s">
        <v>356</v>
      </c>
      <c r="C93" s="37"/>
      <c r="D93" s="37"/>
      <c r="E93" s="39"/>
      <c r="F93" s="39"/>
      <c r="G93" s="39"/>
      <c r="H93" s="2">
        <f>H94+H101+H110+H115+H122+H127</f>
        <v>0</v>
      </c>
      <c r="I93" s="2">
        <f>I94+I101+I110+I115+I122+I127</f>
        <v>0</v>
      </c>
      <c r="J93" s="2">
        <f>J94+J101+J110+J115+J122+J127</f>
        <v>0</v>
      </c>
      <c r="N93" s="37" t="s">
        <v>113</v>
      </c>
      <c r="O93" s="38" t="s">
        <v>356</v>
      </c>
      <c r="P93" s="37"/>
      <c r="Q93" s="37"/>
      <c r="R93" s="39"/>
      <c r="S93" s="39"/>
      <c r="T93" s="39"/>
      <c r="U93" s="2">
        <f>U94+U101+U110+U115+U122+U127</f>
        <v>124066.56999999999</v>
      </c>
      <c r="V93" s="2">
        <f>V94+V101+V110+V115+V122+V127</f>
        <v>78312.820000000007</v>
      </c>
      <c r="W93" s="2">
        <f>W94+W101+W110+W115+W122+W127</f>
        <v>202379.38999999998</v>
      </c>
    </row>
    <row r="94" spans="1:23" ht="15.75" x14ac:dyDescent="0.25">
      <c r="A94" s="40" t="s">
        <v>114</v>
      </c>
      <c r="B94" s="41" t="s">
        <v>327</v>
      </c>
      <c r="C94" s="40"/>
      <c r="D94" s="40"/>
      <c r="E94" s="42"/>
      <c r="F94" s="42"/>
      <c r="G94" s="42"/>
      <c r="H94" s="3">
        <f>SUM(H95:H100)</f>
        <v>0</v>
      </c>
      <c r="I94" s="3">
        <f>SUM(I95:I100)</f>
        <v>0</v>
      </c>
      <c r="J94" s="3">
        <f>SUM(J95:J100)</f>
        <v>0</v>
      </c>
      <c r="N94" s="40" t="s">
        <v>114</v>
      </c>
      <c r="O94" s="41" t="s">
        <v>327</v>
      </c>
      <c r="P94" s="40"/>
      <c r="Q94" s="40"/>
      <c r="R94" s="42"/>
      <c r="S94" s="42"/>
      <c r="T94" s="42"/>
      <c r="U94" s="3">
        <f>SUM(U95:U100)</f>
        <v>34571.64</v>
      </c>
      <c r="V94" s="3">
        <f>SUM(V95:V100)</f>
        <v>15508.28</v>
      </c>
      <c r="W94" s="3">
        <f>SUM(W95:W100)</f>
        <v>50079.92</v>
      </c>
    </row>
    <row r="95" spans="1:23" ht="30" x14ac:dyDescent="0.25">
      <c r="A95" s="23" t="s">
        <v>115</v>
      </c>
      <c r="B95" s="43" t="s">
        <v>14</v>
      </c>
      <c r="C95" s="23" t="s">
        <v>15</v>
      </c>
      <c r="D95" s="44">
        <v>1200</v>
      </c>
      <c r="E95" s="51"/>
      <c r="F95" s="51"/>
      <c r="G95" s="5">
        <f t="shared" ref="G95:G100" si="90">SUM(E95+F95)</f>
        <v>0</v>
      </c>
      <c r="H95" s="5">
        <f t="shared" ref="H95:H100" si="91">ROUND(D95*E95,2)</f>
        <v>0</v>
      </c>
      <c r="I95" s="5">
        <f t="shared" ref="I95:I100" si="92">ROUND(D95*F95,2)</f>
        <v>0</v>
      </c>
      <c r="J95" s="5">
        <f t="shared" ref="J95:J100" si="93">SUM(H95+I95)</f>
        <v>0</v>
      </c>
      <c r="L95" s="23" t="str">
        <f t="shared" ref="L95:L100" si="94">IF(E95+F95&gt;R95+S95,"Corrigir Valores","Valores ok!")</f>
        <v>Valores ok!</v>
      </c>
      <c r="N95" s="23" t="s">
        <v>115</v>
      </c>
      <c r="O95" s="43" t="s">
        <v>14</v>
      </c>
      <c r="P95" s="23" t="s">
        <v>15</v>
      </c>
      <c r="Q95" s="44">
        <v>1200</v>
      </c>
      <c r="R95" s="6">
        <v>2.93</v>
      </c>
      <c r="S95" s="6">
        <v>1.88</v>
      </c>
      <c r="T95" s="5">
        <f t="shared" ref="T95:T100" si="95">SUM(R95+S95)</f>
        <v>4.8100000000000005</v>
      </c>
      <c r="U95" s="5">
        <f t="shared" ref="U95:U100" si="96">ROUND(Q95*R95,2)</f>
        <v>3516</v>
      </c>
      <c r="V95" s="5">
        <f t="shared" ref="V95:V100" si="97">ROUND(Q95*S95,2)</f>
        <v>2256</v>
      </c>
      <c r="W95" s="5">
        <f t="shared" ref="W95:W100" si="98">SUM(U95+V95)</f>
        <v>5772</v>
      </c>
    </row>
    <row r="96" spans="1:23" ht="30" x14ac:dyDescent="0.25">
      <c r="A96" s="23" t="s">
        <v>116</v>
      </c>
      <c r="B96" s="43" t="s">
        <v>17</v>
      </c>
      <c r="C96" s="23" t="s">
        <v>15</v>
      </c>
      <c r="D96" s="44">
        <v>2600</v>
      </c>
      <c r="E96" s="51"/>
      <c r="F96" s="51"/>
      <c r="G96" s="5">
        <f t="shared" si="90"/>
        <v>0</v>
      </c>
      <c r="H96" s="5">
        <f t="shared" si="91"/>
        <v>0</v>
      </c>
      <c r="I96" s="5">
        <f t="shared" si="92"/>
        <v>0</v>
      </c>
      <c r="J96" s="5">
        <f t="shared" si="93"/>
        <v>0</v>
      </c>
      <c r="L96" s="23" t="str">
        <f t="shared" si="94"/>
        <v>Valores ok!</v>
      </c>
      <c r="N96" s="23" t="s">
        <v>116</v>
      </c>
      <c r="O96" s="43" t="s">
        <v>17</v>
      </c>
      <c r="P96" s="23" t="s">
        <v>15</v>
      </c>
      <c r="Q96" s="44">
        <v>2600</v>
      </c>
      <c r="R96" s="6">
        <v>4.53</v>
      </c>
      <c r="S96" s="6">
        <v>2.38</v>
      </c>
      <c r="T96" s="5">
        <f t="shared" si="95"/>
        <v>6.91</v>
      </c>
      <c r="U96" s="5">
        <f t="shared" si="96"/>
        <v>11778</v>
      </c>
      <c r="V96" s="5">
        <f t="shared" si="97"/>
        <v>6188</v>
      </c>
      <c r="W96" s="5">
        <f t="shared" si="98"/>
        <v>17966</v>
      </c>
    </row>
    <row r="97" spans="1:23" ht="30" x14ac:dyDescent="0.25">
      <c r="A97" s="23" t="s">
        <v>117</v>
      </c>
      <c r="B97" s="43" t="s">
        <v>19</v>
      </c>
      <c r="C97" s="23" t="s">
        <v>15</v>
      </c>
      <c r="D97" s="44">
        <v>300</v>
      </c>
      <c r="E97" s="51"/>
      <c r="F97" s="51"/>
      <c r="G97" s="5">
        <f t="shared" si="90"/>
        <v>0</v>
      </c>
      <c r="H97" s="5">
        <f t="shared" si="91"/>
        <v>0</v>
      </c>
      <c r="I97" s="5">
        <f t="shared" si="92"/>
        <v>0</v>
      </c>
      <c r="J97" s="5">
        <f t="shared" si="93"/>
        <v>0</v>
      </c>
      <c r="L97" s="23" t="str">
        <f t="shared" si="94"/>
        <v>Valores ok!</v>
      </c>
      <c r="N97" s="23" t="s">
        <v>117</v>
      </c>
      <c r="O97" s="43" t="s">
        <v>19</v>
      </c>
      <c r="P97" s="23" t="s">
        <v>15</v>
      </c>
      <c r="Q97" s="44">
        <v>300</v>
      </c>
      <c r="R97" s="6">
        <v>7.36</v>
      </c>
      <c r="S97" s="6">
        <v>3.19</v>
      </c>
      <c r="T97" s="5">
        <f t="shared" si="95"/>
        <v>10.55</v>
      </c>
      <c r="U97" s="5">
        <f t="shared" si="96"/>
        <v>2208</v>
      </c>
      <c r="V97" s="5">
        <f t="shared" si="97"/>
        <v>957</v>
      </c>
      <c r="W97" s="5">
        <f t="shared" si="98"/>
        <v>3165</v>
      </c>
    </row>
    <row r="98" spans="1:23" x14ac:dyDescent="0.25">
      <c r="A98" s="23" t="s">
        <v>118</v>
      </c>
      <c r="B98" s="43" t="s">
        <v>328</v>
      </c>
      <c r="C98" s="23" t="s">
        <v>15</v>
      </c>
      <c r="D98" s="44">
        <v>152</v>
      </c>
      <c r="E98" s="51"/>
      <c r="F98" s="51"/>
      <c r="G98" s="5">
        <f t="shared" si="90"/>
        <v>0</v>
      </c>
      <c r="H98" s="5">
        <f t="shared" si="91"/>
        <v>0</v>
      </c>
      <c r="I98" s="5">
        <f t="shared" si="92"/>
        <v>0</v>
      </c>
      <c r="J98" s="5">
        <f t="shared" si="93"/>
        <v>0</v>
      </c>
      <c r="L98" s="23" t="str">
        <f t="shared" si="94"/>
        <v>Valores ok!</v>
      </c>
      <c r="N98" s="23" t="s">
        <v>118</v>
      </c>
      <c r="O98" s="43" t="s">
        <v>328</v>
      </c>
      <c r="P98" s="23" t="s">
        <v>15</v>
      </c>
      <c r="Q98" s="44">
        <v>152</v>
      </c>
      <c r="R98" s="6">
        <v>5.82</v>
      </c>
      <c r="S98" s="6">
        <v>5.39</v>
      </c>
      <c r="T98" s="5">
        <f t="shared" si="95"/>
        <v>11.21</v>
      </c>
      <c r="U98" s="5">
        <f t="shared" si="96"/>
        <v>884.64</v>
      </c>
      <c r="V98" s="5">
        <f t="shared" si="97"/>
        <v>819.28</v>
      </c>
      <c r="W98" s="5">
        <f t="shared" si="98"/>
        <v>1703.92</v>
      </c>
    </row>
    <row r="99" spans="1:23" ht="30" x14ac:dyDescent="0.25">
      <c r="A99" s="23" t="s">
        <v>119</v>
      </c>
      <c r="B99" s="43" t="s">
        <v>76</v>
      </c>
      <c r="C99" s="23" t="s">
        <v>15</v>
      </c>
      <c r="D99" s="44">
        <v>700</v>
      </c>
      <c r="E99" s="51"/>
      <c r="F99" s="51"/>
      <c r="G99" s="5">
        <f t="shared" si="90"/>
        <v>0</v>
      </c>
      <c r="H99" s="5">
        <f t="shared" si="91"/>
        <v>0</v>
      </c>
      <c r="I99" s="5">
        <f t="shared" si="92"/>
        <v>0</v>
      </c>
      <c r="J99" s="5">
        <f t="shared" si="93"/>
        <v>0</v>
      </c>
      <c r="L99" s="23" t="str">
        <f t="shared" si="94"/>
        <v>Valores ok!</v>
      </c>
      <c r="N99" s="23" t="s">
        <v>119</v>
      </c>
      <c r="O99" s="43" t="s">
        <v>76</v>
      </c>
      <c r="P99" s="23" t="s">
        <v>15</v>
      </c>
      <c r="Q99" s="44">
        <v>700</v>
      </c>
      <c r="R99" s="6">
        <v>18.850000000000001</v>
      </c>
      <c r="S99" s="6">
        <v>6.22</v>
      </c>
      <c r="T99" s="5">
        <f t="shared" si="95"/>
        <v>25.07</v>
      </c>
      <c r="U99" s="5">
        <f t="shared" si="96"/>
        <v>13195</v>
      </c>
      <c r="V99" s="5">
        <f t="shared" si="97"/>
        <v>4354</v>
      </c>
      <c r="W99" s="5">
        <f t="shared" si="98"/>
        <v>17549</v>
      </c>
    </row>
    <row r="100" spans="1:23" ht="30" x14ac:dyDescent="0.25">
      <c r="A100" s="23" t="s">
        <v>120</v>
      </c>
      <c r="B100" s="43" t="s">
        <v>121</v>
      </c>
      <c r="C100" s="23" t="s">
        <v>15</v>
      </c>
      <c r="D100" s="44">
        <v>100</v>
      </c>
      <c r="E100" s="51"/>
      <c r="F100" s="51"/>
      <c r="G100" s="5">
        <f t="shared" si="90"/>
        <v>0</v>
      </c>
      <c r="H100" s="5">
        <f t="shared" si="91"/>
        <v>0</v>
      </c>
      <c r="I100" s="5">
        <f t="shared" si="92"/>
        <v>0</v>
      </c>
      <c r="J100" s="5">
        <f t="shared" si="93"/>
        <v>0</v>
      </c>
      <c r="L100" s="23" t="str">
        <f t="shared" si="94"/>
        <v>Valores ok!</v>
      </c>
      <c r="N100" s="23" t="s">
        <v>120</v>
      </c>
      <c r="O100" s="43" t="s">
        <v>121</v>
      </c>
      <c r="P100" s="23" t="s">
        <v>15</v>
      </c>
      <c r="Q100" s="44">
        <v>100</v>
      </c>
      <c r="R100" s="6">
        <v>29.9</v>
      </c>
      <c r="S100" s="6">
        <v>9.34</v>
      </c>
      <c r="T100" s="5">
        <f t="shared" si="95"/>
        <v>39.239999999999995</v>
      </c>
      <c r="U100" s="5">
        <f t="shared" si="96"/>
        <v>2990</v>
      </c>
      <c r="V100" s="5">
        <f t="shared" si="97"/>
        <v>934</v>
      </c>
      <c r="W100" s="5">
        <f t="shared" si="98"/>
        <v>3924</v>
      </c>
    </row>
    <row r="101" spans="1:23" ht="15.75" x14ac:dyDescent="0.25">
      <c r="A101" s="40" t="s">
        <v>122</v>
      </c>
      <c r="B101" s="41" t="s">
        <v>329</v>
      </c>
      <c r="C101" s="40"/>
      <c r="D101" s="40"/>
      <c r="E101" s="42"/>
      <c r="F101" s="42"/>
      <c r="G101" s="42"/>
      <c r="H101" s="3">
        <f>SUM(H102:H109)</f>
        <v>0</v>
      </c>
      <c r="I101" s="3">
        <f>SUM(I102:I109)</f>
        <v>0</v>
      </c>
      <c r="J101" s="3">
        <f>SUM(J102:J109)</f>
        <v>0</v>
      </c>
      <c r="N101" s="40" t="s">
        <v>122</v>
      </c>
      <c r="O101" s="41" t="s">
        <v>329</v>
      </c>
      <c r="P101" s="40"/>
      <c r="Q101" s="40"/>
      <c r="R101" s="42"/>
      <c r="S101" s="42"/>
      <c r="T101" s="42"/>
      <c r="U101" s="3">
        <f>SUM(U102:U109)</f>
        <v>12412.79</v>
      </c>
      <c r="V101" s="3">
        <f>SUM(V102:V109)</f>
        <v>16554.820000000003</v>
      </c>
      <c r="W101" s="3">
        <f>SUM(W102:W109)</f>
        <v>28967.609999999997</v>
      </c>
    </row>
    <row r="102" spans="1:23" ht="30" x14ac:dyDescent="0.25">
      <c r="A102" s="23" t="s">
        <v>123</v>
      </c>
      <c r="B102" s="43" t="s">
        <v>330</v>
      </c>
      <c r="C102" s="23" t="s">
        <v>23</v>
      </c>
      <c r="D102" s="44">
        <v>34</v>
      </c>
      <c r="E102" s="51"/>
      <c r="F102" s="51"/>
      <c r="G102" s="5">
        <f t="shared" ref="G102:G109" si="99">SUM(E102+F102)</f>
        <v>0</v>
      </c>
      <c r="H102" s="5">
        <f t="shared" ref="H102:H109" si="100">ROUND(D102*E102,2)</f>
        <v>0</v>
      </c>
      <c r="I102" s="5">
        <f t="shared" ref="I102:I109" si="101">ROUND(D102*F102,2)</f>
        <v>0</v>
      </c>
      <c r="J102" s="5">
        <f t="shared" ref="J102:J109" si="102">SUM(H102+I102)</f>
        <v>0</v>
      </c>
      <c r="L102" s="23" t="str">
        <f t="shared" ref="L102:L109" si="103">IF(E102+F102&gt;R102+S102,"Corrigir Valores","Valores ok!")</f>
        <v>Valores ok!</v>
      </c>
      <c r="N102" s="23" t="s">
        <v>123</v>
      </c>
      <c r="O102" s="43" t="s">
        <v>330</v>
      </c>
      <c r="P102" s="23" t="s">
        <v>23</v>
      </c>
      <c r="Q102" s="44">
        <v>34</v>
      </c>
      <c r="R102" s="6">
        <v>99.07</v>
      </c>
      <c r="S102" s="6">
        <v>136.47</v>
      </c>
      <c r="T102" s="5">
        <f t="shared" ref="T102:T109" si="104">SUM(R102+S102)</f>
        <v>235.54</v>
      </c>
      <c r="U102" s="5">
        <f t="shared" ref="U102:U109" si="105">ROUND(Q102*R102,2)</f>
        <v>3368.38</v>
      </c>
      <c r="V102" s="5">
        <f t="shared" ref="V102:V109" si="106">ROUND(Q102*S102,2)</f>
        <v>4639.9799999999996</v>
      </c>
      <c r="W102" s="5">
        <f t="shared" ref="W102:W109" si="107">SUM(U102+V102)</f>
        <v>8008.36</v>
      </c>
    </row>
    <row r="103" spans="1:23" ht="30" x14ac:dyDescent="0.25">
      <c r="A103" s="23" t="s">
        <v>124</v>
      </c>
      <c r="B103" s="43" t="s">
        <v>347</v>
      </c>
      <c r="C103" s="23" t="s">
        <v>23</v>
      </c>
      <c r="D103" s="44">
        <v>46</v>
      </c>
      <c r="E103" s="51"/>
      <c r="F103" s="51"/>
      <c r="G103" s="5">
        <f t="shared" si="99"/>
        <v>0</v>
      </c>
      <c r="H103" s="5">
        <f t="shared" si="100"/>
        <v>0</v>
      </c>
      <c r="I103" s="5">
        <f t="shared" si="101"/>
        <v>0</v>
      </c>
      <c r="J103" s="5">
        <f t="shared" si="102"/>
        <v>0</v>
      </c>
      <c r="L103" s="23" t="str">
        <f t="shared" si="103"/>
        <v>Valores ok!</v>
      </c>
      <c r="N103" s="23" t="s">
        <v>124</v>
      </c>
      <c r="O103" s="43" t="s">
        <v>347</v>
      </c>
      <c r="P103" s="23" t="s">
        <v>23</v>
      </c>
      <c r="Q103" s="44">
        <v>46</v>
      </c>
      <c r="R103" s="6">
        <v>99.53</v>
      </c>
      <c r="S103" s="6">
        <v>96.78</v>
      </c>
      <c r="T103" s="5">
        <f t="shared" si="104"/>
        <v>196.31</v>
      </c>
      <c r="U103" s="5">
        <f t="shared" si="105"/>
        <v>4578.38</v>
      </c>
      <c r="V103" s="5">
        <f t="shared" si="106"/>
        <v>4451.88</v>
      </c>
      <c r="W103" s="5">
        <f t="shared" si="107"/>
        <v>9030.26</v>
      </c>
    </row>
    <row r="104" spans="1:23" ht="30" x14ac:dyDescent="0.25">
      <c r="A104" s="23" t="s">
        <v>125</v>
      </c>
      <c r="B104" s="43" t="s">
        <v>25</v>
      </c>
      <c r="C104" s="23" t="s">
        <v>23</v>
      </c>
      <c r="D104" s="44">
        <v>28</v>
      </c>
      <c r="E104" s="51"/>
      <c r="F104" s="51"/>
      <c r="G104" s="5">
        <f t="shared" si="99"/>
        <v>0</v>
      </c>
      <c r="H104" s="5">
        <f t="shared" si="100"/>
        <v>0</v>
      </c>
      <c r="I104" s="5">
        <f t="shared" si="101"/>
        <v>0</v>
      </c>
      <c r="J104" s="5">
        <f t="shared" si="102"/>
        <v>0</v>
      </c>
      <c r="L104" s="23" t="str">
        <f t="shared" si="103"/>
        <v>Valores ok!</v>
      </c>
      <c r="N104" s="23" t="s">
        <v>125</v>
      </c>
      <c r="O104" s="43" t="s">
        <v>25</v>
      </c>
      <c r="P104" s="23" t="s">
        <v>23</v>
      </c>
      <c r="Q104" s="44">
        <v>28</v>
      </c>
      <c r="R104" s="6">
        <v>41.61</v>
      </c>
      <c r="S104" s="6">
        <v>67.510000000000005</v>
      </c>
      <c r="T104" s="5">
        <f t="shared" si="104"/>
        <v>109.12</v>
      </c>
      <c r="U104" s="5">
        <f t="shared" si="105"/>
        <v>1165.08</v>
      </c>
      <c r="V104" s="5">
        <f t="shared" si="106"/>
        <v>1890.28</v>
      </c>
      <c r="W104" s="5">
        <f t="shared" si="107"/>
        <v>3055.3599999999997</v>
      </c>
    </row>
    <row r="105" spans="1:23" ht="30" x14ac:dyDescent="0.25">
      <c r="A105" s="23" t="s">
        <v>126</v>
      </c>
      <c r="B105" s="43" t="s">
        <v>27</v>
      </c>
      <c r="C105" s="23" t="s">
        <v>23</v>
      </c>
      <c r="D105" s="44">
        <v>49</v>
      </c>
      <c r="E105" s="51"/>
      <c r="F105" s="51"/>
      <c r="G105" s="5">
        <f t="shared" si="99"/>
        <v>0</v>
      </c>
      <c r="H105" s="5">
        <f t="shared" si="100"/>
        <v>0</v>
      </c>
      <c r="I105" s="5">
        <f t="shared" si="101"/>
        <v>0</v>
      </c>
      <c r="J105" s="5">
        <f t="shared" si="102"/>
        <v>0</v>
      </c>
      <c r="L105" s="23" t="str">
        <f t="shared" si="103"/>
        <v>Valores ok!</v>
      </c>
      <c r="N105" s="23" t="s">
        <v>126</v>
      </c>
      <c r="O105" s="43" t="s">
        <v>27</v>
      </c>
      <c r="P105" s="23" t="s">
        <v>23</v>
      </c>
      <c r="Q105" s="44">
        <v>49</v>
      </c>
      <c r="R105" s="6">
        <v>24.44</v>
      </c>
      <c r="S105" s="6">
        <v>44.65</v>
      </c>
      <c r="T105" s="5">
        <f t="shared" si="104"/>
        <v>69.09</v>
      </c>
      <c r="U105" s="5">
        <f t="shared" si="105"/>
        <v>1197.56</v>
      </c>
      <c r="V105" s="5">
        <f t="shared" si="106"/>
        <v>2187.85</v>
      </c>
      <c r="W105" s="5">
        <f t="shared" si="107"/>
        <v>3385.41</v>
      </c>
    </row>
    <row r="106" spans="1:23" ht="30" x14ac:dyDescent="0.25">
      <c r="A106" s="23" t="s">
        <v>127</v>
      </c>
      <c r="B106" s="43" t="s">
        <v>31</v>
      </c>
      <c r="C106" s="23" t="s">
        <v>23</v>
      </c>
      <c r="D106" s="44">
        <v>20</v>
      </c>
      <c r="E106" s="51"/>
      <c r="F106" s="51"/>
      <c r="G106" s="5">
        <f t="shared" si="99"/>
        <v>0</v>
      </c>
      <c r="H106" s="5">
        <f t="shared" si="100"/>
        <v>0</v>
      </c>
      <c r="I106" s="5">
        <f t="shared" si="101"/>
        <v>0</v>
      </c>
      <c r="J106" s="5">
        <f t="shared" si="102"/>
        <v>0</v>
      </c>
      <c r="L106" s="23" t="str">
        <f t="shared" si="103"/>
        <v>Valores ok!</v>
      </c>
      <c r="N106" s="23" t="s">
        <v>127</v>
      </c>
      <c r="O106" s="43" t="s">
        <v>31</v>
      </c>
      <c r="P106" s="23" t="s">
        <v>23</v>
      </c>
      <c r="Q106" s="44">
        <v>20</v>
      </c>
      <c r="R106" s="6">
        <v>38.78</v>
      </c>
      <c r="S106" s="6">
        <v>67.510000000000005</v>
      </c>
      <c r="T106" s="5">
        <f t="shared" si="104"/>
        <v>106.29</v>
      </c>
      <c r="U106" s="5">
        <f t="shared" si="105"/>
        <v>775.6</v>
      </c>
      <c r="V106" s="5">
        <f t="shared" si="106"/>
        <v>1350.2</v>
      </c>
      <c r="W106" s="5">
        <f t="shared" si="107"/>
        <v>2125.8000000000002</v>
      </c>
    </row>
    <row r="107" spans="1:23" ht="30" x14ac:dyDescent="0.25">
      <c r="A107" s="23" t="s">
        <v>128</v>
      </c>
      <c r="B107" s="43" t="s">
        <v>29</v>
      </c>
      <c r="C107" s="23" t="s">
        <v>23</v>
      </c>
      <c r="D107" s="44">
        <v>22</v>
      </c>
      <c r="E107" s="51"/>
      <c r="F107" s="51"/>
      <c r="G107" s="5">
        <f t="shared" si="99"/>
        <v>0</v>
      </c>
      <c r="H107" s="5">
        <f t="shared" si="100"/>
        <v>0</v>
      </c>
      <c r="I107" s="5">
        <f t="shared" si="101"/>
        <v>0</v>
      </c>
      <c r="J107" s="5">
        <f t="shared" si="102"/>
        <v>0</v>
      </c>
      <c r="L107" s="23" t="str">
        <f t="shared" si="103"/>
        <v>Valores ok!</v>
      </c>
      <c r="N107" s="23" t="s">
        <v>128</v>
      </c>
      <c r="O107" s="43" t="s">
        <v>29</v>
      </c>
      <c r="P107" s="23" t="s">
        <v>23</v>
      </c>
      <c r="Q107" s="44">
        <v>22</v>
      </c>
      <c r="R107" s="6">
        <v>37.54</v>
      </c>
      <c r="S107" s="6">
        <v>67.510000000000005</v>
      </c>
      <c r="T107" s="5">
        <f t="shared" si="104"/>
        <v>105.05000000000001</v>
      </c>
      <c r="U107" s="5">
        <f t="shared" si="105"/>
        <v>825.88</v>
      </c>
      <c r="V107" s="5">
        <f t="shared" si="106"/>
        <v>1485.22</v>
      </c>
      <c r="W107" s="5">
        <f t="shared" si="107"/>
        <v>2311.1</v>
      </c>
    </row>
    <row r="108" spans="1:23" ht="30" x14ac:dyDescent="0.25">
      <c r="A108" s="23" t="s">
        <v>129</v>
      </c>
      <c r="B108" s="43" t="s">
        <v>33</v>
      </c>
      <c r="C108" s="23" t="s">
        <v>23</v>
      </c>
      <c r="D108" s="44">
        <v>7</v>
      </c>
      <c r="E108" s="51"/>
      <c r="F108" s="51"/>
      <c r="G108" s="5">
        <f t="shared" si="99"/>
        <v>0</v>
      </c>
      <c r="H108" s="5">
        <f t="shared" si="100"/>
        <v>0</v>
      </c>
      <c r="I108" s="5">
        <f t="shared" si="101"/>
        <v>0</v>
      </c>
      <c r="J108" s="5">
        <f t="shared" si="102"/>
        <v>0</v>
      </c>
      <c r="L108" s="23" t="str">
        <f t="shared" si="103"/>
        <v>Valores ok!</v>
      </c>
      <c r="N108" s="23" t="s">
        <v>129</v>
      </c>
      <c r="O108" s="43" t="s">
        <v>33</v>
      </c>
      <c r="P108" s="23" t="s">
        <v>23</v>
      </c>
      <c r="Q108" s="44">
        <v>7</v>
      </c>
      <c r="R108" s="6">
        <v>46.47</v>
      </c>
      <c r="S108" s="6">
        <v>67.510000000000005</v>
      </c>
      <c r="T108" s="5">
        <f t="shared" si="104"/>
        <v>113.98</v>
      </c>
      <c r="U108" s="5">
        <f t="shared" si="105"/>
        <v>325.29000000000002</v>
      </c>
      <c r="V108" s="5">
        <f t="shared" si="106"/>
        <v>472.57</v>
      </c>
      <c r="W108" s="5">
        <f t="shared" si="107"/>
        <v>797.86</v>
      </c>
    </row>
    <row r="109" spans="1:23" ht="30" x14ac:dyDescent="0.25">
      <c r="A109" s="23" t="s">
        <v>130</v>
      </c>
      <c r="B109" s="43" t="s">
        <v>35</v>
      </c>
      <c r="C109" s="23" t="s">
        <v>23</v>
      </c>
      <c r="D109" s="44">
        <v>2</v>
      </c>
      <c r="E109" s="51"/>
      <c r="F109" s="51"/>
      <c r="G109" s="5">
        <f t="shared" si="99"/>
        <v>0</v>
      </c>
      <c r="H109" s="5">
        <f t="shared" si="100"/>
        <v>0</v>
      </c>
      <c r="I109" s="5">
        <f t="shared" si="101"/>
        <v>0</v>
      </c>
      <c r="J109" s="5">
        <f t="shared" si="102"/>
        <v>0</v>
      </c>
      <c r="L109" s="23" t="str">
        <f t="shared" si="103"/>
        <v>Valores ok!</v>
      </c>
      <c r="N109" s="23" t="s">
        <v>130</v>
      </c>
      <c r="O109" s="43" t="s">
        <v>35</v>
      </c>
      <c r="P109" s="23" t="s">
        <v>23</v>
      </c>
      <c r="Q109" s="44">
        <v>2</v>
      </c>
      <c r="R109" s="6">
        <v>88.31</v>
      </c>
      <c r="S109" s="6">
        <v>38.42</v>
      </c>
      <c r="T109" s="5">
        <f t="shared" si="104"/>
        <v>126.73</v>
      </c>
      <c r="U109" s="5">
        <f t="shared" si="105"/>
        <v>176.62</v>
      </c>
      <c r="V109" s="5">
        <f t="shared" si="106"/>
        <v>76.84</v>
      </c>
      <c r="W109" s="5">
        <f t="shared" si="107"/>
        <v>253.46</v>
      </c>
    </row>
    <row r="110" spans="1:23" ht="15.75" x14ac:dyDescent="0.25">
      <c r="A110" s="40" t="s">
        <v>131</v>
      </c>
      <c r="B110" s="41" t="s">
        <v>331</v>
      </c>
      <c r="C110" s="40"/>
      <c r="D110" s="40"/>
      <c r="E110" s="42"/>
      <c r="F110" s="42"/>
      <c r="G110" s="42"/>
      <c r="H110" s="3">
        <f>SUM(H111:H114)</f>
        <v>0</v>
      </c>
      <c r="I110" s="3">
        <f>SUM(I111:I114)</f>
        <v>0</v>
      </c>
      <c r="J110" s="3">
        <f>SUM(J111:J114)</f>
        <v>0</v>
      </c>
      <c r="N110" s="40" t="s">
        <v>131</v>
      </c>
      <c r="O110" s="41" t="s">
        <v>331</v>
      </c>
      <c r="P110" s="40"/>
      <c r="Q110" s="40"/>
      <c r="R110" s="42"/>
      <c r="S110" s="42"/>
      <c r="T110" s="42"/>
      <c r="U110" s="3">
        <f>SUM(U111:U114)</f>
        <v>2802.17</v>
      </c>
      <c r="V110" s="3">
        <f>SUM(V111:V114)</f>
        <v>7249.3300000000008</v>
      </c>
      <c r="W110" s="3">
        <f>SUM(W111:W114)</f>
        <v>10051.500000000002</v>
      </c>
    </row>
    <row r="111" spans="1:23" ht="30" x14ac:dyDescent="0.25">
      <c r="A111" s="23" t="s">
        <v>132</v>
      </c>
      <c r="B111" s="43" t="s">
        <v>42</v>
      </c>
      <c r="C111" s="23" t="s">
        <v>23</v>
      </c>
      <c r="D111" s="44">
        <v>16</v>
      </c>
      <c r="E111" s="51"/>
      <c r="F111" s="51"/>
      <c r="G111" s="5">
        <f t="shared" ref="G111:G114" si="108">SUM(E111+F111)</f>
        <v>0</v>
      </c>
      <c r="H111" s="5">
        <f t="shared" ref="H111:H114" si="109">ROUND(D111*E111,2)</f>
        <v>0</v>
      </c>
      <c r="I111" s="5">
        <f t="shared" ref="I111:I114" si="110">ROUND(D111*F111,2)</f>
        <v>0</v>
      </c>
      <c r="J111" s="5">
        <f t="shared" ref="J111:J114" si="111">SUM(H111+I111)</f>
        <v>0</v>
      </c>
      <c r="L111" s="23" t="str">
        <f t="shared" ref="L111:L114" si="112">IF(E111+F111&gt;R111+S111,"Corrigir Valores","Valores ok!")</f>
        <v>Valores ok!</v>
      </c>
      <c r="N111" s="23" t="s">
        <v>132</v>
      </c>
      <c r="O111" s="43" t="s">
        <v>42</v>
      </c>
      <c r="P111" s="23" t="s">
        <v>23</v>
      </c>
      <c r="Q111" s="44">
        <v>16</v>
      </c>
      <c r="R111" s="6">
        <v>18.64</v>
      </c>
      <c r="S111" s="6">
        <v>10.8</v>
      </c>
      <c r="T111" s="5">
        <f t="shared" ref="T111:T114" si="113">SUM(R111+S111)</f>
        <v>29.44</v>
      </c>
      <c r="U111" s="5">
        <f t="shared" ref="U111:U114" si="114">ROUND(Q111*R111,2)</f>
        <v>298.24</v>
      </c>
      <c r="V111" s="5">
        <f t="shared" ref="V111:V114" si="115">ROUND(Q111*S111,2)</f>
        <v>172.8</v>
      </c>
      <c r="W111" s="5">
        <f t="shared" ref="W111:W114" si="116">SUM(U111+V111)</f>
        <v>471.04</v>
      </c>
    </row>
    <row r="112" spans="1:23" x14ac:dyDescent="0.25">
      <c r="A112" s="23" t="s">
        <v>133</v>
      </c>
      <c r="B112" s="43" t="s">
        <v>334</v>
      </c>
      <c r="C112" s="23" t="s">
        <v>23</v>
      </c>
      <c r="D112" s="44">
        <v>152</v>
      </c>
      <c r="E112" s="51"/>
      <c r="F112" s="51"/>
      <c r="G112" s="5">
        <f t="shared" si="108"/>
        <v>0</v>
      </c>
      <c r="H112" s="5">
        <f t="shared" si="109"/>
        <v>0</v>
      </c>
      <c r="I112" s="5">
        <f t="shared" si="110"/>
        <v>0</v>
      </c>
      <c r="J112" s="5">
        <f t="shared" si="111"/>
        <v>0</v>
      </c>
      <c r="L112" s="23" t="str">
        <f t="shared" si="112"/>
        <v>Valores ok!</v>
      </c>
      <c r="N112" s="23" t="s">
        <v>133</v>
      </c>
      <c r="O112" s="43" t="s">
        <v>334</v>
      </c>
      <c r="P112" s="23" t="s">
        <v>23</v>
      </c>
      <c r="Q112" s="44">
        <v>152</v>
      </c>
      <c r="R112" s="6">
        <v>6.1</v>
      </c>
      <c r="S112" s="6">
        <v>22.93</v>
      </c>
      <c r="T112" s="5">
        <f t="shared" si="113"/>
        <v>29.03</v>
      </c>
      <c r="U112" s="5">
        <f t="shared" si="114"/>
        <v>927.2</v>
      </c>
      <c r="V112" s="5">
        <f t="shared" si="115"/>
        <v>3485.36</v>
      </c>
      <c r="W112" s="5">
        <f t="shared" si="116"/>
        <v>4412.5600000000004</v>
      </c>
    </row>
    <row r="113" spans="1:23" x14ac:dyDescent="0.25">
      <c r="A113" s="23" t="s">
        <v>134</v>
      </c>
      <c r="B113" s="43" t="s">
        <v>335</v>
      </c>
      <c r="C113" s="23" t="s">
        <v>23</v>
      </c>
      <c r="D113" s="44">
        <v>152</v>
      </c>
      <c r="E113" s="51"/>
      <c r="F113" s="51"/>
      <c r="G113" s="5">
        <f t="shared" si="108"/>
        <v>0</v>
      </c>
      <c r="H113" s="5">
        <f t="shared" si="109"/>
        <v>0</v>
      </c>
      <c r="I113" s="5">
        <f t="shared" si="110"/>
        <v>0</v>
      </c>
      <c r="J113" s="5">
        <f t="shared" si="111"/>
        <v>0</v>
      </c>
      <c r="L113" s="23" t="str">
        <f t="shared" si="112"/>
        <v>Valores ok!</v>
      </c>
      <c r="N113" s="23" t="s">
        <v>134</v>
      </c>
      <c r="O113" s="43" t="s">
        <v>335</v>
      </c>
      <c r="P113" s="23" t="s">
        <v>23</v>
      </c>
      <c r="Q113" s="44">
        <v>152</v>
      </c>
      <c r="R113" s="6">
        <v>8.4700000000000006</v>
      </c>
      <c r="S113" s="6">
        <v>22.93</v>
      </c>
      <c r="T113" s="5">
        <f t="shared" si="113"/>
        <v>31.4</v>
      </c>
      <c r="U113" s="5">
        <f t="shared" si="114"/>
        <v>1287.44</v>
      </c>
      <c r="V113" s="5">
        <f t="shared" si="115"/>
        <v>3485.36</v>
      </c>
      <c r="W113" s="5">
        <f t="shared" si="116"/>
        <v>4772.8</v>
      </c>
    </row>
    <row r="114" spans="1:23" ht="30" x14ac:dyDescent="0.25">
      <c r="A114" s="23" t="s">
        <v>135</v>
      </c>
      <c r="B114" s="43" t="s">
        <v>48</v>
      </c>
      <c r="C114" s="23" t="s">
        <v>23</v>
      </c>
      <c r="D114" s="44">
        <v>3</v>
      </c>
      <c r="E114" s="51"/>
      <c r="F114" s="51"/>
      <c r="G114" s="5">
        <f t="shared" si="108"/>
        <v>0</v>
      </c>
      <c r="H114" s="5">
        <f t="shared" si="109"/>
        <v>0</v>
      </c>
      <c r="I114" s="5">
        <f t="shared" si="110"/>
        <v>0</v>
      </c>
      <c r="J114" s="5">
        <f t="shared" si="111"/>
        <v>0</v>
      </c>
      <c r="L114" s="23" t="str">
        <f t="shared" si="112"/>
        <v>Valores ok!</v>
      </c>
      <c r="N114" s="23" t="s">
        <v>135</v>
      </c>
      <c r="O114" s="43" t="s">
        <v>48</v>
      </c>
      <c r="P114" s="23" t="s">
        <v>23</v>
      </c>
      <c r="Q114" s="44">
        <v>3</v>
      </c>
      <c r="R114" s="6">
        <v>96.43</v>
      </c>
      <c r="S114" s="6">
        <v>35.270000000000003</v>
      </c>
      <c r="T114" s="5">
        <f t="shared" si="113"/>
        <v>131.70000000000002</v>
      </c>
      <c r="U114" s="5">
        <f t="shared" si="114"/>
        <v>289.29000000000002</v>
      </c>
      <c r="V114" s="5">
        <f t="shared" si="115"/>
        <v>105.81</v>
      </c>
      <c r="W114" s="5">
        <f t="shared" si="116"/>
        <v>395.1</v>
      </c>
    </row>
    <row r="115" spans="1:23" ht="15.75" x14ac:dyDescent="0.25">
      <c r="A115" s="40" t="s">
        <v>136</v>
      </c>
      <c r="B115" s="41" t="s">
        <v>336</v>
      </c>
      <c r="C115" s="40"/>
      <c r="D115" s="40"/>
      <c r="E115" s="42"/>
      <c r="F115" s="42"/>
      <c r="G115" s="42"/>
      <c r="H115" s="3">
        <f>SUM(H116:H121)</f>
        <v>0</v>
      </c>
      <c r="I115" s="3">
        <f>SUM(I116:I121)</f>
        <v>0</v>
      </c>
      <c r="J115" s="3">
        <f>SUM(J116:J121)</f>
        <v>0</v>
      </c>
      <c r="N115" s="40" t="s">
        <v>136</v>
      </c>
      <c r="O115" s="41" t="s">
        <v>336</v>
      </c>
      <c r="P115" s="40"/>
      <c r="Q115" s="40"/>
      <c r="R115" s="42"/>
      <c r="S115" s="42"/>
      <c r="T115" s="42"/>
      <c r="U115" s="3">
        <f>SUM(U116:U121)</f>
        <v>6912.52</v>
      </c>
      <c r="V115" s="3">
        <f>SUM(V116:V121)</f>
        <v>945.09</v>
      </c>
      <c r="W115" s="3">
        <f>SUM(W116:W121)</f>
        <v>7857.6100000000006</v>
      </c>
    </row>
    <row r="116" spans="1:23" ht="30" x14ac:dyDescent="0.25">
      <c r="A116" s="23" t="s">
        <v>137</v>
      </c>
      <c r="B116" s="43" t="s">
        <v>51</v>
      </c>
      <c r="C116" s="23" t="s">
        <v>23</v>
      </c>
      <c r="D116" s="44">
        <v>11</v>
      </c>
      <c r="E116" s="51"/>
      <c r="F116" s="51"/>
      <c r="G116" s="5">
        <f t="shared" ref="G116:G121" si="117">SUM(E116+F116)</f>
        <v>0</v>
      </c>
      <c r="H116" s="5">
        <f t="shared" ref="H116:H121" si="118">ROUND(D116*E116,2)</f>
        <v>0</v>
      </c>
      <c r="I116" s="5">
        <f t="shared" ref="I116:I121" si="119">ROUND(D116*F116,2)</f>
        <v>0</v>
      </c>
      <c r="J116" s="5">
        <f t="shared" ref="J116:J121" si="120">SUM(H116+I116)</f>
        <v>0</v>
      </c>
      <c r="L116" s="23" t="str">
        <f t="shared" ref="L116:L121" si="121">IF(E116+F116&gt;R116+S116,"Corrigir Valores","Valores ok!")</f>
        <v>Valores ok!</v>
      </c>
      <c r="N116" s="23" t="s">
        <v>137</v>
      </c>
      <c r="O116" s="43" t="s">
        <v>51</v>
      </c>
      <c r="P116" s="23" t="s">
        <v>23</v>
      </c>
      <c r="Q116" s="44">
        <v>11</v>
      </c>
      <c r="R116" s="6">
        <v>12.09</v>
      </c>
      <c r="S116" s="6">
        <v>2.9</v>
      </c>
      <c r="T116" s="5">
        <f t="shared" ref="T116:T121" si="122">SUM(R116+S116)</f>
        <v>14.99</v>
      </c>
      <c r="U116" s="5">
        <f t="shared" ref="U116:U121" si="123">ROUND(Q116*R116,2)</f>
        <v>132.99</v>
      </c>
      <c r="V116" s="5">
        <f t="shared" ref="V116:V121" si="124">ROUND(Q116*S116,2)</f>
        <v>31.9</v>
      </c>
      <c r="W116" s="5">
        <f t="shared" ref="W116:W121" si="125">SUM(U116+V116)</f>
        <v>164.89000000000001</v>
      </c>
    </row>
    <row r="117" spans="1:23" ht="30" x14ac:dyDescent="0.25">
      <c r="A117" s="23" t="s">
        <v>138</v>
      </c>
      <c r="B117" s="43" t="s">
        <v>53</v>
      </c>
      <c r="C117" s="23" t="s">
        <v>23</v>
      </c>
      <c r="D117" s="44">
        <v>70</v>
      </c>
      <c r="E117" s="51"/>
      <c r="F117" s="51"/>
      <c r="G117" s="5">
        <f t="shared" si="117"/>
        <v>0</v>
      </c>
      <c r="H117" s="5">
        <f t="shared" si="118"/>
        <v>0</v>
      </c>
      <c r="I117" s="5">
        <f t="shared" si="119"/>
        <v>0</v>
      </c>
      <c r="J117" s="5">
        <f t="shared" si="120"/>
        <v>0</v>
      </c>
      <c r="L117" s="23" t="str">
        <f t="shared" si="121"/>
        <v>Valores ok!</v>
      </c>
      <c r="N117" s="23" t="s">
        <v>138</v>
      </c>
      <c r="O117" s="43" t="s">
        <v>53</v>
      </c>
      <c r="P117" s="23" t="s">
        <v>23</v>
      </c>
      <c r="Q117" s="44">
        <v>70</v>
      </c>
      <c r="R117" s="6">
        <v>12.09</v>
      </c>
      <c r="S117" s="6">
        <v>2.9</v>
      </c>
      <c r="T117" s="5">
        <f t="shared" si="122"/>
        <v>14.99</v>
      </c>
      <c r="U117" s="5">
        <f t="shared" si="123"/>
        <v>846.3</v>
      </c>
      <c r="V117" s="5">
        <f t="shared" si="124"/>
        <v>203</v>
      </c>
      <c r="W117" s="5">
        <f t="shared" si="125"/>
        <v>1049.3</v>
      </c>
    </row>
    <row r="118" spans="1:23" ht="30" x14ac:dyDescent="0.25">
      <c r="A118" s="23" t="s">
        <v>139</v>
      </c>
      <c r="B118" s="43" t="s">
        <v>55</v>
      </c>
      <c r="C118" s="23" t="s">
        <v>23</v>
      </c>
      <c r="D118" s="44">
        <v>9</v>
      </c>
      <c r="E118" s="51"/>
      <c r="F118" s="51"/>
      <c r="G118" s="5">
        <f t="shared" si="117"/>
        <v>0</v>
      </c>
      <c r="H118" s="5">
        <f t="shared" si="118"/>
        <v>0</v>
      </c>
      <c r="I118" s="5">
        <f t="shared" si="119"/>
        <v>0</v>
      </c>
      <c r="J118" s="5">
        <f t="shared" si="120"/>
        <v>0</v>
      </c>
      <c r="L118" s="23" t="str">
        <f t="shared" si="121"/>
        <v>Valores ok!</v>
      </c>
      <c r="N118" s="23" t="s">
        <v>139</v>
      </c>
      <c r="O118" s="43" t="s">
        <v>55</v>
      </c>
      <c r="P118" s="23" t="s">
        <v>23</v>
      </c>
      <c r="Q118" s="44">
        <v>9</v>
      </c>
      <c r="R118" s="6">
        <v>12.8</v>
      </c>
      <c r="S118" s="6">
        <v>5.24</v>
      </c>
      <c r="T118" s="5">
        <f t="shared" si="122"/>
        <v>18.04</v>
      </c>
      <c r="U118" s="5">
        <f t="shared" si="123"/>
        <v>115.2</v>
      </c>
      <c r="V118" s="5">
        <f t="shared" si="124"/>
        <v>47.16</v>
      </c>
      <c r="W118" s="5">
        <f t="shared" si="125"/>
        <v>162.36000000000001</v>
      </c>
    </row>
    <row r="119" spans="1:23" x14ac:dyDescent="0.25">
      <c r="A119" s="23" t="s">
        <v>140</v>
      </c>
      <c r="B119" s="43" t="s">
        <v>337</v>
      </c>
      <c r="C119" s="23" t="s">
        <v>23</v>
      </c>
      <c r="D119" s="44">
        <v>10</v>
      </c>
      <c r="E119" s="51"/>
      <c r="F119" s="51"/>
      <c r="G119" s="5">
        <f t="shared" si="117"/>
        <v>0</v>
      </c>
      <c r="H119" s="5">
        <f t="shared" si="118"/>
        <v>0</v>
      </c>
      <c r="I119" s="5">
        <f t="shared" si="119"/>
        <v>0</v>
      </c>
      <c r="J119" s="5">
        <f t="shared" si="120"/>
        <v>0</v>
      </c>
      <c r="L119" s="23" t="str">
        <f t="shared" si="121"/>
        <v>Valores ok!</v>
      </c>
      <c r="N119" s="23" t="s">
        <v>140</v>
      </c>
      <c r="O119" s="43" t="s">
        <v>337</v>
      </c>
      <c r="P119" s="23" t="s">
        <v>23</v>
      </c>
      <c r="Q119" s="44">
        <v>10</v>
      </c>
      <c r="R119" s="6">
        <v>312.73</v>
      </c>
      <c r="S119" s="6">
        <v>26.93</v>
      </c>
      <c r="T119" s="5">
        <f t="shared" si="122"/>
        <v>339.66</v>
      </c>
      <c r="U119" s="5">
        <f t="shared" si="123"/>
        <v>3127.3</v>
      </c>
      <c r="V119" s="5">
        <f t="shared" si="124"/>
        <v>269.3</v>
      </c>
      <c r="W119" s="5">
        <f t="shared" si="125"/>
        <v>3396.6000000000004</v>
      </c>
    </row>
    <row r="120" spans="1:23" x14ac:dyDescent="0.25">
      <c r="A120" s="23" t="s">
        <v>141</v>
      </c>
      <c r="B120" s="43" t="s">
        <v>349</v>
      </c>
      <c r="C120" s="23" t="s">
        <v>23</v>
      </c>
      <c r="D120" s="44">
        <v>8</v>
      </c>
      <c r="E120" s="51"/>
      <c r="F120" s="51"/>
      <c r="G120" s="5">
        <f t="shared" si="117"/>
        <v>0</v>
      </c>
      <c r="H120" s="5">
        <f t="shared" si="118"/>
        <v>0</v>
      </c>
      <c r="I120" s="5">
        <f t="shared" si="119"/>
        <v>0</v>
      </c>
      <c r="J120" s="5">
        <f t="shared" si="120"/>
        <v>0</v>
      </c>
      <c r="L120" s="23" t="str">
        <f t="shared" si="121"/>
        <v>Valores ok!</v>
      </c>
      <c r="N120" s="23" t="s">
        <v>141</v>
      </c>
      <c r="O120" s="43" t="s">
        <v>349</v>
      </c>
      <c r="P120" s="23" t="s">
        <v>23</v>
      </c>
      <c r="Q120" s="44">
        <v>8</v>
      </c>
      <c r="R120" s="6">
        <v>251.08</v>
      </c>
      <c r="S120" s="6">
        <v>45.85</v>
      </c>
      <c r="T120" s="5">
        <f t="shared" si="122"/>
        <v>296.93</v>
      </c>
      <c r="U120" s="5">
        <f t="shared" si="123"/>
        <v>2008.64</v>
      </c>
      <c r="V120" s="5">
        <f t="shared" si="124"/>
        <v>366.8</v>
      </c>
      <c r="W120" s="5">
        <f t="shared" si="125"/>
        <v>2375.44</v>
      </c>
    </row>
    <row r="121" spans="1:23" x14ac:dyDescent="0.25">
      <c r="A121" s="23" t="s">
        <v>142</v>
      </c>
      <c r="B121" s="43" t="s">
        <v>352</v>
      </c>
      <c r="C121" s="23" t="s">
        <v>23</v>
      </c>
      <c r="D121" s="44">
        <v>1</v>
      </c>
      <c r="E121" s="51"/>
      <c r="F121" s="51"/>
      <c r="G121" s="5">
        <f t="shared" si="117"/>
        <v>0</v>
      </c>
      <c r="H121" s="5">
        <f t="shared" si="118"/>
        <v>0</v>
      </c>
      <c r="I121" s="5">
        <f t="shared" si="119"/>
        <v>0</v>
      </c>
      <c r="J121" s="5">
        <f t="shared" si="120"/>
        <v>0</v>
      </c>
      <c r="L121" s="23" t="str">
        <f t="shared" si="121"/>
        <v>Valores ok!</v>
      </c>
      <c r="N121" s="23" t="s">
        <v>142</v>
      </c>
      <c r="O121" s="43" t="s">
        <v>352</v>
      </c>
      <c r="P121" s="23" t="s">
        <v>23</v>
      </c>
      <c r="Q121" s="44">
        <v>1</v>
      </c>
      <c r="R121" s="6">
        <v>682.09</v>
      </c>
      <c r="S121" s="6">
        <v>26.93</v>
      </c>
      <c r="T121" s="5">
        <f t="shared" si="122"/>
        <v>709.02</v>
      </c>
      <c r="U121" s="5">
        <f t="shared" si="123"/>
        <v>682.09</v>
      </c>
      <c r="V121" s="5">
        <f t="shared" si="124"/>
        <v>26.93</v>
      </c>
      <c r="W121" s="5">
        <f t="shared" si="125"/>
        <v>709.02</v>
      </c>
    </row>
    <row r="122" spans="1:23" ht="15.75" x14ac:dyDescent="0.25">
      <c r="A122" s="40" t="s">
        <v>143</v>
      </c>
      <c r="B122" s="41" t="s">
        <v>340</v>
      </c>
      <c r="C122" s="40"/>
      <c r="D122" s="40"/>
      <c r="E122" s="42"/>
      <c r="F122" s="42"/>
      <c r="G122" s="42"/>
      <c r="H122" s="3">
        <f>SUM(H123:H126)</f>
        <v>0</v>
      </c>
      <c r="I122" s="3">
        <f>SUM(I123:I126)</f>
        <v>0</v>
      </c>
      <c r="J122" s="3">
        <f>SUM(J123:J126)</f>
        <v>0</v>
      </c>
      <c r="N122" s="40" t="s">
        <v>143</v>
      </c>
      <c r="O122" s="41" t="s">
        <v>340</v>
      </c>
      <c r="P122" s="40"/>
      <c r="Q122" s="40"/>
      <c r="R122" s="42"/>
      <c r="S122" s="42"/>
      <c r="T122" s="42"/>
      <c r="U122" s="3">
        <f>SUM(U123:U126)</f>
        <v>50830.95</v>
      </c>
      <c r="V122" s="3">
        <f>SUM(V123:V126)</f>
        <v>24950.5</v>
      </c>
      <c r="W122" s="3">
        <f>SUM(W123:W126)</f>
        <v>75781.45</v>
      </c>
    </row>
    <row r="123" spans="1:23" ht="45" x14ac:dyDescent="0.25">
      <c r="A123" s="23" t="s">
        <v>144</v>
      </c>
      <c r="B123" s="43" t="s">
        <v>354</v>
      </c>
      <c r="C123" s="23" t="s">
        <v>15</v>
      </c>
      <c r="D123" s="44">
        <v>280</v>
      </c>
      <c r="E123" s="51"/>
      <c r="F123" s="51"/>
      <c r="G123" s="5">
        <f t="shared" ref="G123:G126" si="126">SUM(E123+F123)</f>
        <v>0</v>
      </c>
      <c r="H123" s="5">
        <f t="shared" ref="H123:H126" si="127">ROUND(D123*E123,2)</f>
        <v>0</v>
      </c>
      <c r="I123" s="5">
        <f t="shared" ref="I123:I126" si="128">ROUND(D123*F123,2)</f>
        <v>0</v>
      </c>
      <c r="J123" s="5">
        <f t="shared" ref="J123:J126" si="129">SUM(H123+I123)</f>
        <v>0</v>
      </c>
      <c r="L123" s="23" t="str">
        <f t="shared" ref="L123:L126" si="130">IF(E123+F123&gt;R123+S123,"Corrigir Valores","Valores ok!")</f>
        <v>Valores ok!</v>
      </c>
      <c r="N123" s="23" t="s">
        <v>144</v>
      </c>
      <c r="O123" s="43" t="s">
        <v>354</v>
      </c>
      <c r="P123" s="23" t="s">
        <v>15</v>
      </c>
      <c r="Q123" s="44">
        <v>280</v>
      </c>
      <c r="R123" s="6">
        <v>98.65</v>
      </c>
      <c r="S123" s="6">
        <v>56.67</v>
      </c>
      <c r="T123" s="5">
        <f t="shared" ref="T123:T126" si="131">SUM(R123+S123)</f>
        <v>155.32</v>
      </c>
      <c r="U123" s="5">
        <f t="shared" ref="U123:U126" si="132">ROUND(Q123*R123,2)</f>
        <v>27622</v>
      </c>
      <c r="V123" s="5">
        <f t="shared" ref="V123:V126" si="133">ROUND(Q123*S123,2)</f>
        <v>15867.6</v>
      </c>
      <c r="W123" s="5">
        <f t="shared" ref="W123:W126" si="134">SUM(U123+V123)</f>
        <v>43489.599999999999</v>
      </c>
    </row>
    <row r="124" spans="1:23" ht="45" x14ac:dyDescent="0.25">
      <c r="A124" s="23" t="s">
        <v>145</v>
      </c>
      <c r="B124" s="43" t="s">
        <v>342</v>
      </c>
      <c r="C124" s="23" t="s">
        <v>15</v>
      </c>
      <c r="D124" s="44">
        <v>300</v>
      </c>
      <c r="E124" s="51"/>
      <c r="F124" s="51"/>
      <c r="G124" s="5">
        <f t="shared" si="126"/>
        <v>0</v>
      </c>
      <c r="H124" s="5">
        <f t="shared" si="127"/>
        <v>0</v>
      </c>
      <c r="I124" s="5">
        <f t="shared" si="128"/>
        <v>0</v>
      </c>
      <c r="J124" s="5">
        <f t="shared" si="129"/>
        <v>0</v>
      </c>
      <c r="L124" s="23" t="str">
        <f t="shared" si="130"/>
        <v>Valores ok!</v>
      </c>
      <c r="N124" s="23" t="s">
        <v>145</v>
      </c>
      <c r="O124" s="43" t="s">
        <v>342</v>
      </c>
      <c r="P124" s="23" t="s">
        <v>15</v>
      </c>
      <c r="Q124" s="44">
        <v>300</v>
      </c>
      <c r="R124" s="6">
        <v>20.399999999999999</v>
      </c>
      <c r="S124" s="6">
        <v>26.56</v>
      </c>
      <c r="T124" s="5">
        <f t="shared" si="131"/>
        <v>46.959999999999994</v>
      </c>
      <c r="U124" s="5">
        <f t="shared" si="132"/>
        <v>6120</v>
      </c>
      <c r="V124" s="5">
        <f t="shared" si="133"/>
        <v>7968</v>
      </c>
      <c r="W124" s="5">
        <f t="shared" si="134"/>
        <v>14088</v>
      </c>
    </row>
    <row r="125" spans="1:23" ht="30" x14ac:dyDescent="0.25">
      <c r="A125" s="23" t="s">
        <v>146</v>
      </c>
      <c r="B125" s="43" t="s">
        <v>343</v>
      </c>
      <c r="C125" s="23" t="s">
        <v>15</v>
      </c>
      <c r="D125" s="44">
        <v>40</v>
      </c>
      <c r="E125" s="51"/>
      <c r="F125" s="51"/>
      <c r="G125" s="5">
        <f t="shared" si="126"/>
        <v>0</v>
      </c>
      <c r="H125" s="5">
        <f t="shared" si="127"/>
        <v>0</v>
      </c>
      <c r="I125" s="5">
        <f t="shared" si="128"/>
        <v>0</v>
      </c>
      <c r="J125" s="5">
        <f t="shared" si="129"/>
        <v>0</v>
      </c>
      <c r="L125" s="23" t="str">
        <f t="shared" si="130"/>
        <v>Valores ok!</v>
      </c>
      <c r="N125" s="23" t="s">
        <v>146</v>
      </c>
      <c r="O125" s="43" t="s">
        <v>343</v>
      </c>
      <c r="P125" s="23" t="s">
        <v>15</v>
      </c>
      <c r="Q125" s="44">
        <v>40</v>
      </c>
      <c r="R125" s="6">
        <v>420.48</v>
      </c>
      <c r="S125" s="6">
        <v>20.86</v>
      </c>
      <c r="T125" s="5">
        <f t="shared" si="131"/>
        <v>441.34000000000003</v>
      </c>
      <c r="U125" s="5">
        <f t="shared" si="132"/>
        <v>16819.2</v>
      </c>
      <c r="V125" s="5">
        <f t="shared" si="133"/>
        <v>834.4</v>
      </c>
      <c r="W125" s="5">
        <f t="shared" si="134"/>
        <v>17653.600000000002</v>
      </c>
    </row>
    <row r="126" spans="1:23" ht="30" x14ac:dyDescent="0.25">
      <c r="A126" s="23" t="s">
        <v>147</v>
      </c>
      <c r="B126" s="43" t="s">
        <v>355</v>
      </c>
      <c r="C126" s="23" t="s">
        <v>15</v>
      </c>
      <c r="D126" s="44">
        <v>25</v>
      </c>
      <c r="E126" s="51"/>
      <c r="F126" s="51"/>
      <c r="G126" s="5">
        <f t="shared" si="126"/>
        <v>0</v>
      </c>
      <c r="H126" s="5">
        <f t="shared" si="127"/>
        <v>0</v>
      </c>
      <c r="I126" s="5">
        <f t="shared" si="128"/>
        <v>0</v>
      </c>
      <c r="J126" s="5">
        <f t="shared" si="129"/>
        <v>0</v>
      </c>
      <c r="L126" s="23" t="str">
        <f t="shared" si="130"/>
        <v>Valores ok!</v>
      </c>
      <c r="N126" s="23" t="s">
        <v>147</v>
      </c>
      <c r="O126" s="43" t="s">
        <v>355</v>
      </c>
      <c r="P126" s="23" t="s">
        <v>15</v>
      </c>
      <c r="Q126" s="44">
        <v>25</v>
      </c>
      <c r="R126" s="6">
        <v>10.79</v>
      </c>
      <c r="S126" s="6">
        <v>11.22</v>
      </c>
      <c r="T126" s="5">
        <f t="shared" si="131"/>
        <v>22.009999999999998</v>
      </c>
      <c r="U126" s="5">
        <f t="shared" si="132"/>
        <v>269.75</v>
      </c>
      <c r="V126" s="5">
        <f t="shared" si="133"/>
        <v>280.5</v>
      </c>
      <c r="W126" s="5">
        <f t="shared" si="134"/>
        <v>550.25</v>
      </c>
    </row>
    <row r="127" spans="1:23" ht="15.75" x14ac:dyDescent="0.25">
      <c r="A127" s="40" t="s">
        <v>148</v>
      </c>
      <c r="B127" s="41" t="s">
        <v>344</v>
      </c>
      <c r="C127" s="40"/>
      <c r="D127" s="40"/>
      <c r="E127" s="42"/>
      <c r="F127" s="42"/>
      <c r="G127" s="42"/>
      <c r="H127" s="3">
        <f>SUM(H128)</f>
        <v>0</v>
      </c>
      <c r="I127" s="3">
        <f>SUM(I128)</f>
        <v>0</v>
      </c>
      <c r="J127" s="3">
        <f>SUM(J128)</f>
        <v>0</v>
      </c>
      <c r="N127" s="40" t="s">
        <v>148</v>
      </c>
      <c r="O127" s="41" t="s">
        <v>344</v>
      </c>
      <c r="P127" s="40"/>
      <c r="Q127" s="40"/>
      <c r="R127" s="42"/>
      <c r="S127" s="42"/>
      <c r="T127" s="42"/>
      <c r="U127" s="3">
        <f>SUM(U128)</f>
        <v>16536.5</v>
      </c>
      <c r="V127" s="3">
        <f>SUM(V128)</f>
        <v>13104.8</v>
      </c>
      <c r="W127" s="3">
        <f>SUM(W128)</f>
        <v>29641.3</v>
      </c>
    </row>
    <row r="128" spans="1:23" ht="30" x14ac:dyDescent="0.25">
      <c r="A128" s="23" t="s">
        <v>149</v>
      </c>
      <c r="B128" s="43" t="s">
        <v>345</v>
      </c>
      <c r="C128" s="23" t="s">
        <v>23</v>
      </c>
      <c r="D128" s="44">
        <v>10</v>
      </c>
      <c r="E128" s="51"/>
      <c r="F128" s="51"/>
      <c r="G128" s="5">
        <f>SUM(E128+F128)</f>
        <v>0</v>
      </c>
      <c r="H128" s="5">
        <f>ROUND(D128*E128,2)</f>
        <v>0</v>
      </c>
      <c r="I128" s="5">
        <f>ROUND(D128*F128,2)</f>
        <v>0</v>
      </c>
      <c r="J128" s="5">
        <f>SUM(H128+I128)</f>
        <v>0</v>
      </c>
      <c r="L128" s="23" t="str">
        <f>IF(E128+F128&gt;R128+S128,"Corrigir Valores","Valores ok!")</f>
        <v>Valores ok!</v>
      </c>
      <c r="N128" s="23" t="s">
        <v>149</v>
      </c>
      <c r="O128" s="43" t="s">
        <v>345</v>
      </c>
      <c r="P128" s="23" t="s">
        <v>23</v>
      </c>
      <c r="Q128" s="44">
        <v>10</v>
      </c>
      <c r="R128" s="6">
        <v>1653.65</v>
      </c>
      <c r="S128" s="6">
        <v>1310.48</v>
      </c>
      <c r="T128" s="5">
        <f>SUM(R128+S128)</f>
        <v>2964.13</v>
      </c>
      <c r="U128" s="5">
        <f>ROUND(Q128*R128,2)</f>
        <v>16536.5</v>
      </c>
      <c r="V128" s="5">
        <f>ROUND(Q128*S128,2)</f>
        <v>13104.8</v>
      </c>
      <c r="W128" s="5">
        <f>SUM(U128+V128)</f>
        <v>29641.3</v>
      </c>
    </row>
    <row r="129" spans="1:23" ht="15.75" x14ac:dyDescent="0.25">
      <c r="A129" s="37" t="s">
        <v>150</v>
      </c>
      <c r="B129" s="38" t="s">
        <v>357</v>
      </c>
      <c r="C129" s="37"/>
      <c r="D129" s="37"/>
      <c r="E129" s="39"/>
      <c r="F129" s="39"/>
      <c r="G129" s="39"/>
      <c r="H129" s="2">
        <f>H130+H136+H146+H151+H157+H162</f>
        <v>0</v>
      </c>
      <c r="I129" s="2">
        <f>I130+I136+I146+I151+I157+I162</f>
        <v>0</v>
      </c>
      <c r="J129" s="2">
        <f>J130+J136+J146+J151+J157+J162</f>
        <v>0</v>
      </c>
      <c r="N129" s="37" t="s">
        <v>150</v>
      </c>
      <c r="O129" s="38" t="s">
        <v>357</v>
      </c>
      <c r="P129" s="37"/>
      <c r="Q129" s="37"/>
      <c r="R129" s="39"/>
      <c r="S129" s="39"/>
      <c r="T129" s="39"/>
      <c r="U129" s="2">
        <f>U130+U136+U146+U151+U157+U162</f>
        <v>116873.36</v>
      </c>
      <c r="V129" s="2">
        <f>V130+V136+V146+V151+V157+V162</f>
        <v>65681.06</v>
      </c>
      <c r="W129" s="2">
        <f>W130+W136+W146+W151+W157+W162</f>
        <v>182554.42</v>
      </c>
    </row>
    <row r="130" spans="1:23" ht="15.75" x14ac:dyDescent="0.25">
      <c r="A130" s="40" t="s">
        <v>151</v>
      </c>
      <c r="B130" s="41" t="s">
        <v>327</v>
      </c>
      <c r="C130" s="40"/>
      <c r="D130" s="40"/>
      <c r="E130" s="42"/>
      <c r="F130" s="42"/>
      <c r="G130" s="42"/>
      <c r="H130" s="3">
        <f>SUM(H131:H135)</f>
        <v>0</v>
      </c>
      <c r="I130" s="3">
        <f>SUM(I131:I135)</f>
        <v>0</v>
      </c>
      <c r="J130" s="3">
        <f>SUM(J131:J135)</f>
        <v>0</v>
      </c>
      <c r="N130" s="40" t="s">
        <v>151</v>
      </c>
      <c r="O130" s="41" t="s">
        <v>327</v>
      </c>
      <c r="P130" s="40"/>
      <c r="Q130" s="40"/>
      <c r="R130" s="42"/>
      <c r="S130" s="42"/>
      <c r="T130" s="42"/>
      <c r="U130" s="3">
        <f>SUM(U131:U135)</f>
        <v>29751.72</v>
      </c>
      <c r="V130" s="3">
        <f>SUM(V131:V135)</f>
        <v>12836.19</v>
      </c>
      <c r="W130" s="3">
        <f>SUM(W131:W135)</f>
        <v>42587.91</v>
      </c>
    </row>
    <row r="131" spans="1:23" ht="30" x14ac:dyDescent="0.25">
      <c r="A131" s="23" t="s">
        <v>152</v>
      </c>
      <c r="B131" s="43" t="s">
        <v>14</v>
      </c>
      <c r="C131" s="23" t="s">
        <v>15</v>
      </c>
      <c r="D131" s="44">
        <v>800</v>
      </c>
      <c r="E131" s="51"/>
      <c r="F131" s="51"/>
      <c r="G131" s="5">
        <f t="shared" ref="G131:G135" si="135">SUM(E131+F131)</f>
        <v>0</v>
      </c>
      <c r="H131" s="5">
        <f t="shared" ref="H131:H135" si="136">ROUND(D131*E131,2)</f>
        <v>0</v>
      </c>
      <c r="I131" s="5">
        <f t="shared" ref="I131:I135" si="137">ROUND(D131*F131,2)</f>
        <v>0</v>
      </c>
      <c r="J131" s="5">
        <f t="shared" ref="J131:J135" si="138">SUM(H131+I131)</f>
        <v>0</v>
      </c>
      <c r="L131" s="23" t="str">
        <f t="shared" ref="L131:L135" si="139">IF(E131+F131&gt;R131+S131,"Corrigir Valores","Valores ok!")</f>
        <v>Valores ok!</v>
      </c>
      <c r="N131" s="23" t="s">
        <v>152</v>
      </c>
      <c r="O131" s="43" t="s">
        <v>14</v>
      </c>
      <c r="P131" s="23" t="s">
        <v>15</v>
      </c>
      <c r="Q131" s="44">
        <v>800</v>
      </c>
      <c r="R131" s="6">
        <v>2.93</v>
      </c>
      <c r="S131" s="6">
        <v>1.88</v>
      </c>
      <c r="T131" s="5">
        <f t="shared" ref="T131:T135" si="140">SUM(R131+S131)</f>
        <v>4.8100000000000005</v>
      </c>
      <c r="U131" s="5">
        <f t="shared" ref="U131:U135" si="141">ROUND(Q131*R131,2)</f>
        <v>2344</v>
      </c>
      <c r="V131" s="5">
        <f t="shared" ref="V131:V135" si="142">ROUND(Q131*S131,2)</f>
        <v>1504</v>
      </c>
      <c r="W131" s="5">
        <f t="shared" ref="W131:W135" si="143">SUM(U131+V131)</f>
        <v>3848</v>
      </c>
    </row>
    <row r="132" spans="1:23" ht="30" x14ac:dyDescent="0.25">
      <c r="A132" s="23" t="s">
        <v>153</v>
      </c>
      <c r="B132" s="43" t="s">
        <v>17</v>
      </c>
      <c r="C132" s="23" t="s">
        <v>15</v>
      </c>
      <c r="D132" s="44">
        <v>2200</v>
      </c>
      <c r="E132" s="51"/>
      <c r="F132" s="51"/>
      <c r="G132" s="5">
        <f t="shared" si="135"/>
        <v>0</v>
      </c>
      <c r="H132" s="5">
        <f t="shared" si="136"/>
        <v>0</v>
      </c>
      <c r="I132" s="5">
        <f t="shared" si="137"/>
        <v>0</v>
      </c>
      <c r="J132" s="5">
        <f t="shared" si="138"/>
        <v>0</v>
      </c>
      <c r="L132" s="23" t="str">
        <f t="shared" si="139"/>
        <v>Valores ok!</v>
      </c>
      <c r="N132" s="23" t="s">
        <v>153</v>
      </c>
      <c r="O132" s="43" t="s">
        <v>17</v>
      </c>
      <c r="P132" s="23" t="s">
        <v>15</v>
      </c>
      <c r="Q132" s="44">
        <v>2200</v>
      </c>
      <c r="R132" s="6">
        <v>4.53</v>
      </c>
      <c r="S132" s="6">
        <v>2.38</v>
      </c>
      <c r="T132" s="5">
        <f t="shared" si="140"/>
        <v>6.91</v>
      </c>
      <c r="U132" s="5">
        <f t="shared" si="141"/>
        <v>9966</v>
      </c>
      <c r="V132" s="5">
        <f t="shared" si="142"/>
        <v>5236</v>
      </c>
      <c r="W132" s="5">
        <f t="shared" si="143"/>
        <v>15202</v>
      </c>
    </row>
    <row r="133" spans="1:23" x14ac:dyDescent="0.25">
      <c r="A133" s="23" t="s">
        <v>154</v>
      </c>
      <c r="B133" s="43" t="s">
        <v>328</v>
      </c>
      <c r="C133" s="23" t="s">
        <v>15</v>
      </c>
      <c r="D133" s="44">
        <v>121</v>
      </c>
      <c r="E133" s="51"/>
      <c r="F133" s="51"/>
      <c r="G133" s="5">
        <f t="shared" si="135"/>
        <v>0</v>
      </c>
      <c r="H133" s="5">
        <f t="shared" si="136"/>
        <v>0</v>
      </c>
      <c r="I133" s="5">
        <f t="shared" si="137"/>
        <v>0</v>
      </c>
      <c r="J133" s="5">
        <f t="shared" si="138"/>
        <v>0</v>
      </c>
      <c r="L133" s="23" t="str">
        <f t="shared" si="139"/>
        <v>Valores ok!</v>
      </c>
      <c r="N133" s="23" t="s">
        <v>154</v>
      </c>
      <c r="O133" s="43" t="s">
        <v>328</v>
      </c>
      <c r="P133" s="23" t="s">
        <v>15</v>
      </c>
      <c r="Q133" s="44">
        <v>121</v>
      </c>
      <c r="R133" s="6">
        <v>5.82</v>
      </c>
      <c r="S133" s="6">
        <v>5.39</v>
      </c>
      <c r="T133" s="5">
        <f t="shared" si="140"/>
        <v>11.21</v>
      </c>
      <c r="U133" s="5">
        <f t="shared" si="141"/>
        <v>704.22</v>
      </c>
      <c r="V133" s="5">
        <f t="shared" si="142"/>
        <v>652.19000000000005</v>
      </c>
      <c r="W133" s="5">
        <f t="shared" si="143"/>
        <v>1356.41</v>
      </c>
    </row>
    <row r="134" spans="1:23" ht="30" x14ac:dyDescent="0.25">
      <c r="A134" s="23" t="s">
        <v>155</v>
      </c>
      <c r="B134" s="43" t="s">
        <v>76</v>
      </c>
      <c r="C134" s="23" t="s">
        <v>15</v>
      </c>
      <c r="D134" s="44">
        <v>650</v>
      </c>
      <c r="E134" s="51"/>
      <c r="F134" s="51"/>
      <c r="G134" s="5">
        <f t="shared" si="135"/>
        <v>0</v>
      </c>
      <c r="H134" s="5">
        <f t="shared" si="136"/>
        <v>0</v>
      </c>
      <c r="I134" s="5">
        <f t="shared" si="137"/>
        <v>0</v>
      </c>
      <c r="J134" s="5">
        <f t="shared" si="138"/>
        <v>0</v>
      </c>
      <c r="L134" s="23" t="str">
        <f t="shared" si="139"/>
        <v>Valores ok!</v>
      </c>
      <c r="N134" s="23" t="s">
        <v>155</v>
      </c>
      <c r="O134" s="43" t="s">
        <v>76</v>
      </c>
      <c r="P134" s="23" t="s">
        <v>15</v>
      </c>
      <c r="Q134" s="44">
        <v>650</v>
      </c>
      <c r="R134" s="6">
        <v>18.850000000000001</v>
      </c>
      <c r="S134" s="6">
        <v>6.22</v>
      </c>
      <c r="T134" s="5">
        <f t="shared" si="140"/>
        <v>25.07</v>
      </c>
      <c r="U134" s="5">
        <f t="shared" si="141"/>
        <v>12252.5</v>
      </c>
      <c r="V134" s="5">
        <f t="shared" si="142"/>
        <v>4043</v>
      </c>
      <c r="W134" s="5">
        <f t="shared" si="143"/>
        <v>16295.5</v>
      </c>
    </row>
    <row r="135" spans="1:23" ht="30" x14ac:dyDescent="0.25">
      <c r="A135" s="23" t="s">
        <v>156</v>
      </c>
      <c r="B135" s="43" t="s">
        <v>121</v>
      </c>
      <c r="C135" s="23" t="s">
        <v>15</v>
      </c>
      <c r="D135" s="44">
        <v>150</v>
      </c>
      <c r="E135" s="51"/>
      <c r="F135" s="51"/>
      <c r="G135" s="5">
        <f t="shared" si="135"/>
        <v>0</v>
      </c>
      <c r="H135" s="5">
        <f t="shared" si="136"/>
        <v>0</v>
      </c>
      <c r="I135" s="5">
        <f t="shared" si="137"/>
        <v>0</v>
      </c>
      <c r="J135" s="5">
        <f t="shared" si="138"/>
        <v>0</v>
      </c>
      <c r="L135" s="23" t="str">
        <f t="shared" si="139"/>
        <v>Valores ok!</v>
      </c>
      <c r="N135" s="23" t="s">
        <v>156</v>
      </c>
      <c r="O135" s="43" t="s">
        <v>121</v>
      </c>
      <c r="P135" s="23" t="s">
        <v>15</v>
      </c>
      <c r="Q135" s="44">
        <v>150</v>
      </c>
      <c r="R135" s="6">
        <v>29.9</v>
      </c>
      <c r="S135" s="6">
        <v>9.34</v>
      </c>
      <c r="T135" s="5">
        <f t="shared" si="140"/>
        <v>39.239999999999995</v>
      </c>
      <c r="U135" s="5">
        <f t="shared" si="141"/>
        <v>4485</v>
      </c>
      <c r="V135" s="5">
        <f t="shared" si="142"/>
        <v>1401</v>
      </c>
      <c r="W135" s="5">
        <f t="shared" si="143"/>
        <v>5886</v>
      </c>
    </row>
    <row r="136" spans="1:23" ht="15.75" x14ac:dyDescent="0.25">
      <c r="A136" s="40" t="s">
        <v>157</v>
      </c>
      <c r="B136" s="41" t="s">
        <v>329</v>
      </c>
      <c r="C136" s="40"/>
      <c r="D136" s="40"/>
      <c r="E136" s="42"/>
      <c r="F136" s="42"/>
      <c r="G136" s="42"/>
      <c r="H136" s="3">
        <f>SUM(H137:H145)</f>
        <v>0</v>
      </c>
      <c r="I136" s="3">
        <f>SUM(I137:I145)</f>
        <v>0</v>
      </c>
      <c r="J136" s="3">
        <f>SUM(J137:J145)</f>
        <v>0</v>
      </c>
      <c r="N136" s="40" t="s">
        <v>157</v>
      </c>
      <c r="O136" s="41" t="s">
        <v>329</v>
      </c>
      <c r="P136" s="40"/>
      <c r="Q136" s="40"/>
      <c r="R136" s="42"/>
      <c r="S136" s="42"/>
      <c r="T136" s="42"/>
      <c r="U136" s="3">
        <f>SUM(U137:U145)</f>
        <v>10212.890000000001</v>
      </c>
      <c r="V136" s="3">
        <f>SUM(V137:V145)</f>
        <v>13860.310000000001</v>
      </c>
      <c r="W136" s="3">
        <f>SUM(W137:W145)</f>
        <v>24073.199999999993</v>
      </c>
    </row>
    <row r="137" spans="1:23" ht="30" x14ac:dyDescent="0.25">
      <c r="A137" s="23" t="s">
        <v>158</v>
      </c>
      <c r="B137" s="43" t="s">
        <v>330</v>
      </c>
      <c r="C137" s="23" t="s">
        <v>23</v>
      </c>
      <c r="D137" s="44">
        <v>31</v>
      </c>
      <c r="E137" s="51"/>
      <c r="F137" s="51"/>
      <c r="G137" s="5">
        <f t="shared" ref="G137:G145" si="144">SUM(E137+F137)</f>
        <v>0</v>
      </c>
      <c r="H137" s="5">
        <f t="shared" ref="H137:H145" si="145">ROUND(D137*E137,2)</f>
        <v>0</v>
      </c>
      <c r="I137" s="5">
        <f t="shared" ref="I137:I145" si="146">ROUND(D137*F137,2)</f>
        <v>0</v>
      </c>
      <c r="J137" s="5">
        <f t="shared" ref="J137:J145" si="147">SUM(H137+I137)</f>
        <v>0</v>
      </c>
      <c r="L137" s="23" t="str">
        <f t="shared" ref="L137:L145" si="148">IF(E137+F137&gt;R137+S137,"Corrigir Valores","Valores ok!")</f>
        <v>Valores ok!</v>
      </c>
      <c r="N137" s="23" t="s">
        <v>158</v>
      </c>
      <c r="O137" s="43" t="s">
        <v>330</v>
      </c>
      <c r="P137" s="23" t="s">
        <v>23</v>
      </c>
      <c r="Q137" s="44">
        <v>31</v>
      </c>
      <c r="R137" s="6">
        <v>99.07</v>
      </c>
      <c r="S137" s="6">
        <v>136.47</v>
      </c>
      <c r="T137" s="5">
        <f t="shared" ref="T137:T145" si="149">SUM(R137+S137)</f>
        <v>235.54</v>
      </c>
      <c r="U137" s="5">
        <f t="shared" ref="U137:U145" si="150">ROUND(Q137*R137,2)</f>
        <v>3071.17</v>
      </c>
      <c r="V137" s="5">
        <f t="shared" ref="V137:V145" si="151">ROUND(Q137*S137,2)</f>
        <v>4230.57</v>
      </c>
      <c r="W137" s="5">
        <f t="shared" ref="W137:W145" si="152">SUM(U137+V137)</f>
        <v>7301.74</v>
      </c>
    </row>
    <row r="138" spans="1:23" ht="30" x14ac:dyDescent="0.25">
      <c r="A138" s="23" t="s">
        <v>159</v>
      </c>
      <c r="B138" s="43" t="s">
        <v>347</v>
      </c>
      <c r="C138" s="23" t="s">
        <v>23</v>
      </c>
      <c r="D138" s="44">
        <v>34</v>
      </c>
      <c r="E138" s="51"/>
      <c r="F138" s="51"/>
      <c r="G138" s="5">
        <f t="shared" si="144"/>
        <v>0</v>
      </c>
      <c r="H138" s="5">
        <f t="shared" si="145"/>
        <v>0</v>
      </c>
      <c r="I138" s="5">
        <f t="shared" si="146"/>
        <v>0</v>
      </c>
      <c r="J138" s="5">
        <f t="shared" si="147"/>
        <v>0</v>
      </c>
      <c r="L138" s="23" t="str">
        <f t="shared" si="148"/>
        <v>Valores ok!</v>
      </c>
      <c r="N138" s="23" t="s">
        <v>159</v>
      </c>
      <c r="O138" s="43" t="s">
        <v>347</v>
      </c>
      <c r="P138" s="23" t="s">
        <v>23</v>
      </c>
      <c r="Q138" s="44">
        <v>34</v>
      </c>
      <c r="R138" s="6">
        <v>99.53</v>
      </c>
      <c r="S138" s="6">
        <v>96.78</v>
      </c>
      <c r="T138" s="5">
        <f t="shared" si="149"/>
        <v>196.31</v>
      </c>
      <c r="U138" s="5">
        <f t="shared" si="150"/>
        <v>3384.02</v>
      </c>
      <c r="V138" s="5">
        <f t="shared" si="151"/>
        <v>3290.52</v>
      </c>
      <c r="W138" s="5">
        <f t="shared" si="152"/>
        <v>6674.54</v>
      </c>
    </row>
    <row r="139" spans="1:23" ht="30" x14ac:dyDescent="0.25">
      <c r="A139" s="23" t="s">
        <v>160</v>
      </c>
      <c r="B139" s="43" t="s">
        <v>25</v>
      </c>
      <c r="C139" s="23" t="s">
        <v>23</v>
      </c>
      <c r="D139" s="44">
        <v>14</v>
      </c>
      <c r="E139" s="51"/>
      <c r="F139" s="51"/>
      <c r="G139" s="5">
        <f t="shared" si="144"/>
        <v>0</v>
      </c>
      <c r="H139" s="5">
        <f t="shared" si="145"/>
        <v>0</v>
      </c>
      <c r="I139" s="5">
        <f t="shared" si="146"/>
        <v>0</v>
      </c>
      <c r="J139" s="5">
        <f t="shared" si="147"/>
        <v>0</v>
      </c>
      <c r="L139" s="23" t="str">
        <f t="shared" si="148"/>
        <v>Valores ok!</v>
      </c>
      <c r="N139" s="23" t="s">
        <v>160</v>
      </c>
      <c r="O139" s="43" t="s">
        <v>25</v>
      </c>
      <c r="P139" s="23" t="s">
        <v>23</v>
      </c>
      <c r="Q139" s="44">
        <v>14</v>
      </c>
      <c r="R139" s="6">
        <v>41.61</v>
      </c>
      <c r="S139" s="6">
        <v>67.510000000000005</v>
      </c>
      <c r="T139" s="5">
        <f t="shared" si="149"/>
        <v>109.12</v>
      </c>
      <c r="U139" s="5">
        <f t="shared" si="150"/>
        <v>582.54</v>
      </c>
      <c r="V139" s="5">
        <f t="shared" si="151"/>
        <v>945.14</v>
      </c>
      <c r="W139" s="5">
        <f t="shared" si="152"/>
        <v>1527.6799999999998</v>
      </c>
    </row>
    <row r="140" spans="1:23" ht="30" x14ac:dyDescent="0.25">
      <c r="A140" s="23" t="s">
        <v>161</v>
      </c>
      <c r="B140" s="43" t="s">
        <v>27</v>
      </c>
      <c r="C140" s="23" t="s">
        <v>23</v>
      </c>
      <c r="D140" s="44">
        <v>45</v>
      </c>
      <c r="E140" s="51"/>
      <c r="F140" s="51"/>
      <c r="G140" s="5">
        <f t="shared" si="144"/>
        <v>0</v>
      </c>
      <c r="H140" s="5">
        <f t="shared" si="145"/>
        <v>0</v>
      </c>
      <c r="I140" s="5">
        <f t="shared" si="146"/>
        <v>0</v>
      </c>
      <c r="J140" s="5">
        <f t="shared" si="147"/>
        <v>0</v>
      </c>
      <c r="L140" s="23" t="str">
        <f t="shared" si="148"/>
        <v>Valores ok!</v>
      </c>
      <c r="N140" s="23" t="s">
        <v>161</v>
      </c>
      <c r="O140" s="43" t="s">
        <v>27</v>
      </c>
      <c r="P140" s="23" t="s">
        <v>23</v>
      </c>
      <c r="Q140" s="44">
        <v>45</v>
      </c>
      <c r="R140" s="6">
        <v>24.44</v>
      </c>
      <c r="S140" s="6">
        <v>44.65</v>
      </c>
      <c r="T140" s="5">
        <f t="shared" si="149"/>
        <v>69.09</v>
      </c>
      <c r="U140" s="5">
        <f t="shared" si="150"/>
        <v>1099.8</v>
      </c>
      <c r="V140" s="5">
        <f t="shared" si="151"/>
        <v>2009.25</v>
      </c>
      <c r="W140" s="5">
        <f t="shared" si="152"/>
        <v>3109.05</v>
      </c>
    </row>
    <row r="141" spans="1:23" ht="30" x14ac:dyDescent="0.25">
      <c r="A141" s="23" t="s">
        <v>162</v>
      </c>
      <c r="B141" s="43" t="s">
        <v>31</v>
      </c>
      <c r="C141" s="23" t="s">
        <v>23</v>
      </c>
      <c r="D141" s="44">
        <v>19</v>
      </c>
      <c r="E141" s="51"/>
      <c r="F141" s="51"/>
      <c r="G141" s="5">
        <f t="shared" si="144"/>
        <v>0</v>
      </c>
      <c r="H141" s="5">
        <f t="shared" si="145"/>
        <v>0</v>
      </c>
      <c r="I141" s="5">
        <f t="shared" si="146"/>
        <v>0</v>
      </c>
      <c r="J141" s="5">
        <f t="shared" si="147"/>
        <v>0</v>
      </c>
      <c r="L141" s="23" t="str">
        <f t="shared" si="148"/>
        <v>Valores ok!</v>
      </c>
      <c r="N141" s="23" t="s">
        <v>162</v>
      </c>
      <c r="O141" s="43" t="s">
        <v>31</v>
      </c>
      <c r="P141" s="23" t="s">
        <v>23</v>
      </c>
      <c r="Q141" s="44">
        <v>19</v>
      </c>
      <c r="R141" s="6">
        <v>38.78</v>
      </c>
      <c r="S141" s="6">
        <v>67.510000000000005</v>
      </c>
      <c r="T141" s="5">
        <f t="shared" si="149"/>
        <v>106.29</v>
      </c>
      <c r="U141" s="5">
        <f t="shared" si="150"/>
        <v>736.82</v>
      </c>
      <c r="V141" s="5">
        <f t="shared" si="151"/>
        <v>1282.69</v>
      </c>
      <c r="W141" s="5">
        <f t="shared" si="152"/>
        <v>2019.5100000000002</v>
      </c>
    </row>
    <row r="142" spans="1:23" ht="30" x14ac:dyDescent="0.25">
      <c r="A142" s="23" t="s">
        <v>163</v>
      </c>
      <c r="B142" s="43" t="s">
        <v>29</v>
      </c>
      <c r="C142" s="23" t="s">
        <v>23</v>
      </c>
      <c r="D142" s="44">
        <v>27</v>
      </c>
      <c r="E142" s="51"/>
      <c r="F142" s="51"/>
      <c r="G142" s="5">
        <f t="shared" si="144"/>
        <v>0</v>
      </c>
      <c r="H142" s="5">
        <f t="shared" si="145"/>
        <v>0</v>
      </c>
      <c r="I142" s="5">
        <f t="shared" si="146"/>
        <v>0</v>
      </c>
      <c r="J142" s="5">
        <f t="shared" si="147"/>
        <v>0</v>
      </c>
      <c r="L142" s="23" t="str">
        <f t="shared" si="148"/>
        <v>Valores ok!</v>
      </c>
      <c r="N142" s="23" t="s">
        <v>163</v>
      </c>
      <c r="O142" s="43" t="s">
        <v>29</v>
      </c>
      <c r="P142" s="23" t="s">
        <v>23</v>
      </c>
      <c r="Q142" s="44">
        <v>27</v>
      </c>
      <c r="R142" s="6">
        <v>37.54</v>
      </c>
      <c r="S142" s="6">
        <v>67.510000000000005</v>
      </c>
      <c r="T142" s="5">
        <f t="shared" si="149"/>
        <v>105.05000000000001</v>
      </c>
      <c r="U142" s="5">
        <f t="shared" si="150"/>
        <v>1013.58</v>
      </c>
      <c r="V142" s="5">
        <f t="shared" si="151"/>
        <v>1822.77</v>
      </c>
      <c r="W142" s="5">
        <f t="shared" si="152"/>
        <v>2836.35</v>
      </c>
    </row>
    <row r="143" spans="1:23" ht="30" x14ac:dyDescent="0.25">
      <c r="A143" s="23" t="s">
        <v>164</v>
      </c>
      <c r="B143" s="43" t="s">
        <v>33</v>
      </c>
      <c r="C143" s="23" t="s">
        <v>23</v>
      </c>
      <c r="D143" s="44">
        <v>2</v>
      </c>
      <c r="E143" s="51"/>
      <c r="F143" s="51"/>
      <c r="G143" s="5">
        <f t="shared" si="144"/>
        <v>0</v>
      </c>
      <c r="H143" s="5">
        <f t="shared" si="145"/>
        <v>0</v>
      </c>
      <c r="I143" s="5">
        <f t="shared" si="146"/>
        <v>0</v>
      </c>
      <c r="J143" s="5">
        <f t="shared" si="147"/>
        <v>0</v>
      </c>
      <c r="L143" s="23" t="str">
        <f t="shared" si="148"/>
        <v>Valores ok!</v>
      </c>
      <c r="N143" s="23" t="s">
        <v>164</v>
      </c>
      <c r="O143" s="43" t="s">
        <v>33</v>
      </c>
      <c r="P143" s="23" t="s">
        <v>23</v>
      </c>
      <c r="Q143" s="44">
        <v>2</v>
      </c>
      <c r="R143" s="6">
        <v>46.47</v>
      </c>
      <c r="S143" s="6">
        <v>67.510000000000005</v>
      </c>
      <c r="T143" s="5">
        <f t="shared" si="149"/>
        <v>113.98</v>
      </c>
      <c r="U143" s="5">
        <f t="shared" si="150"/>
        <v>92.94</v>
      </c>
      <c r="V143" s="5">
        <f t="shared" si="151"/>
        <v>135.02000000000001</v>
      </c>
      <c r="W143" s="5">
        <f t="shared" si="152"/>
        <v>227.96</v>
      </c>
    </row>
    <row r="144" spans="1:23" ht="30" x14ac:dyDescent="0.25">
      <c r="A144" s="23" t="s">
        <v>165</v>
      </c>
      <c r="B144" s="43" t="s">
        <v>88</v>
      </c>
      <c r="C144" s="23" t="s">
        <v>23</v>
      </c>
      <c r="D144" s="44">
        <v>1</v>
      </c>
      <c r="E144" s="51"/>
      <c r="F144" s="51"/>
      <c r="G144" s="5">
        <f t="shared" si="144"/>
        <v>0</v>
      </c>
      <c r="H144" s="5">
        <f t="shared" si="145"/>
        <v>0</v>
      </c>
      <c r="I144" s="5">
        <f t="shared" si="146"/>
        <v>0</v>
      </c>
      <c r="J144" s="5">
        <f t="shared" si="147"/>
        <v>0</v>
      </c>
      <c r="L144" s="23" t="str">
        <f t="shared" si="148"/>
        <v>Valores ok!</v>
      </c>
      <c r="N144" s="23" t="s">
        <v>165</v>
      </c>
      <c r="O144" s="43" t="s">
        <v>88</v>
      </c>
      <c r="P144" s="23" t="s">
        <v>23</v>
      </c>
      <c r="Q144" s="44">
        <v>1</v>
      </c>
      <c r="R144" s="6">
        <v>55.4</v>
      </c>
      <c r="S144" s="6">
        <v>67.510000000000005</v>
      </c>
      <c r="T144" s="5">
        <f t="shared" si="149"/>
        <v>122.91</v>
      </c>
      <c r="U144" s="5">
        <f t="shared" si="150"/>
        <v>55.4</v>
      </c>
      <c r="V144" s="5">
        <f t="shared" si="151"/>
        <v>67.510000000000005</v>
      </c>
      <c r="W144" s="5">
        <f t="shared" si="152"/>
        <v>122.91</v>
      </c>
    </row>
    <row r="145" spans="1:23" ht="30" x14ac:dyDescent="0.25">
      <c r="A145" s="23" t="s">
        <v>166</v>
      </c>
      <c r="B145" s="43" t="s">
        <v>35</v>
      </c>
      <c r="C145" s="23" t="s">
        <v>23</v>
      </c>
      <c r="D145" s="44">
        <v>2</v>
      </c>
      <c r="E145" s="51"/>
      <c r="F145" s="51"/>
      <c r="G145" s="5">
        <f t="shared" si="144"/>
        <v>0</v>
      </c>
      <c r="H145" s="5">
        <f t="shared" si="145"/>
        <v>0</v>
      </c>
      <c r="I145" s="5">
        <f t="shared" si="146"/>
        <v>0</v>
      </c>
      <c r="J145" s="5">
        <f t="shared" si="147"/>
        <v>0</v>
      </c>
      <c r="L145" s="23" t="str">
        <f t="shared" si="148"/>
        <v>Valores ok!</v>
      </c>
      <c r="N145" s="23" t="s">
        <v>166</v>
      </c>
      <c r="O145" s="43" t="s">
        <v>35</v>
      </c>
      <c r="P145" s="23" t="s">
        <v>23</v>
      </c>
      <c r="Q145" s="44">
        <v>2</v>
      </c>
      <c r="R145" s="6">
        <v>88.31</v>
      </c>
      <c r="S145" s="6">
        <v>38.42</v>
      </c>
      <c r="T145" s="5">
        <f t="shared" si="149"/>
        <v>126.73</v>
      </c>
      <c r="U145" s="5">
        <f t="shared" si="150"/>
        <v>176.62</v>
      </c>
      <c r="V145" s="5">
        <f t="shared" si="151"/>
        <v>76.84</v>
      </c>
      <c r="W145" s="5">
        <f t="shared" si="152"/>
        <v>253.46</v>
      </c>
    </row>
    <row r="146" spans="1:23" ht="15.75" x14ac:dyDescent="0.25">
      <c r="A146" s="40" t="s">
        <v>167</v>
      </c>
      <c r="B146" s="41" t="s">
        <v>331</v>
      </c>
      <c r="C146" s="40"/>
      <c r="D146" s="40"/>
      <c r="E146" s="42"/>
      <c r="F146" s="42"/>
      <c r="G146" s="42"/>
      <c r="H146" s="3">
        <f>SUM(H147:H150)</f>
        <v>0</v>
      </c>
      <c r="I146" s="3">
        <f>SUM(I147:I150)</f>
        <v>0</v>
      </c>
      <c r="J146" s="3">
        <f>SUM(J147:J150)</f>
        <v>0</v>
      </c>
      <c r="N146" s="40" t="s">
        <v>167</v>
      </c>
      <c r="O146" s="41" t="s">
        <v>331</v>
      </c>
      <c r="P146" s="40"/>
      <c r="Q146" s="40"/>
      <c r="R146" s="42"/>
      <c r="S146" s="42"/>
      <c r="T146" s="42"/>
      <c r="U146" s="3">
        <f>SUM(U147:U150)</f>
        <v>2350.5</v>
      </c>
      <c r="V146" s="3">
        <f>SUM(V147:V150)</f>
        <v>5827.670000000001</v>
      </c>
      <c r="W146" s="3">
        <f>SUM(W147:W150)</f>
        <v>8178.17</v>
      </c>
    </row>
    <row r="147" spans="1:23" ht="30" x14ac:dyDescent="0.25">
      <c r="A147" s="23" t="s">
        <v>168</v>
      </c>
      <c r="B147" s="43" t="s">
        <v>42</v>
      </c>
      <c r="C147" s="23" t="s">
        <v>23</v>
      </c>
      <c r="D147" s="44">
        <v>16</v>
      </c>
      <c r="E147" s="51"/>
      <c r="F147" s="51"/>
      <c r="G147" s="5">
        <f t="shared" ref="G147:G150" si="153">SUM(E147+F147)</f>
        <v>0</v>
      </c>
      <c r="H147" s="5">
        <f t="shared" ref="H147:H150" si="154">ROUND(D147*E147,2)</f>
        <v>0</v>
      </c>
      <c r="I147" s="5">
        <f t="shared" ref="I147:I150" si="155">ROUND(D147*F147,2)</f>
        <v>0</v>
      </c>
      <c r="J147" s="5">
        <f t="shared" ref="J147:J150" si="156">SUM(H147+I147)</f>
        <v>0</v>
      </c>
      <c r="L147" s="23" t="str">
        <f t="shared" ref="L147:L150" si="157">IF(E147+F147&gt;R147+S147,"Corrigir Valores","Valores ok!")</f>
        <v>Valores ok!</v>
      </c>
      <c r="N147" s="23" t="s">
        <v>168</v>
      </c>
      <c r="O147" s="43" t="s">
        <v>42</v>
      </c>
      <c r="P147" s="23" t="s">
        <v>23</v>
      </c>
      <c r="Q147" s="44">
        <v>16</v>
      </c>
      <c r="R147" s="6">
        <v>18.64</v>
      </c>
      <c r="S147" s="6">
        <v>10.8</v>
      </c>
      <c r="T147" s="5">
        <f t="shared" ref="T147:T150" si="158">SUM(R147+S147)</f>
        <v>29.44</v>
      </c>
      <c r="U147" s="5">
        <f t="shared" ref="U147:U150" si="159">ROUND(Q147*R147,2)</f>
        <v>298.24</v>
      </c>
      <c r="V147" s="5">
        <f t="shared" ref="V147:V150" si="160">ROUND(Q147*S147,2)</f>
        <v>172.8</v>
      </c>
      <c r="W147" s="5">
        <f t="shared" ref="W147:W150" si="161">SUM(U147+V147)</f>
        <v>471.04</v>
      </c>
    </row>
    <row r="148" spans="1:23" x14ac:dyDescent="0.25">
      <c r="A148" s="23" t="s">
        <v>169</v>
      </c>
      <c r="B148" s="43" t="s">
        <v>334</v>
      </c>
      <c r="C148" s="23" t="s">
        <v>23</v>
      </c>
      <c r="D148" s="44">
        <v>121</v>
      </c>
      <c r="E148" s="51"/>
      <c r="F148" s="51"/>
      <c r="G148" s="5">
        <f t="shared" si="153"/>
        <v>0</v>
      </c>
      <c r="H148" s="5">
        <f t="shared" si="154"/>
        <v>0</v>
      </c>
      <c r="I148" s="5">
        <f t="shared" si="155"/>
        <v>0</v>
      </c>
      <c r="J148" s="5">
        <f t="shared" si="156"/>
        <v>0</v>
      </c>
      <c r="L148" s="23" t="str">
        <f t="shared" si="157"/>
        <v>Valores ok!</v>
      </c>
      <c r="N148" s="23" t="s">
        <v>169</v>
      </c>
      <c r="O148" s="43" t="s">
        <v>334</v>
      </c>
      <c r="P148" s="23" t="s">
        <v>23</v>
      </c>
      <c r="Q148" s="44">
        <v>121</v>
      </c>
      <c r="R148" s="6">
        <v>6.1</v>
      </c>
      <c r="S148" s="6">
        <v>22.93</v>
      </c>
      <c r="T148" s="5">
        <f t="shared" si="158"/>
        <v>29.03</v>
      </c>
      <c r="U148" s="5">
        <f t="shared" si="159"/>
        <v>738.1</v>
      </c>
      <c r="V148" s="5">
        <f t="shared" si="160"/>
        <v>2774.53</v>
      </c>
      <c r="W148" s="5">
        <f t="shared" si="161"/>
        <v>3512.63</v>
      </c>
    </row>
    <row r="149" spans="1:23" x14ac:dyDescent="0.25">
      <c r="A149" s="23" t="s">
        <v>170</v>
      </c>
      <c r="B149" s="43" t="s">
        <v>335</v>
      </c>
      <c r="C149" s="23" t="s">
        <v>23</v>
      </c>
      <c r="D149" s="44">
        <v>121</v>
      </c>
      <c r="E149" s="51"/>
      <c r="F149" s="51"/>
      <c r="G149" s="5">
        <f t="shared" si="153"/>
        <v>0</v>
      </c>
      <c r="H149" s="5">
        <f t="shared" si="154"/>
        <v>0</v>
      </c>
      <c r="I149" s="5">
        <f t="shared" si="155"/>
        <v>0</v>
      </c>
      <c r="J149" s="5">
        <f t="shared" si="156"/>
        <v>0</v>
      </c>
      <c r="L149" s="23" t="str">
        <f t="shared" si="157"/>
        <v>Valores ok!</v>
      </c>
      <c r="N149" s="23" t="s">
        <v>170</v>
      </c>
      <c r="O149" s="43" t="s">
        <v>335</v>
      </c>
      <c r="P149" s="23" t="s">
        <v>23</v>
      </c>
      <c r="Q149" s="44">
        <v>121</v>
      </c>
      <c r="R149" s="6">
        <v>8.4700000000000006</v>
      </c>
      <c r="S149" s="6">
        <v>22.93</v>
      </c>
      <c r="T149" s="5">
        <f t="shared" si="158"/>
        <v>31.4</v>
      </c>
      <c r="U149" s="5">
        <f t="shared" si="159"/>
        <v>1024.8699999999999</v>
      </c>
      <c r="V149" s="5">
        <f t="shared" si="160"/>
        <v>2774.53</v>
      </c>
      <c r="W149" s="5">
        <f t="shared" si="161"/>
        <v>3799.4</v>
      </c>
    </row>
    <row r="150" spans="1:23" ht="30" x14ac:dyDescent="0.25">
      <c r="A150" s="23" t="s">
        <v>171</v>
      </c>
      <c r="B150" s="43" t="s">
        <v>48</v>
      </c>
      <c r="C150" s="23" t="s">
        <v>23</v>
      </c>
      <c r="D150" s="44">
        <v>3</v>
      </c>
      <c r="E150" s="51"/>
      <c r="F150" s="51"/>
      <c r="G150" s="5">
        <f t="shared" si="153"/>
        <v>0</v>
      </c>
      <c r="H150" s="5">
        <f t="shared" si="154"/>
        <v>0</v>
      </c>
      <c r="I150" s="5">
        <f t="shared" si="155"/>
        <v>0</v>
      </c>
      <c r="J150" s="5">
        <f t="shared" si="156"/>
        <v>0</v>
      </c>
      <c r="L150" s="23" t="str">
        <f t="shared" si="157"/>
        <v>Valores ok!</v>
      </c>
      <c r="N150" s="23" t="s">
        <v>171</v>
      </c>
      <c r="O150" s="43" t="s">
        <v>48</v>
      </c>
      <c r="P150" s="23" t="s">
        <v>23</v>
      </c>
      <c r="Q150" s="44">
        <v>3</v>
      </c>
      <c r="R150" s="6">
        <v>96.43</v>
      </c>
      <c r="S150" s="6">
        <v>35.270000000000003</v>
      </c>
      <c r="T150" s="5">
        <f t="shared" si="158"/>
        <v>131.70000000000002</v>
      </c>
      <c r="U150" s="5">
        <f t="shared" si="159"/>
        <v>289.29000000000002</v>
      </c>
      <c r="V150" s="5">
        <f t="shared" si="160"/>
        <v>105.81</v>
      </c>
      <c r="W150" s="5">
        <f t="shared" si="161"/>
        <v>395.1</v>
      </c>
    </row>
    <row r="151" spans="1:23" ht="15.75" x14ac:dyDescent="0.25">
      <c r="A151" s="40" t="s">
        <v>172</v>
      </c>
      <c r="B151" s="41" t="s">
        <v>336</v>
      </c>
      <c r="C151" s="40"/>
      <c r="D151" s="40"/>
      <c r="E151" s="42"/>
      <c r="F151" s="42"/>
      <c r="G151" s="42"/>
      <c r="H151" s="3">
        <f>SUM(H152:H156)</f>
        <v>0</v>
      </c>
      <c r="I151" s="3">
        <f>SUM(I152:I156)</f>
        <v>0</v>
      </c>
      <c r="J151" s="3">
        <f>SUM(J152:J156)</f>
        <v>0</v>
      </c>
      <c r="N151" s="40" t="s">
        <v>172</v>
      </c>
      <c r="O151" s="41" t="s">
        <v>336</v>
      </c>
      <c r="P151" s="40"/>
      <c r="Q151" s="40"/>
      <c r="R151" s="42"/>
      <c r="S151" s="42"/>
      <c r="T151" s="42"/>
      <c r="U151" s="3">
        <f>SUM(U152:U156)</f>
        <v>4850.8</v>
      </c>
      <c r="V151" s="3">
        <f>SUM(V152:V156)</f>
        <v>652.11</v>
      </c>
      <c r="W151" s="3">
        <f>SUM(W152:W156)</f>
        <v>5502.91</v>
      </c>
    </row>
    <row r="152" spans="1:23" ht="30" x14ac:dyDescent="0.25">
      <c r="A152" s="23" t="s">
        <v>173</v>
      </c>
      <c r="B152" s="43" t="s">
        <v>51</v>
      </c>
      <c r="C152" s="23" t="s">
        <v>23</v>
      </c>
      <c r="D152" s="44">
        <v>10</v>
      </c>
      <c r="E152" s="51"/>
      <c r="F152" s="51"/>
      <c r="G152" s="5">
        <f t="shared" ref="G152:G156" si="162">SUM(E152+F152)</f>
        <v>0</v>
      </c>
      <c r="H152" s="5">
        <f t="shared" ref="H152:H156" si="163">ROUND(D152*E152,2)</f>
        <v>0</v>
      </c>
      <c r="I152" s="5">
        <f t="shared" ref="I152:I156" si="164">ROUND(D152*F152,2)</f>
        <v>0</v>
      </c>
      <c r="J152" s="5">
        <f t="shared" ref="J152:J156" si="165">SUM(H152+I152)</f>
        <v>0</v>
      </c>
      <c r="L152" s="23" t="str">
        <f t="shared" ref="L152:L156" si="166">IF(E152+F152&gt;R152+S152,"Corrigir Valores","Valores ok!")</f>
        <v>Valores ok!</v>
      </c>
      <c r="N152" s="23" t="s">
        <v>173</v>
      </c>
      <c r="O152" s="43" t="s">
        <v>51</v>
      </c>
      <c r="P152" s="23" t="s">
        <v>23</v>
      </c>
      <c r="Q152" s="44">
        <v>10</v>
      </c>
      <c r="R152" s="6">
        <v>12.09</v>
      </c>
      <c r="S152" s="6">
        <v>2.9</v>
      </c>
      <c r="T152" s="5">
        <f t="shared" ref="T152:T156" si="167">SUM(R152+S152)</f>
        <v>14.99</v>
      </c>
      <c r="U152" s="5">
        <f t="shared" ref="U152:U156" si="168">ROUND(Q152*R152,2)</f>
        <v>120.9</v>
      </c>
      <c r="V152" s="5">
        <f t="shared" ref="V152:V156" si="169">ROUND(Q152*S152,2)</f>
        <v>29</v>
      </c>
      <c r="W152" s="5">
        <f t="shared" ref="W152:W156" si="170">SUM(U152+V152)</f>
        <v>149.9</v>
      </c>
    </row>
    <row r="153" spans="1:23" ht="30" x14ac:dyDescent="0.25">
      <c r="A153" s="23" t="s">
        <v>174</v>
      </c>
      <c r="B153" s="43" t="s">
        <v>53</v>
      </c>
      <c r="C153" s="23" t="s">
        <v>23</v>
      </c>
      <c r="D153" s="44">
        <v>55</v>
      </c>
      <c r="E153" s="51"/>
      <c r="F153" s="51"/>
      <c r="G153" s="5">
        <f t="shared" si="162"/>
        <v>0</v>
      </c>
      <c r="H153" s="5">
        <f t="shared" si="163"/>
        <v>0</v>
      </c>
      <c r="I153" s="5">
        <f t="shared" si="164"/>
        <v>0</v>
      </c>
      <c r="J153" s="5">
        <f t="shared" si="165"/>
        <v>0</v>
      </c>
      <c r="L153" s="23" t="str">
        <f t="shared" si="166"/>
        <v>Valores ok!</v>
      </c>
      <c r="N153" s="23" t="s">
        <v>174</v>
      </c>
      <c r="O153" s="43" t="s">
        <v>53</v>
      </c>
      <c r="P153" s="23" t="s">
        <v>23</v>
      </c>
      <c r="Q153" s="44">
        <v>55</v>
      </c>
      <c r="R153" s="6">
        <v>12.09</v>
      </c>
      <c r="S153" s="6">
        <v>2.9</v>
      </c>
      <c r="T153" s="5">
        <f t="shared" si="167"/>
        <v>14.99</v>
      </c>
      <c r="U153" s="5">
        <f t="shared" si="168"/>
        <v>664.95</v>
      </c>
      <c r="V153" s="5">
        <f t="shared" si="169"/>
        <v>159.5</v>
      </c>
      <c r="W153" s="5">
        <f t="shared" si="170"/>
        <v>824.45</v>
      </c>
    </row>
    <row r="154" spans="1:23" x14ac:dyDescent="0.25">
      <c r="A154" s="23" t="s">
        <v>175</v>
      </c>
      <c r="B154" s="43" t="s">
        <v>337</v>
      </c>
      <c r="C154" s="23" t="s">
        <v>23</v>
      </c>
      <c r="D154" s="44">
        <v>6</v>
      </c>
      <c r="E154" s="51"/>
      <c r="F154" s="51"/>
      <c r="G154" s="5">
        <f t="shared" si="162"/>
        <v>0</v>
      </c>
      <c r="H154" s="5">
        <f t="shared" si="163"/>
        <v>0</v>
      </c>
      <c r="I154" s="5">
        <f t="shared" si="164"/>
        <v>0</v>
      </c>
      <c r="J154" s="5">
        <f t="shared" si="165"/>
        <v>0</v>
      </c>
      <c r="L154" s="23" t="str">
        <f t="shared" si="166"/>
        <v>Valores ok!</v>
      </c>
      <c r="N154" s="23" t="s">
        <v>175</v>
      </c>
      <c r="O154" s="43" t="s">
        <v>337</v>
      </c>
      <c r="P154" s="23" t="s">
        <v>23</v>
      </c>
      <c r="Q154" s="44">
        <v>6</v>
      </c>
      <c r="R154" s="6">
        <v>312.73</v>
      </c>
      <c r="S154" s="6">
        <v>26.93</v>
      </c>
      <c r="T154" s="5">
        <f t="shared" si="167"/>
        <v>339.66</v>
      </c>
      <c r="U154" s="5">
        <f t="shared" si="168"/>
        <v>1876.38</v>
      </c>
      <c r="V154" s="5">
        <f t="shared" si="169"/>
        <v>161.58000000000001</v>
      </c>
      <c r="W154" s="5">
        <f t="shared" si="170"/>
        <v>2037.96</v>
      </c>
    </row>
    <row r="155" spans="1:23" x14ac:dyDescent="0.25">
      <c r="A155" s="23" t="s">
        <v>176</v>
      </c>
      <c r="B155" s="43" t="s">
        <v>349</v>
      </c>
      <c r="C155" s="23" t="s">
        <v>23</v>
      </c>
      <c r="D155" s="44">
        <v>6</v>
      </c>
      <c r="E155" s="51"/>
      <c r="F155" s="51"/>
      <c r="G155" s="5">
        <f t="shared" si="162"/>
        <v>0</v>
      </c>
      <c r="H155" s="5">
        <f t="shared" si="163"/>
        <v>0</v>
      </c>
      <c r="I155" s="5">
        <f t="shared" si="164"/>
        <v>0</v>
      </c>
      <c r="J155" s="5">
        <f t="shared" si="165"/>
        <v>0</v>
      </c>
      <c r="L155" s="23" t="str">
        <f t="shared" si="166"/>
        <v>Valores ok!</v>
      </c>
      <c r="N155" s="23" t="s">
        <v>176</v>
      </c>
      <c r="O155" s="43" t="s">
        <v>349</v>
      </c>
      <c r="P155" s="23" t="s">
        <v>23</v>
      </c>
      <c r="Q155" s="44">
        <v>6</v>
      </c>
      <c r="R155" s="6">
        <v>251.08</v>
      </c>
      <c r="S155" s="6">
        <v>45.85</v>
      </c>
      <c r="T155" s="5">
        <f t="shared" si="167"/>
        <v>296.93</v>
      </c>
      <c r="U155" s="5">
        <f t="shared" si="168"/>
        <v>1506.48</v>
      </c>
      <c r="V155" s="5">
        <f t="shared" si="169"/>
        <v>275.10000000000002</v>
      </c>
      <c r="W155" s="5">
        <f t="shared" si="170"/>
        <v>1781.58</v>
      </c>
    </row>
    <row r="156" spans="1:23" x14ac:dyDescent="0.25">
      <c r="A156" s="23" t="s">
        <v>177</v>
      </c>
      <c r="B156" s="43" t="s">
        <v>352</v>
      </c>
      <c r="C156" s="23" t="s">
        <v>23</v>
      </c>
      <c r="D156" s="44">
        <v>1</v>
      </c>
      <c r="E156" s="51"/>
      <c r="F156" s="51"/>
      <c r="G156" s="5">
        <f t="shared" si="162"/>
        <v>0</v>
      </c>
      <c r="H156" s="5">
        <f t="shared" si="163"/>
        <v>0</v>
      </c>
      <c r="I156" s="5">
        <f t="shared" si="164"/>
        <v>0</v>
      </c>
      <c r="J156" s="5">
        <f t="shared" si="165"/>
        <v>0</v>
      </c>
      <c r="L156" s="23" t="str">
        <f t="shared" si="166"/>
        <v>Valores ok!</v>
      </c>
      <c r="N156" s="23" t="s">
        <v>177</v>
      </c>
      <c r="O156" s="43" t="s">
        <v>352</v>
      </c>
      <c r="P156" s="23" t="s">
        <v>23</v>
      </c>
      <c r="Q156" s="44">
        <v>1</v>
      </c>
      <c r="R156" s="6">
        <v>682.09</v>
      </c>
      <c r="S156" s="6">
        <v>26.93</v>
      </c>
      <c r="T156" s="5">
        <f t="shared" si="167"/>
        <v>709.02</v>
      </c>
      <c r="U156" s="5">
        <f t="shared" si="168"/>
        <v>682.09</v>
      </c>
      <c r="V156" s="5">
        <f t="shared" si="169"/>
        <v>26.93</v>
      </c>
      <c r="W156" s="5">
        <f t="shared" si="170"/>
        <v>709.02</v>
      </c>
    </row>
    <row r="157" spans="1:23" ht="15.75" x14ac:dyDescent="0.25">
      <c r="A157" s="40" t="s">
        <v>178</v>
      </c>
      <c r="B157" s="41" t="s">
        <v>340</v>
      </c>
      <c r="C157" s="40"/>
      <c r="D157" s="40"/>
      <c r="E157" s="42"/>
      <c r="F157" s="42"/>
      <c r="G157" s="42"/>
      <c r="H157" s="3">
        <f>SUM(H158:H161)</f>
        <v>0</v>
      </c>
      <c r="I157" s="3">
        <f>SUM(I158:I161)</f>
        <v>0</v>
      </c>
      <c r="J157" s="3">
        <f>SUM(J158:J161)</f>
        <v>0</v>
      </c>
      <c r="N157" s="40" t="s">
        <v>178</v>
      </c>
      <c r="O157" s="41" t="s">
        <v>340</v>
      </c>
      <c r="P157" s="40"/>
      <c r="Q157" s="40"/>
      <c r="R157" s="42"/>
      <c r="S157" s="42"/>
      <c r="T157" s="42"/>
      <c r="U157" s="3">
        <f>SUM(U158:U161)</f>
        <v>59785.55</v>
      </c>
      <c r="V157" s="3">
        <f>SUM(V158:V161)</f>
        <v>24641.899999999998</v>
      </c>
      <c r="W157" s="3">
        <f>SUM(W158:W161)</f>
        <v>84427.45</v>
      </c>
    </row>
    <row r="158" spans="1:23" ht="45" x14ac:dyDescent="0.25">
      <c r="A158" s="23" t="s">
        <v>179</v>
      </c>
      <c r="B158" s="43" t="s">
        <v>354</v>
      </c>
      <c r="C158" s="23" t="s">
        <v>15</v>
      </c>
      <c r="D158" s="44">
        <v>300</v>
      </c>
      <c r="E158" s="51"/>
      <c r="F158" s="51"/>
      <c r="G158" s="5">
        <f t="shared" ref="G158:G161" si="171">SUM(E158+F158)</f>
        <v>0</v>
      </c>
      <c r="H158" s="5">
        <f t="shared" ref="H158:H161" si="172">ROUND(D158*E158,2)</f>
        <v>0</v>
      </c>
      <c r="I158" s="5">
        <f t="shared" ref="I158:I161" si="173">ROUND(D158*F158,2)</f>
        <v>0</v>
      </c>
      <c r="J158" s="5">
        <f t="shared" ref="J158:J161" si="174">SUM(H158+I158)</f>
        <v>0</v>
      </c>
      <c r="L158" s="23" t="str">
        <f t="shared" ref="L158:L161" si="175">IF(E158+F158&gt;R158+S158,"Corrigir Valores","Valores ok!")</f>
        <v>Valores ok!</v>
      </c>
      <c r="N158" s="23" t="s">
        <v>179</v>
      </c>
      <c r="O158" s="43" t="s">
        <v>354</v>
      </c>
      <c r="P158" s="23" t="s">
        <v>15</v>
      </c>
      <c r="Q158" s="44">
        <v>300</v>
      </c>
      <c r="R158" s="6">
        <v>98.65</v>
      </c>
      <c r="S158" s="6">
        <v>56.67</v>
      </c>
      <c r="T158" s="5">
        <f t="shared" ref="T158:T161" si="176">SUM(R158+S158)</f>
        <v>155.32</v>
      </c>
      <c r="U158" s="5">
        <f t="shared" ref="U158:U161" si="177">ROUND(Q158*R158,2)</f>
        <v>29595</v>
      </c>
      <c r="V158" s="5">
        <f t="shared" ref="V158:V161" si="178">ROUND(Q158*S158,2)</f>
        <v>17001</v>
      </c>
      <c r="W158" s="5">
        <f t="shared" ref="W158:W161" si="179">SUM(U158+V158)</f>
        <v>46596</v>
      </c>
    </row>
    <row r="159" spans="1:23" ht="45" x14ac:dyDescent="0.25">
      <c r="A159" s="23" t="s">
        <v>180</v>
      </c>
      <c r="B159" s="43" t="s">
        <v>342</v>
      </c>
      <c r="C159" s="23" t="s">
        <v>15</v>
      </c>
      <c r="D159" s="44">
        <v>230</v>
      </c>
      <c r="E159" s="51"/>
      <c r="F159" s="51"/>
      <c r="G159" s="5">
        <f t="shared" si="171"/>
        <v>0</v>
      </c>
      <c r="H159" s="5">
        <f t="shared" si="172"/>
        <v>0</v>
      </c>
      <c r="I159" s="5">
        <f t="shared" si="173"/>
        <v>0</v>
      </c>
      <c r="J159" s="5">
        <f t="shared" si="174"/>
        <v>0</v>
      </c>
      <c r="L159" s="23" t="str">
        <f t="shared" si="175"/>
        <v>Valores ok!</v>
      </c>
      <c r="N159" s="23" t="s">
        <v>180</v>
      </c>
      <c r="O159" s="43" t="s">
        <v>342</v>
      </c>
      <c r="P159" s="23" t="s">
        <v>15</v>
      </c>
      <c r="Q159" s="44">
        <v>230</v>
      </c>
      <c r="R159" s="6">
        <v>20.399999999999999</v>
      </c>
      <c r="S159" s="6">
        <v>26.56</v>
      </c>
      <c r="T159" s="5">
        <f t="shared" si="176"/>
        <v>46.959999999999994</v>
      </c>
      <c r="U159" s="5">
        <f t="shared" si="177"/>
        <v>4692</v>
      </c>
      <c r="V159" s="5">
        <f t="shared" si="178"/>
        <v>6108.8</v>
      </c>
      <c r="W159" s="5">
        <f t="shared" si="179"/>
        <v>10800.8</v>
      </c>
    </row>
    <row r="160" spans="1:23" ht="30" x14ac:dyDescent="0.25">
      <c r="A160" s="23" t="s">
        <v>181</v>
      </c>
      <c r="B160" s="43" t="s">
        <v>343</v>
      </c>
      <c r="C160" s="23" t="s">
        <v>15</v>
      </c>
      <c r="D160" s="44">
        <v>60</v>
      </c>
      <c r="E160" s="51"/>
      <c r="F160" s="51"/>
      <c r="G160" s="5">
        <f t="shared" si="171"/>
        <v>0</v>
      </c>
      <c r="H160" s="5">
        <f t="shared" si="172"/>
        <v>0</v>
      </c>
      <c r="I160" s="5">
        <f t="shared" si="173"/>
        <v>0</v>
      </c>
      <c r="J160" s="5">
        <f t="shared" si="174"/>
        <v>0</v>
      </c>
      <c r="L160" s="23" t="str">
        <f t="shared" si="175"/>
        <v>Valores ok!</v>
      </c>
      <c r="N160" s="23" t="s">
        <v>181</v>
      </c>
      <c r="O160" s="43" t="s">
        <v>343</v>
      </c>
      <c r="P160" s="23" t="s">
        <v>15</v>
      </c>
      <c r="Q160" s="44">
        <v>60</v>
      </c>
      <c r="R160" s="6">
        <v>420.48</v>
      </c>
      <c r="S160" s="6">
        <v>20.86</v>
      </c>
      <c r="T160" s="5">
        <f t="shared" si="176"/>
        <v>441.34000000000003</v>
      </c>
      <c r="U160" s="5">
        <f t="shared" si="177"/>
        <v>25228.799999999999</v>
      </c>
      <c r="V160" s="5">
        <f t="shared" si="178"/>
        <v>1251.5999999999999</v>
      </c>
      <c r="W160" s="5">
        <f t="shared" si="179"/>
        <v>26480.399999999998</v>
      </c>
    </row>
    <row r="161" spans="1:23" ht="30" x14ac:dyDescent="0.25">
      <c r="A161" s="23" t="s">
        <v>182</v>
      </c>
      <c r="B161" s="43" t="s">
        <v>355</v>
      </c>
      <c r="C161" s="23" t="s">
        <v>15</v>
      </c>
      <c r="D161" s="44">
        <v>25</v>
      </c>
      <c r="E161" s="51"/>
      <c r="F161" s="51"/>
      <c r="G161" s="5">
        <f t="shared" si="171"/>
        <v>0</v>
      </c>
      <c r="H161" s="5">
        <f t="shared" si="172"/>
        <v>0</v>
      </c>
      <c r="I161" s="5">
        <f t="shared" si="173"/>
        <v>0</v>
      </c>
      <c r="J161" s="5">
        <f t="shared" si="174"/>
        <v>0</v>
      </c>
      <c r="L161" s="23" t="str">
        <f t="shared" si="175"/>
        <v>Valores ok!</v>
      </c>
      <c r="N161" s="23" t="s">
        <v>182</v>
      </c>
      <c r="O161" s="43" t="s">
        <v>355</v>
      </c>
      <c r="P161" s="23" t="s">
        <v>15</v>
      </c>
      <c r="Q161" s="44">
        <v>25</v>
      </c>
      <c r="R161" s="6">
        <v>10.79</v>
      </c>
      <c r="S161" s="6">
        <v>11.22</v>
      </c>
      <c r="T161" s="5">
        <f t="shared" si="176"/>
        <v>22.009999999999998</v>
      </c>
      <c r="U161" s="5">
        <f t="shared" si="177"/>
        <v>269.75</v>
      </c>
      <c r="V161" s="5">
        <f t="shared" si="178"/>
        <v>280.5</v>
      </c>
      <c r="W161" s="5">
        <f t="shared" si="179"/>
        <v>550.25</v>
      </c>
    </row>
    <row r="162" spans="1:23" ht="15.75" x14ac:dyDescent="0.25">
      <c r="A162" s="40" t="s">
        <v>183</v>
      </c>
      <c r="B162" s="41" t="s">
        <v>344</v>
      </c>
      <c r="C162" s="40"/>
      <c r="D162" s="40"/>
      <c r="E162" s="42"/>
      <c r="F162" s="42"/>
      <c r="G162" s="42"/>
      <c r="H162" s="3">
        <f>SUM(H163)</f>
        <v>0</v>
      </c>
      <c r="I162" s="3">
        <f>SUM(I163)</f>
        <v>0</v>
      </c>
      <c r="J162" s="3">
        <f>SUM(J163)</f>
        <v>0</v>
      </c>
      <c r="N162" s="40" t="s">
        <v>183</v>
      </c>
      <c r="O162" s="41" t="s">
        <v>344</v>
      </c>
      <c r="P162" s="40"/>
      <c r="Q162" s="40"/>
      <c r="R162" s="42"/>
      <c r="S162" s="42"/>
      <c r="T162" s="42"/>
      <c r="U162" s="3">
        <f>SUM(U163)</f>
        <v>9921.9</v>
      </c>
      <c r="V162" s="3">
        <f>SUM(V163)</f>
        <v>7862.88</v>
      </c>
      <c r="W162" s="3">
        <f>SUM(W163)</f>
        <v>17784.78</v>
      </c>
    </row>
    <row r="163" spans="1:23" ht="30" x14ac:dyDescent="0.25">
      <c r="A163" s="23" t="s">
        <v>184</v>
      </c>
      <c r="B163" s="43" t="s">
        <v>345</v>
      </c>
      <c r="C163" s="23" t="s">
        <v>23</v>
      </c>
      <c r="D163" s="44">
        <v>6</v>
      </c>
      <c r="E163" s="51"/>
      <c r="F163" s="51"/>
      <c r="G163" s="5">
        <f>SUM(E163+F163)</f>
        <v>0</v>
      </c>
      <c r="H163" s="5">
        <f>ROUND(D163*E163,2)</f>
        <v>0</v>
      </c>
      <c r="I163" s="5">
        <f>ROUND(D163*F163,2)</f>
        <v>0</v>
      </c>
      <c r="J163" s="5">
        <f>SUM(H163+I163)</f>
        <v>0</v>
      </c>
      <c r="L163" s="23" t="str">
        <f>IF(E163+F163&gt;R163+S163,"Corrigir Valores","Valores ok!")</f>
        <v>Valores ok!</v>
      </c>
      <c r="N163" s="23" t="s">
        <v>184</v>
      </c>
      <c r="O163" s="43" t="s">
        <v>345</v>
      </c>
      <c r="P163" s="23" t="s">
        <v>23</v>
      </c>
      <c r="Q163" s="44">
        <v>6</v>
      </c>
      <c r="R163" s="6">
        <v>1653.65</v>
      </c>
      <c r="S163" s="6">
        <v>1310.48</v>
      </c>
      <c r="T163" s="5">
        <f>SUM(R163+S163)</f>
        <v>2964.13</v>
      </c>
      <c r="U163" s="5">
        <f>ROUND(Q163*R163,2)</f>
        <v>9921.9</v>
      </c>
      <c r="V163" s="5">
        <f>ROUND(Q163*S163,2)</f>
        <v>7862.88</v>
      </c>
      <c r="W163" s="5">
        <f>SUM(U163+V163)</f>
        <v>17784.78</v>
      </c>
    </row>
    <row r="164" spans="1:23" ht="15.75" x14ac:dyDescent="0.25">
      <c r="A164" s="37" t="s">
        <v>185</v>
      </c>
      <c r="B164" s="38" t="s">
        <v>358</v>
      </c>
      <c r="C164" s="37"/>
      <c r="D164" s="37"/>
      <c r="E164" s="39"/>
      <c r="F164" s="39"/>
      <c r="G164" s="39"/>
      <c r="H164" s="2">
        <f>SUM(H165:H168)</f>
        <v>0</v>
      </c>
      <c r="I164" s="2">
        <f>SUM(I165:I168)</f>
        <v>0</v>
      </c>
      <c r="J164" s="2">
        <f>SUM(J165:J168)</f>
        <v>0</v>
      </c>
      <c r="N164" s="37" t="s">
        <v>185</v>
      </c>
      <c r="O164" s="38" t="s">
        <v>358</v>
      </c>
      <c r="P164" s="37"/>
      <c r="Q164" s="37"/>
      <c r="R164" s="39"/>
      <c r="S164" s="39"/>
      <c r="T164" s="39"/>
      <c r="U164" s="2">
        <f>SUM(U165:U168)</f>
        <v>104418.8</v>
      </c>
      <c r="V164" s="2">
        <f>SUM(V165:V168)</f>
        <v>6956.6</v>
      </c>
      <c r="W164" s="2">
        <f>SUM(W165:W168)</f>
        <v>111375.4</v>
      </c>
    </row>
    <row r="165" spans="1:23" ht="30" x14ac:dyDescent="0.25">
      <c r="A165" s="23" t="s">
        <v>186</v>
      </c>
      <c r="B165" s="43" t="s">
        <v>343</v>
      </c>
      <c r="C165" s="23" t="s">
        <v>15</v>
      </c>
      <c r="D165" s="44">
        <v>30</v>
      </c>
      <c r="E165" s="51"/>
      <c r="F165" s="51"/>
      <c r="G165" s="5">
        <f t="shared" ref="G165:G168" si="180">SUM(E165+F165)</f>
        <v>0</v>
      </c>
      <c r="H165" s="5">
        <f t="shared" ref="H165:H168" si="181">ROUND(D165*E165,2)</f>
        <v>0</v>
      </c>
      <c r="I165" s="5">
        <f t="shared" ref="I165:I168" si="182">ROUND(D165*F165,2)</f>
        <v>0</v>
      </c>
      <c r="J165" s="5">
        <f t="shared" ref="J165:J168" si="183">SUM(H165+I165)</f>
        <v>0</v>
      </c>
      <c r="L165" s="23" t="str">
        <f t="shared" ref="L165:L168" si="184">IF(E165+F165&gt;R165+S165,"Corrigir Valores","Valores ok!")</f>
        <v>Valores ok!</v>
      </c>
      <c r="N165" s="23" t="s">
        <v>186</v>
      </c>
      <c r="O165" s="43" t="s">
        <v>343</v>
      </c>
      <c r="P165" s="23" t="s">
        <v>15</v>
      </c>
      <c r="Q165" s="44">
        <v>30</v>
      </c>
      <c r="R165" s="6">
        <v>420.48</v>
      </c>
      <c r="S165" s="6">
        <v>20.86</v>
      </c>
      <c r="T165" s="5">
        <f t="shared" ref="T165:T168" si="185">SUM(R165+S165)</f>
        <v>441.34000000000003</v>
      </c>
      <c r="U165" s="5">
        <f t="shared" ref="U165:U168" si="186">ROUND(Q165*R165,2)</f>
        <v>12614.4</v>
      </c>
      <c r="V165" s="5">
        <f t="shared" ref="V165:V168" si="187">ROUND(Q165*S165,2)</f>
        <v>625.79999999999995</v>
      </c>
      <c r="W165" s="5">
        <f t="shared" ref="W165:W168" si="188">SUM(U165+V165)</f>
        <v>13240.199999999999</v>
      </c>
    </row>
    <row r="166" spans="1:23" ht="45" x14ac:dyDescent="0.25">
      <c r="A166" s="23" t="s">
        <v>187</v>
      </c>
      <c r="B166" s="43" t="s">
        <v>188</v>
      </c>
      <c r="C166" s="23" t="s">
        <v>15</v>
      </c>
      <c r="D166" s="44">
        <v>180</v>
      </c>
      <c r="E166" s="51"/>
      <c r="F166" s="51"/>
      <c r="G166" s="5">
        <f t="shared" si="180"/>
        <v>0</v>
      </c>
      <c r="H166" s="5">
        <f t="shared" si="181"/>
        <v>0</v>
      </c>
      <c r="I166" s="5">
        <f t="shared" si="182"/>
        <v>0</v>
      </c>
      <c r="J166" s="5">
        <f t="shared" si="183"/>
        <v>0</v>
      </c>
      <c r="L166" s="23" t="str">
        <f t="shared" si="184"/>
        <v>Valores ok!</v>
      </c>
      <c r="N166" s="23" t="s">
        <v>187</v>
      </c>
      <c r="O166" s="43" t="s">
        <v>188</v>
      </c>
      <c r="P166" s="23" t="s">
        <v>15</v>
      </c>
      <c r="Q166" s="44">
        <v>180</v>
      </c>
      <c r="R166" s="6">
        <v>52.08</v>
      </c>
      <c r="S166" s="6">
        <v>0.16</v>
      </c>
      <c r="T166" s="5">
        <f t="shared" si="185"/>
        <v>52.239999999999995</v>
      </c>
      <c r="U166" s="5">
        <f t="shared" si="186"/>
        <v>9374.4</v>
      </c>
      <c r="V166" s="5">
        <f t="shared" si="187"/>
        <v>28.8</v>
      </c>
      <c r="W166" s="5">
        <f t="shared" si="188"/>
        <v>9403.1999999999989</v>
      </c>
    </row>
    <row r="167" spans="1:23" ht="45" x14ac:dyDescent="0.25">
      <c r="A167" s="23" t="s">
        <v>189</v>
      </c>
      <c r="B167" s="43" t="s">
        <v>190</v>
      </c>
      <c r="C167" s="23" t="s">
        <v>15</v>
      </c>
      <c r="D167" s="44">
        <v>360</v>
      </c>
      <c r="E167" s="51"/>
      <c r="F167" s="51"/>
      <c r="G167" s="5">
        <f t="shared" si="180"/>
        <v>0</v>
      </c>
      <c r="H167" s="5">
        <f t="shared" si="181"/>
        <v>0</v>
      </c>
      <c r="I167" s="5">
        <f t="shared" si="182"/>
        <v>0</v>
      </c>
      <c r="J167" s="5">
        <f t="shared" si="183"/>
        <v>0</v>
      </c>
      <c r="L167" s="23" t="str">
        <f t="shared" si="184"/>
        <v>Valores ok!</v>
      </c>
      <c r="N167" s="23" t="s">
        <v>189</v>
      </c>
      <c r="O167" s="43" t="s">
        <v>190</v>
      </c>
      <c r="P167" s="23" t="s">
        <v>15</v>
      </c>
      <c r="Q167" s="44">
        <v>360</v>
      </c>
      <c r="R167" s="6">
        <v>218.5</v>
      </c>
      <c r="S167" s="6">
        <v>14.05</v>
      </c>
      <c r="T167" s="5">
        <f t="shared" si="185"/>
        <v>232.55</v>
      </c>
      <c r="U167" s="5">
        <f t="shared" si="186"/>
        <v>78660</v>
      </c>
      <c r="V167" s="5">
        <f t="shared" si="187"/>
        <v>5058</v>
      </c>
      <c r="W167" s="5">
        <f t="shared" si="188"/>
        <v>83718</v>
      </c>
    </row>
    <row r="168" spans="1:23" ht="30" x14ac:dyDescent="0.25">
      <c r="A168" s="23" t="s">
        <v>191</v>
      </c>
      <c r="B168" s="43" t="s">
        <v>76</v>
      </c>
      <c r="C168" s="23" t="s">
        <v>15</v>
      </c>
      <c r="D168" s="44">
        <v>200</v>
      </c>
      <c r="E168" s="51"/>
      <c r="F168" s="51"/>
      <c r="G168" s="5">
        <f t="shared" si="180"/>
        <v>0</v>
      </c>
      <c r="H168" s="5">
        <f t="shared" si="181"/>
        <v>0</v>
      </c>
      <c r="I168" s="5">
        <f t="shared" si="182"/>
        <v>0</v>
      </c>
      <c r="J168" s="5">
        <f t="shared" si="183"/>
        <v>0</v>
      </c>
      <c r="L168" s="23" t="str">
        <f t="shared" si="184"/>
        <v>Valores ok!</v>
      </c>
      <c r="N168" s="23" t="s">
        <v>191</v>
      </c>
      <c r="O168" s="43" t="s">
        <v>76</v>
      </c>
      <c r="P168" s="23" t="s">
        <v>15</v>
      </c>
      <c r="Q168" s="44">
        <v>200</v>
      </c>
      <c r="R168" s="6">
        <v>18.850000000000001</v>
      </c>
      <c r="S168" s="6">
        <v>6.22</v>
      </c>
      <c r="T168" s="5">
        <f t="shared" si="185"/>
        <v>25.07</v>
      </c>
      <c r="U168" s="5">
        <f t="shared" si="186"/>
        <v>3770</v>
      </c>
      <c r="V168" s="5">
        <f t="shared" si="187"/>
        <v>1244</v>
      </c>
      <c r="W168" s="5">
        <f t="shared" si="188"/>
        <v>5014</v>
      </c>
    </row>
    <row r="169" spans="1:23" ht="15.75" x14ac:dyDescent="0.25">
      <c r="A169" s="34" t="s">
        <v>192</v>
      </c>
      <c r="B169" s="35" t="s">
        <v>359</v>
      </c>
      <c r="C169" s="34"/>
      <c r="D169" s="34"/>
      <c r="E169" s="36"/>
      <c r="F169" s="36"/>
      <c r="G169" s="36"/>
      <c r="H169" s="1">
        <f>H170+H178+H188+H200+H210+H213+H217+H241</f>
        <v>0</v>
      </c>
      <c r="I169" s="1">
        <f>I170+I178+I188+I200+I210+I213+I217+I241</f>
        <v>0</v>
      </c>
      <c r="J169" s="1">
        <f>J170+J178+J188+J200+J210+J213+J217+J241</f>
        <v>0</v>
      </c>
      <c r="N169" s="34" t="s">
        <v>192</v>
      </c>
      <c r="O169" s="35" t="s">
        <v>359</v>
      </c>
      <c r="P169" s="34"/>
      <c r="Q169" s="34"/>
      <c r="R169" s="36"/>
      <c r="S169" s="36"/>
      <c r="T169" s="36"/>
      <c r="U169" s="1">
        <f>U170+U178+U188+U200+U210+U213+U217+U241</f>
        <v>2922249.29</v>
      </c>
      <c r="V169" s="1">
        <f>V170+V178+V188+V200+V210+V213+V217+V241</f>
        <v>177867.25999999998</v>
      </c>
      <c r="W169" s="1">
        <f>W170+W178+W188+W200+W210+W213+W217+W241</f>
        <v>3100116.55</v>
      </c>
    </row>
    <row r="170" spans="1:23" ht="15.75" x14ac:dyDescent="0.25">
      <c r="A170" s="37" t="s">
        <v>193</v>
      </c>
      <c r="B170" s="38" t="s">
        <v>326</v>
      </c>
      <c r="C170" s="37"/>
      <c r="D170" s="37"/>
      <c r="E170" s="39"/>
      <c r="F170" s="39"/>
      <c r="G170" s="39"/>
      <c r="H170" s="2">
        <f>SUM(H171:H177)</f>
        <v>0</v>
      </c>
      <c r="I170" s="2">
        <f>SUM(I171:I177)</f>
        <v>0</v>
      </c>
      <c r="J170" s="2">
        <f>SUM(J171:J177)</f>
        <v>0</v>
      </c>
      <c r="N170" s="37" t="s">
        <v>193</v>
      </c>
      <c r="O170" s="38" t="s">
        <v>326</v>
      </c>
      <c r="P170" s="37"/>
      <c r="Q170" s="37"/>
      <c r="R170" s="39"/>
      <c r="S170" s="39"/>
      <c r="T170" s="39"/>
      <c r="U170" s="2">
        <f>SUM(U171:U177)</f>
        <v>8095.1299999999992</v>
      </c>
      <c r="V170" s="2">
        <f>SUM(V171:V177)</f>
        <v>6077.9799999999987</v>
      </c>
      <c r="W170" s="2">
        <f>SUM(W171:W177)</f>
        <v>14173.109999999999</v>
      </c>
    </row>
    <row r="171" spans="1:23" ht="30" x14ac:dyDescent="0.25">
      <c r="A171" s="23" t="s">
        <v>194</v>
      </c>
      <c r="B171" s="43" t="s">
        <v>195</v>
      </c>
      <c r="C171" s="23" t="s">
        <v>15</v>
      </c>
      <c r="D171" s="44">
        <v>250</v>
      </c>
      <c r="E171" s="51"/>
      <c r="F171" s="51"/>
      <c r="G171" s="5">
        <f t="shared" ref="G171:G177" si="189">SUM(E171+F171)</f>
        <v>0</v>
      </c>
      <c r="H171" s="5">
        <f t="shared" ref="H171:H177" si="190">ROUND(D171*E171,2)</f>
        <v>0</v>
      </c>
      <c r="I171" s="5">
        <f t="shared" ref="I171:I177" si="191">ROUND(D171*F171,2)</f>
        <v>0</v>
      </c>
      <c r="J171" s="5">
        <f t="shared" ref="J171:J177" si="192">SUM(H171+I171)</f>
        <v>0</v>
      </c>
      <c r="L171" s="23" t="str">
        <f t="shared" ref="L171:L177" si="193">IF(E171+F171&gt;R171+S171,"Corrigir Valores","Valores ok!")</f>
        <v>Valores ok!</v>
      </c>
      <c r="N171" s="23" t="s">
        <v>194</v>
      </c>
      <c r="O171" s="43" t="s">
        <v>195</v>
      </c>
      <c r="P171" s="23" t="s">
        <v>15</v>
      </c>
      <c r="Q171" s="44">
        <v>250</v>
      </c>
      <c r="R171" s="6">
        <v>12.04</v>
      </c>
      <c r="S171" s="6">
        <v>0.73</v>
      </c>
      <c r="T171" s="5">
        <f t="shared" ref="T171:T177" si="194">SUM(R171+S171)</f>
        <v>12.77</v>
      </c>
      <c r="U171" s="5">
        <f t="shared" ref="U171:U177" si="195">ROUND(Q171*R171,2)</f>
        <v>3010</v>
      </c>
      <c r="V171" s="5">
        <f t="shared" ref="V171:V177" si="196">ROUND(Q171*S171,2)</f>
        <v>182.5</v>
      </c>
      <c r="W171" s="5">
        <f t="shared" ref="W171:W177" si="197">SUM(U171+V171)</f>
        <v>3192.5</v>
      </c>
    </row>
    <row r="172" spans="1:23" ht="45" x14ac:dyDescent="0.25">
      <c r="A172" s="23" t="s">
        <v>196</v>
      </c>
      <c r="B172" s="43" t="s">
        <v>341</v>
      </c>
      <c r="C172" s="23" t="s">
        <v>15</v>
      </c>
      <c r="D172" s="44">
        <v>110</v>
      </c>
      <c r="E172" s="51"/>
      <c r="F172" s="51"/>
      <c r="G172" s="5">
        <f t="shared" si="189"/>
        <v>0</v>
      </c>
      <c r="H172" s="5">
        <f t="shared" si="190"/>
        <v>0</v>
      </c>
      <c r="I172" s="5">
        <f t="shared" si="191"/>
        <v>0</v>
      </c>
      <c r="J172" s="5">
        <f t="shared" si="192"/>
        <v>0</v>
      </c>
      <c r="L172" s="23" t="str">
        <f t="shared" si="193"/>
        <v>Valores ok!</v>
      </c>
      <c r="N172" s="23" t="s">
        <v>196</v>
      </c>
      <c r="O172" s="43" t="s">
        <v>341</v>
      </c>
      <c r="P172" s="23" t="s">
        <v>15</v>
      </c>
      <c r="Q172" s="44">
        <v>110</v>
      </c>
      <c r="R172" s="6">
        <v>30.17</v>
      </c>
      <c r="S172" s="6">
        <v>39.94</v>
      </c>
      <c r="T172" s="5">
        <f t="shared" si="194"/>
        <v>70.11</v>
      </c>
      <c r="U172" s="5">
        <f t="shared" si="195"/>
        <v>3318.7</v>
      </c>
      <c r="V172" s="5">
        <f t="shared" si="196"/>
        <v>4393.3999999999996</v>
      </c>
      <c r="W172" s="5">
        <f t="shared" si="197"/>
        <v>7712.0999999999995</v>
      </c>
    </row>
    <row r="173" spans="1:23" ht="45" x14ac:dyDescent="0.25">
      <c r="A173" s="23" t="s">
        <v>197</v>
      </c>
      <c r="B173" s="43" t="s">
        <v>342</v>
      </c>
      <c r="C173" s="23" t="s">
        <v>15</v>
      </c>
      <c r="D173" s="44">
        <v>40</v>
      </c>
      <c r="E173" s="51"/>
      <c r="F173" s="51"/>
      <c r="G173" s="5">
        <f t="shared" si="189"/>
        <v>0</v>
      </c>
      <c r="H173" s="5">
        <f t="shared" si="190"/>
        <v>0</v>
      </c>
      <c r="I173" s="5">
        <f t="shared" si="191"/>
        <v>0</v>
      </c>
      <c r="J173" s="5">
        <f t="shared" si="192"/>
        <v>0</v>
      </c>
      <c r="L173" s="23" t="str">
        <f t="shared" si="193"/>
        <v>Valores ok!</v>
      </c>
      <c r="N173" s="23" t="s">
        <v>197</v>
      </c>
      <c r="O173" s="43" t="s">
        <v>342</v>
      </c>
      <c r="P173" s="23" t="s">
        <v>15</v>
      </c>
      <c r="Q173" s="44">
        <v>40</v>
      </c>
      <c r="R173" s="6">
        <v>20.399999999999999</v>
      </c>
      <c r="S173" s="6">
        <v>26.56</v>
      </c>
      <c r="T173" s="5">
        <f t="shared" si="194"/>
        <v>46.959999999999994</v>
      </c>
      <c r="U173" s="5">
        <f t="shared" si="195"/>
        <v>816</v>
      </c>
      <c r="V173" s="5">
        <f t="shared" si="196"/>
        <v>1062.4000000000001</v>
      </c>
      <c r="W173" s="5">
        <f t="shared" si="197"/>
        <v>1878.4</v>
      </c>
    </row>
    <row r="174" spans="1:23" x14ac:dyDescent="0.25">
      <c r="A174" s="23" t="s">
        <v>198</v>
      </c>
      <c r="B174" s="43" t="s">
        <v>360</v>
      </c>
      <c r="C174" s="23" t="s">
        <v>23</v>
      </c>
      <c r="D174" s="44">
        <v>6</v>
      </c>
      <c r="E174" s="51"/>
      <c r="F174" s="51"/>
      <c r="G174" s="5">
        <f t="shared" si="189"/>
        <v>0</v>
      </c>
      <c r="H174" s="5">
        <f t="shared" si="190"/>
        <v>0</v>
      </c>
      <c r="I174" s="5">
        <f t="shared" si="191"/>
        <v>0</v>
      </c>
      <c r="J174" s="5">
        <f t="shared" si="192"/>
        <v>0</v>
      </c>
      <c r="L174" s="23" t="str">
        <f t="shared" si="193"/>
        <v>Valores ok!</v>
      </c>
      <c r="N174" s="23" t="s">
        <v>198</v>
      </c>
      <c r="O174" s="43" t="s">
        <v>360</v>
      </c>
      <c r="P174" s="23" t="s">
        <v>23</v>
      </c>
      <c r="Q174" s="44">
        <v>6</v>
      </c>
      <c r="R174" s="6">
        <v>73.47</v>
      </c>
      <c r="S174" s="6">
        <v>50.47</v>
      </c>
      <c r="T174" s="5">
        <f t="shared" si="194"/>
        <v>123.94</v>
      </c>
      <c r="U174" s="5">
        <f t="shared" si="195"/>
        <v>440.82</v>
      </c>
      <c r="V174" s="5">
        <f t="shared" si="196"/>
        <v>302.82</v>
      </c>
      <c r="W174" s="5">
        <f t="shared" si="197"/>
        <v>743.64</v>
      </c>
    </row>
    <row r="175" spans="1:23" x14ac:dyDescent="0.25">
      <c r="A175" s="23" t="s">
        <v>199</v>
      </c>
      <c r="B175" s="43" t="s">
        <v>361</v>
      </c>
      <c r="C175" s="23" t="s">
        <v>23</v>
      </c>
      <c r="D175" s="44">
        <v>2</v>
      </c>
      <c r="E175" s="51"/>
      <c r="F175" s="51"/>
      <c r="G175" s="5">
        <f t="shared" si="189"/>
        <v>0</v>
      </c>
      <c r="H175" s="5">
        <f t="shared" si="190"/>
        <v>0</v>
      </c>
      <c r="I175" s="5">
        <f t="shared" si="191"/>
        <v>0</v>
      </c>
      <c r="J175" s="5">
        <f t="shared" si="192"/>
        <v>0</v>
      </c>
      <c r="L175" s="23" t="str">
        <f t="shared" si="193"/>
        <v>Valores ok!</v>
      </c>
      <c r="N175" s="23" t="s">
        <v>199</v>
      </c>
      <c r="O175" s="43" t="s">
        <v>361</v>
      </c>
      <c r="P175" s="23" t="s">
        <v>23</v>
      </c>
      <c r="Q175" s="44">
        <v>2</v>
      </c>
      <c r="R175" s="6">
        <v>120.98</v>
      </c>
      <c r="S175" s="6">
        <v>50.47</v>
      </c>
      <c r="T175" s="5">
        <f t="shared" si="194"/>
        <v>171.45</v>
      </c>
      <c r="U175" s="5">
        <f t="shared" si="195"/>
        <v>241.96</v>
      </c>
      <c r="V175" s="5">
        <f t="shared" si="196"/>
        <v>100.94</v>
      </c>
      <c r="W175" s="5">
        <f t="shared" si="197"/>
        <v>342.9</v>
      </c>
    </row>
    <row r="176" spans="1:23" x14ac:dyDescent="0.25">
      <c r="A176" s="23" t="s">
        <v>200</v>
      </c>
      <c r="B176" s="43" t="s">
        <v>362</v>
      </c>
      <c r="C176" s="23" t="s">
        <v>23</v>
      </c>
      <c r="D176" s="44">
        <v>4</v>
      </c>
      <c r="E176" s="51"/>
      <c r="F176" s="51"/>
      <c r="G176" s="5">
        <f t="shared" si="189"/>
        <v>0</v>
      </c>
      <c r="H176" s="5">
        <f t="shared" si="190"/>
        <v>0</v>
      </c>
      <c r="I176" s="5">
        <f t="shared" si="191"/>
        <v>0</v>
      </c>
      <c r="J176" s="5">
        <f t="shared" si="192"/>
        <v>0</v>
      </c>
      <c r="L176" s="23" t="str">
        <f t="shared" si="193"/>
        <v>Valores ok!</v>
      </c>
      <c r="N176" s="23" t="s">
        <v>200</v>
      </c>
      <c r="O176" s="43" t="s">
        <v>362</v>
      </c>
      <c r="P176" s="23" t="s">
        <v>23</v>
      </c>
      <c r="Q176" s="44">
        <v>4</v>
      </c>
      <c r="R176" s="6">
        <v>31.3</v>
      </c>
      <c r="S176" s="6">
        <v>8.98</v>
      </c>
      <c r="T176" s="5">
        <f t="shared" si="194"/>
        <v>40.28</v>
      </c>
      <c r="U176" s="5">
        <f t="shared" si="195"/>
        <v>125.2</v>
      </c>
      <c r="V176" s="5">
        <f t="shared" si="196"/>
        <v>35.92</v>
      </c>
      <c r="W176" s="5">
        <f t="shared" si="197"/>
        <v>161.12</v>
      </c>
    </row>
    <row r="177" spans="1:23" ht="30" x14ac:dyDescent="0.25">
      <c r="A177" s="23" t="s">
        <v>201</v>
      </c>
      <c r="B177" s="43" t="s">
        <v>363</v>
      </c>
      <c r="C177" s="23" t="s">
        <v>23</v>
      </c>
      <c r="D177" s="44">
        <v>1</v>
      </c>
      <c r="E177" s="51"/>
      <c r="F177" s="4">
        <f t="shared" ref="F177" si="198">ROUND((1-$J$10)*S177,2)</f>
        <v>0</v>
      </c>
      <c r="G177" s="5">
        <f t="shared" si="189"/>
        <v>0</v>
      </c>
      <c r="H177" s="5">
        <f t="shared" si="190"/>
        <v>0</v>
      </c>
      <c r="I177" s="5">
        <f t="shared" si="191"/>
        <v>0</v>
      </c>
      <c r="J177" s="5">
        <f t="shared" si="192"/>
        <v>0</v>
      </c>
      <c r="L177" s="23" t="str">
        <f t="shared" si="193"/>
        <v>Valores ok!</v>
      </c>
      <c r="N177" s="23" t="s">
        <v>201</v>
      </c>
      <c r="O177" s="43" t="s">
        <v>363</v>
      </c>
      <c r="P177" s="23" t="s">
        <v>23</v>
      </c>
      <c r="Q177" s="44">
        <v>1</v>
      </c>
      <c r="R177" s="6">
        <v>142.44999999999999</v>
      </c>
      <c r="S177" s="6">
        <v>0</v>
      </c>
      <c r="T177" s="5">
        <f t="shared" si="194"/>
        <v>142.44999999999999</v>
      </c>
      <c r="U177" s="5">
        <f t="shared" si="195"/>
        <v>142.44999999999999</v>
      </c>
      <c r="V177" s="5">
        <f t="shared" si="196"/>
        <v>0</v>
      </c>
      <c r="W177" s="5">
        <f t="shared" si="197"/>
        <v>142.44999999999999</v>
      </c>
    </row>
    <row r="178" spans="1:23" ht="15.75" x14ac:dyDescent="0.25">
      <c r="A178" s="37" t="s">
        <v>202</v>
      </c>
      <c r="B178" s="38" t="s">
        <v>346</v>
      </c>
      <c r="C178" s="37"/>
      <c r="D178" s="37"/>
      <c r="E178" s="39"/>
      <c r="F178" s="39"/>
      <c r="G178" s="39"/>
      <c r="H178" s="2">
        <f>SUM(H179:H187)</f>
        <v>0</v>
      </c>
      <c r="I178" s="2">
        <f>SUM(I179:I187)</f>
        <v>0</v>
      </c>
      <c r="J178" s="2">
        <f>SUM(J179:J187)</f>
        <v>0</v>
      </c>
      <c r="N178" s="37" t="s">
        <v>202</v>
      </c>
      <c r="O178" s="38" t="s">
        <v>346</v>
      </c>
      <c r="P178" s="37"/>
      <c r="Q178" s="37"/>
      <c r="R178" s="39"/>
      <c r="S178" s="39"/>
      <c r="T178" s="39"/>
      <c r="U178" s="2">
        <f>SUM(U179:U187)</f>
        <v>80896.100000000006</v>
      </c>
      <c r="V178" s="2">
        <f>SUM(V179:V187)</f>
        <v>29218.06</v>
      </c>
      <c r="W178" s="2">
        <f>SUM(W179:W187)</f>
        <v>110114.15999999999</v>
      </c>
    </row>
    <row r="179" spans="1:23" ht="30" x14ac:dyDescent="0.25">
      <c r="A179" s="23" t="s">
        <v>203</v>
      </c>
      <c r="B179" s="43" t="s">
        <v>195</v>
      </c>
      <c r="C179" s="23" t="s">
        <v>15</v>
      </c>
      <c r="D179" s="44">
        <v>2800</v>
      </c>
      <c r="E179" s="51"/>
      <c r="F179" s="51"/>
      <c r="G179" s="5">
        <f t="shared" ref="G179:G187" si="199">SUM(E179+F179)</f>
        <v>0</v>
      </c>
      <c r="H179" s="5">
        <f t="shared" ref="H179:H187" si="200">ROUND(D179*E179,2)</f>
        <v>0</v>
      </c>
      <c r="I179" s="5">
        <f t="shared" ref="I179:I187" si="201">ROUND(D179*F179,2)</f>
        <v>0</v>
      </c>
      <c r="J179" s="5">
        <f t="shared" ref="J179:J187" si="202">SUM(H179+I179)</f>
        <v>0</v>
      </c>
      <c r="L179" s="23" t="str">
        <f t="shared" ref="L179:L187" si="203">IF(E179+F179&gt;R179+S179,"Corrigir Valores","Valores ok!")</f>
        <v>Valores ok!</v>
      </c>
      <c r="N179" s="23" t="s">
        <v>203</v>
      </c>
      <c r="O179" s="43" t="s">
        <v>195</v>
      </c>
      <c r="P179" s="23" t="s">
        <v>15</v>
      </c>
      <c r="Q179" s="44">
        <v>2800</v>
      </c>
      <c r="R179" s="6">
        <v>12.04</v>
      </c>
      <c r="S179" s="6">
        <v>0.73</v>
      </c>
      <c r="T179" s="5">
        <f t="shared" ref="T179:T187" si="204">SUM(R179+S179)</f>
        <v>12.77</v>
      </c>
      <c r="U179" s="5">
        <f t="shared" ref="U179:U187" si="205">ROUND(Q179*R179,2)</f>
        <v>33712</v>
      </c>
      <c r="V179" s="5">
        <f t="shared" ref="V179:V187" si="206">ROUND(Q179*S179,2)</f>
        <v>2044</v>
      </c>
      <c r="W179" s="5">
        <f t="shared" ref="W179:W187" si="207">SUM(U179+V179)</f>
        <v>35756</v>
      </c>
    </row>
    <row r="180" spans="1:23" ht="45" x14ac:dyDescent="0.25">
      <c r="A180" s="23" t="s">
        <v>204</v>
      </c>
      <c r="B180" s="43" t="s">
        <v>354</v>
      </c>
      <c r="C180" s="23" t="s">
        <v>15</v>
      </c>
      <c r="D180" s="44">
        <v>250</v>
      </c>
      <c r="E180" s="51"/>
      <c r="F180" s="51"/>
      <c r="G180" s="5">
        <f t="shared" si="199"/>
        <v>0</v>
      </c>
      <c r="H180" s="5">
        <f t="shared" si="200"/>
        <v>0</v>
      </c>
      <c r="I180" s="5">
        <f t="shared" si="201"/>
        <v>0</v>
      </c>
      <c r="J180" s="5">
        <f t="shared" si="202"/>
        <v>0</v>
      </c>
      <c r="L180" s="23" t="str">
        <f t="shared" si="203"/>
        <v>Valores ok!</v>
      </c>
      <c r="N180" s="23" t="s">
        <v>204</v>
      </c>
      <c r="O180" s="43" t="s">
        <v>354</v>
      </c>
      <c r="P180" s="23" t="s">
        <v>15</v>
      </c>
      <c r="Q180" s="44">
        <v>250</v>
      </c>
      <c r="R180" s="6">
        <v>98.65</v>
      </c>
      <c r="S180" s="6">
        <v>56.67</v>
      </c>
      <c r="T180" s="5">
        <f t="shared" si="204"/>
        <v>155.32</v>
      </c>
      <c r="U180" s="5">
        <f t="shared" si="205"/>
        <v>24662.5</v>
      </c>
      <c r="V180" s="5">
        <f t="shared" si="206"/>
        <v>14167.5</v>
      </c>
      <c r="W180" s="5">
        <f t="shared" si="207"/>
        <v>38830</v>
      </c>
    </row>
    <row r="181" spans="1:23" ht="45" x14ac:dyDescent="0.25">
      <c r="A181" s="23" t="s">
        <v>205</v>
      </c>
      <c r="B181" s="43" t="s">
        <v>342</v>
      </c>
      <c r="C181" s="23" t="s">
        <v>15</v>
      </c>
      <c r="D181" s="44">
        <v>200</v>
      </c>
      <c r="E181" s="51"/>
      <c r="F181" s="51"/>
      <c r="G181" s="5">
        <f t="shared" si="199"/>
        <v>0</v>
      </c>
      <c r="H181" s="5">
        <f t="shared" si="200"/>
        <v>0</v>
      </c>
      <c r="I181" s="5">
        <f t="shared" si="201"/>
        <v>0</v>
      </c>
      <c r="J181" s="5">
        <f t="shared" si="202"/>
        <v>0</v>
      </c>
      <c r="L181" s="23" t="str">
        <f t="shared" si="203"/>
        <v>Valores ok!</v>
      </c>
      <c r="N181" s="23" t="s">
        <v>205</v>
      </c>
      <c r="O181" s="43" t="s">
        <v>342</v>
      </c>
      <c r="P181" s="23" t="s">
        <v>15</v>
      </c>
      <c r="Q181" s="44">
        <v>200</v>
      </c>
      <c r="R181" s="6">
        <v>20.399999999999999</v>
      </c>
      <c r="S181" s="6">
        <v>26.56</v>
      </c>
      <c r="T181" s="5">
        <f t="shared" si="204"/>
        <v>46.959999999999994</v>
      </c>
      <c r="U181" s="5">
        <f t="shared" si="205"/>
        <v>4080</v>
      </c>
      <c r="V181" s="5">
        <f t="shared" si="206"/>
        <v>5312</v>
      </c>
      <c r="W181" s="5">
        <f t="shared" si="207"/>
        <v>9392</v>
      </c>
    </row>
    <row r="182" spans="1:23" x14ac:dyDescent="0.25">
      <c r="A182" s="23" t="s">
        <v>206</v>
      </c>
      <c r="B182" s="43" t="s">
        <v>360</v>
      </c>
      <c r="C182" s="23" t="s">
        <v>23</v>
      </c>
      <c r="D182" s="44">
        <v>4</v>
      </c>
      <c r="E182" s="51"/>
      <c r="F182" s="51"/>
      <c r="G182" s="5">
        <f t="shared" si="199"/>
        <v>0</v>
      </c>
      <c r="H182" s="5">
        <f t="shared" si="200"/>
        <v>0</v>
      </c>
      <c r="I182" s="5">
        <f t="shared" si="201"/>
        <v>0</v>
      </c>
      <c r="J182" s="5">
        <f t="shared" si="202"/>
        <v>0</v>
      </c>
      <c r="L182" s="23" t="str">
        <f t="shared" si="203"/>
        <v>Valores ok!</v>
      </c>
      <c r="N182" s="23" t="s">
        <v>206</v>
      </c>
      <c r="O182" s="43" t="s">
        <v>360</v>
      </c>
      <c r="P182" s="23" t="s">
        <v>23</v>
      </c>
      <c r="Q182" s="44">
        <v>4</v>
      </c>
      <c r="R182" s="6">
        <v>73.47</v>
      </c>
      <c r="S182" s="6">
        <v>50.47</v>
      </c>
      <c r="T182" s="5">
        <f t="shared" si="204"/>
        <v>123.94</v>
      </c>
      <c r="U182" s="5">
        <f t="shared" si="205"/>
        <v>293.88</v>
      </c>
      <c r="V182" s="5">
        <f t="shared" si="206"/>
        <v>201.88</v>
      </c>
      <c r="W182" s="5">
        <f t="shared" si="207"/>
        <v>495.76</v>
      </c>
    </row>
    <row r="183" spans="1:23" x14ac:dyDescent="0.25">
      <c r="A183" s="23" t="s">
        <v>207</v>
      </c>
      <c r="B183" s="43" t="s">
        <v>361</v>
      </c>
      <c r="C183" s="23" t="s">
        <v>23</v>
      </c>
      <c r="D183" s="44">
        <v>44</v>
      </c>
      <c r="E183" s="51"/>
      <c r="F183" s="51"/>
      <c r="G183" s="5">
        <f t="shared" si="199"/>
        <v>0</v>
      </c>
      <c r="H183" s="5">
        <f t="shared" si="200"/>
        <v>0</v>
      </c>
      <c r="I183" s="5">
        <f t="shared" si="201"/>
        <v>0</v>
      </c>
      <c r="J183" s="5">
        <f t="shared" si="202"/>
        <v>0</v>
      </c>
      <c r="L183" s="23" t="str">
        <f t="shared" si="203"/>
        <v>Valores ok!</v>
      </c>
      <c r="N183" s="23" t="s">
        <v>207</v>
      </c>
      <c r="O183" s="43" t="s">
        <v>361</v>
      </c>
      <c r="P183" s="23" t="s">
        <v>23</v>
      </c>
      <c r="Q183" s="44">
        <v>44</v>
      </c>
      <c r="R183" s="6">
        <v>120.98</v>
      </c>
      <c r="S183" s="6">
        <v>50.47</v>
      </c>
      <c r="T183" s="5">
        <f t="shared" si="204"/>
        <v>171.45</v>
      </c>
      <c r="U183" s="5">
        <f t="shared" si="205"/>
        <v>5323.12</v>
      </c>
      <c r="V183" s="5">
        <f t="shared" si="206"/>
        <v>2220.6799999999998</v>
      </c>
      <c r="W183" s="5">
        <f t="shared" si="207"/>
        <v>7543.7999999999993</v>
      </c>
    </row>
    <row r="184" spans="1:23" ht="30" x14ac:dyDescent="0.25">
      <c r="A184" s="23" t="s">
        <v>208</v>
      </c>
      <c r="B184" s="43" t="s">
        <v>209</v>
      </c>
      <c r="C184" s="23" t="s">
        <v>23</v>
      </c>
      <c r="D184" s="44">
        <v>50</v>
      </c>
      <c r="E184" s="51"/>
      <c r="F184" s="51"/>
      <c r="G184" s="5">
        <f t="shared" si="199"/>
        <v>0</v>
      </c>
      <c r="H184" s="5">
        <f t="shared" si="200"/>
        <v>0</v>
      </c>
      <c r="I184" s="5">
        <f t="shared" si="201"/>
        <v>0</v>
      </c>
      <c r="J184" s="5">
        <f t="shared" si="202"/>
        <v>0</v>
      </c>
      <c r="L184" s="23" t="str">
        <f t="shared" si="203"/>
        <v>Valores ok!</v>
      </c>
      <c r="N184" s="23" t="s">
        <v>208</v>
      </c>
      <c r="O184" s="43" t="s">
        <v>209</v>
      </c>
      <c r="P184" s="23" t="s">
        <v>23</v>
      </c>
      <c r="Q184" s="44">
        <v>50</v>
      </c>
      <c r="R184" s="6">
        <v>127.53</v>
      </c>
      <c r="S184" s="6">
        <v>64.180000000000007</v>
      </c>
      <c r="T184" s="5">
        <f t="shared" si="204"/>
        <v>191.71</v>
      </c>
      <c r="U184" s="5">
        <f t="shared" si="205"/>
        <v>6376.5</v>
      </c>
      <c r="V184" s="5">
        <f t="shared" si="206"/>
        <v>3209</v>
      </c>
      <c r="W184" s="5">
        <f t="shared" si="207"/>
        <v>9585.5</v>
      </c>
    </row>
    <row r="185" spans="1:23" x14ac:dyDescent="0.25">
      <c r="A185" s="23" t="s">
        <v>210</v>
      </c>
      <c r="B185" s="43" t="s">
        <v>362</v>
      </c>
      <c r="C185" s="23" t="s">
        <v>23</v>
      </c>
      <c r="D185" s="44">
        <v>180</v>
      </c>
      <c r="E185" s="51"/>
      <c r="F185" s="51"/>
      <c r="G185" s="5">
        <f t="shared" si="199"/>
        <v>0</v>
      </c>
      <c r="H185" s="5">
        <f t="shared" si="200"/>
        <v>0</v>
      </c>
      <c r="I185" s="5">
        <f t="shared" si="201"/>
        <v>0</v>
      </c>
      <c r="J185" s="5">
        <f t="shared" si="202"/>
        <v>0</v>
      </c>
      <c r="L185" s="23" t="str">
        <f t="shared" si="203"/>
        <v>Valores ok!</v>
      </c>
      <c r="N185" s="23" t="s">
        <v>210</v>
      </c>
      <c r="O185" s="43" t="s">
        <v>362</v>
      </c>
      <c r="P185" s="23" t="s">
        <v>23</v>
      </c>
      <c r="Q185" s="44">
        <v>180</v>
      </c>
      <c r="R185" s="6">
        <v>31.3</v>
      </c>
      <c r="S185" s="6">
        <v>8.98</v>
      </c>
      <c r="T185" s="5">
        <f t="shared" si="204"/>
        <v>40.28</v>
      </c>
      <c r="U185" s="5">
        <f t="shared" si="205"/>
        <v>5634</v>
      </c>
      <c r="V185" s="5">
        <f t="shared" si="206"/>
        <v>1616.4</v>
      </c>
      <c r="W185" s="5">
        <f t="shared" si="207"/>
        <v>7250.4</v>
      </c>
    </row>
    <row r="186" spans="1:23" ht="30" x14ac:dyDescent="0.25">
      <c r="A186" s="23" t="s">
        <v>211</v>
      </c>
      <c r="B186" s="43" t="s">
        <v>27</v>
      </c>
      <c r="C186" s="23" t="s">
        <v>23</v>
      </c>
      <c r="D186" s="44">
        <v>10</v>
      </c>
      <c r="E186" s="51"/>
      <c r="F186" s="51"/>
      <c r="G186" s="5">
        <f t="shared" si="199"/>
        <v>0</v>
      </c>
      <c r="H186" s="5">
        <f t="shared" si="200"/>
        <v>0</v>
      </c>
      <c r="I186" s="5">
        <f t="shared" si="201"/>
        <v>0</v>
      </c>
      <c r="J186" s="5">
        <f t="shared" si="202"/>
        <v>0</v>
      </c>
      <c r="L186" s="23" t="str">
        <f t="shared" si="203"/>
        <v>Valores ok!</v>
      </c>
      <c r="N186" s="23" t="s">
        <v>211</v>
      </c>
      <c r="O186" s="43" t="s">
        <v>27</v>
      </c>
      <c r="P186" s="23" t="s">
        <v>23</v>
      </c>
      <c r="Q186" s="44">
        <v>10</v>
      </c>
      <c r="R186" s="6">
        <v>24.43</v>
      </c>
      <c r="S186" s="6">
        <v>44.66</v>
      </c>
      <c r="T186" s="5">
        <f t="shared" si="204"/>
        <v>69.09</v>
      </c>
      <c r="U186" s="5">
        <f t="shared" si="205"/>
        <v>244.3</v>
      </c>
      <c r="V186" s="5">
        <f t="shared" si="206"/>
        <v>446.6</v>
      </c>
      <c r="W186" s="5">
        <f t="shared" si="207"/>
        <v>690.90000000000009</v>
      </c>
    </row>
    <row r="187" spans="1:23" ht="30" x14ac:dyDescent="0.25">
      <c r="A187" s="23" t="s">
        <v>212</v>
      </c>
      <c r="B187" s="43" t="s">
        <v>363</v>
      </c>
      <c r="C187" s="23" t="s">
        <v>23</v>
      </c>
      <c r="D187" s="44">
        <v>4</v>
      </c>
      <c r="E187" s="51"/>
      <c r="F187" s="4">
        <f t="shared" ref="F187" si="208">ROUND((1-$J$10)*S187,2)</f>
        <v>0</v>
      </c>
      <c r="G187" s="5">
        <f t="shared" si="199"/>
        <v>0</v>
      </c>
      <c r="H187" s="5">
        <f t="shared" si="200"/>
        <v>0</v>
      </c>
      <c r="I187" s="5">
        <f t="shared" si="201"/>
        <v>0</v>
      </c>
      <c r="J187" s="5">
        <f t="shared" si="202"/>
        <v>0</v>
      </c>
      <c r="L187" s="23" t="str">
        <f t="shared" si="203"/>
        <v>Valores ok!</v>
      </c>
      <c r="N187" s="23" t="s">
        <v>212</v>
      </c>
      <c r="O187" s="43" t="s">
        <v>363</v>
      </c>
      <c r="P187" s="23" t="s">
        <v>23</v>
      </c>
      <c r="Q187" s="44">
        <v>4</v>
      </c>
      <c r="R187" s="6">
        <v>142.44999999999999</v>
      </c>
      <c r="S187" s="6">
        <v>0</v>
      </c>
      <c r="T187" s="5">
        <f t="shared" si="204"/>
        <v>142.44999999999999</v>
      </c>
      <c r="U187" s="5">
        <f t="shared" si="205"/>
        <v>569.79999999999995</v>
      </c>
      <c r="V187" s="5">
        <f t="shared" si="206"/>
        <v>0</v>
      </c>
      <c r="W187" s="5">
        <f t="shared" si="207"/>
        <v>569.79999999999995</v>
      </c>
    </row>
    <row r="188" spans="1:23" ht="15.75" x14ac:dyDescent="0.25">
      <c r="A188" s="37" t="s">
        <v>213</v>
      </c>
      <c r="B188" s="38" t="s">
        <v>356</v>
      </c>
      <c r="C188" s="37"/>
      <c r="D188" s="37"/>
      <c r="E188" s="39"/>
      <c r="F188" s="39"/>
      <c r="G188" s="39"/>
      <c r="H188" s="2">
        <f>SUM(H189:H199)</f>
        <v>0</v>
      </c>
      <c r="I188" s="2">
        <f>SUM(I189:I199)</f>
        <v>0</v>
      </c>
      <c r="J188" s="2">
        <f>SUM(J189:J199)</f>
        <v>0</v>
      </c>
      <c r="N188" s="37" t="s">
        <v>213</v>
      </c>
      <c r="O188" s="38" t="s">
        <v>356</v>
      </c>
      <c r="P188" s="37"/>
      <c r="Q188" s="37"/>
      <c r="R188" s="39"/>
      <c r="S188" s="39"/>
      <c r="T188" s="39"/>
      <c r="U188" s="2">
        <f>SUM(U189:U199)</f>
        <v>78097.69</v>
      </c>
      <c r="V188" s="2">
        <f>SUM(V189:V199)</f>
        <v>28710.69</v>
      </c>
      <c r="W188" s="2">
        <f>SUM(W189:W199)</f>
        <v>106808.38000000002</v>
      </c>
    </row>
    <row r="189" spans="1:23" ht="30" x14ac:dyDescent="0.25">
      <c r="A189" s="23" t="s">
        <v>214</v>
      </c>
      <c r="B189" s="43" t="s">
        <v>195</v>
      </c>
      <c r="C189" s="23" t="s">
        <v>15</v>
      </c>
      <c r="D189" s="44">
        <v>2500</v>
      </c>
      <c r="E189" s="51"/>
      <c r="F189" s="51"/>
      <c r="G189" s="5">
        <f t="shared" ref="G189:G199" si="209">SUM(E189+F189)</f>
        <v>0</v>
      </c>
      <c r="H189" s="5">
        <f t="shared" ref="H189:H199" si="210">ROUND(D189*E189,2)</f>
        <v>0</v>
      </c>
      <c r="I189" s="5">
        <f t="shared" ref="I189:I199" si="211">ROUND(D189*F189,2)</f>
        <v>0</v>
      </c>
      <c r="J189" s="5">
        <f t="shared" ref="J189:J199" si="212">SUM(H189+I189)</f>
        <v>0</v>
      </c>
      <c r="L189" s="23" t="str">
        <f t="shared" ref="L189:L199" si="213">IF(E189+F189&gt;R189+S189,"Corrigir Valores","Valores ok!")</f>
        <v>Valores ok!</v>
      </c>
      <c r="N189" s="23" t="s">
        <v>214</v>
      </c>
      <c r="O189" s="43" t="s">
        <v>195</v>
      </c>
      <c r="P189" s="23" t="s">
        <v>15</v>
      </c>
      <c r="Q189" s="44">
        <v>2500</v>
      </c>
      <c r="R189" s="6">
        <v>12.04</v>
      </c>
      <c r="S189" s="6">
        <v>0.73</v>
      </c>
      <c r="T189" s="5">
        <f t="shared" ref="T189:T199" si="214">SUM(R189+S189)</f>
        <v>12.77</v>
      </c>
      <c r="U189" s="5">
        <f t="shared" ref="U189:U199" si="215">ROUND(Q189*R189,2)</f>
        <v>30100</v>
      </c>
      <c r="V189" s="5">
        <f t="shared" ref="V189:V199" si="216">ROUND(Q189*S189,2)</f>
        <v>1825</v>
      </c>
      <c r="W189" s="5">
        <f t="shared" ref="W189:W199" si="217">SUM(U189+V189)</f>
        <v>31925</v>
      </c>
    </row>
    <row r="190" spans="1:23" ht="45" x14ac:dyDescent="0.25">
      <c r="A190" s="23" t="s">
        <v>215</v>
      </c>
      <c r="B190" s="43" t="s">
        <v>354</v>
      </c>
      <c r="C190" s="23" t="s">
        <v>15</v>
      </c>
      <c r="D190" s="44">
        <v>250</v>
      </c>
      <c r="E190" s="51"/>
      <c r="F190" s="51"/>
      <c r="G190" s="5">
        <f t="shared" si="209"/>
        <v>0</v>
      </c>
      <c r="H190" s="5">
        <f t="shared" si="210"/>
        <v>0</v>
      </c>
      <c r="I190" s="5">
        <f t="shared" si="211"/>
        <v>0</v>
      </c>
      <c r="J190" s="5">
        <f t="shared" si="212"/>
        <v>0</v>
      </c>
      <c r="L190" s="23" t="str">
        <f t="shared" si="213"/>
        <v>Valores ok!</v>
      </c>
      <c r="N190" s="23" t="s">
        <v>215</v>
      </c>
      <c r="O190" s="43" t="s">
        <v>354</v>
      </c>
      <c r="P190" s="23" t="s">
        <v>15</v>
      </c>
      <c r="Q190" s="44">
        <v>250</v>
      </c>
      <c r="R190" s="6">
        <v>98.65</v>
      </c>
      <c r="S190" s="6">
        <v>56.67</v>
      </c>
      <c r="T190" s="5">
        <f t="shared" si="214"/>
        <v>155.32</v>
      </c>
      <c r="U190" s="5">
        <f t="shared" si="215"/>
        <v>24662.5</v>
      </c>
      <c r="V190" s="5">
        <f t="shared" si="216"/>
        <v>14167.5</v>
      </c>
      <c r="W190" s="5">
        <f t="shared" si="217"/>
        <v>38830</v>
      </c>
    </row>
    <row r="191" spans="1:23" ht="45" x14ac:dyDescent="0.25">
      <c r="A191" s="23" t="s">
        <v>216</v>
      </c>
      <c r="B191" s="43" t="s">
        <v>342</v>
      </c>
      <c r="C191" s="23" t="s">
        <v>15</v>
      </c>
      <c r="D191" s="44">
        <v>180</v>
      </c>
      <c r="E191" s="51"/>
      <c r="F191" s="51"/>
      <c r="G191" s="5">
        <f t="shared" si="209"/>
        <v>0</v>
      </c>
      <c r="H191" s="5">
        <f t="shared" si="210"/>
        <v>0</v>
      </c>
      <c r="I191" s="5">
        <f t="shared" si="211"/>
        <v>0</v>
      </c>
      <c r="J191" s="5">
        <f t="shared" si="212"/>
        <v>0</v>
      </c>
      <c r="L191" s="23" t="str">
        <f t="shared" si="213"/>
        <v>Valores ok!</v>
      </c>
      <c r="N191" s="23" t="s">
        <v>216</v>
      </c>
      <c r="O191" s="43" t="s">
        <v>342</v>
      </c>
      <c r="P191" s="23" t="s">
        <v>15</v>
      </c>
      <c r="Q191" s="44">
        <v>180</v>
      </c>
      <c r="R191" s="6">
        <v>20.399999999999999</v>
      </c>
      <c r="S191" s="6">
        <v>26.56</v>
      </c>
      <c r="T191" s="5">
        <f t="shared" si="214"/>
        <v>46.959999999999994</v>
      </c>
      <c r="U191" s="5">
        <f t="shared" si="215"/>
        <v>3672</v>
      </c>
      <c r="V191" s="5">
        <f t="shared" si="216"/>
        <v>4780.8</v>
      </c>
      <c r="W191" s="5">
        <f t="shared" si="217"/>
        <v>8452.7999999999993</v>
      </c>
    </row>
    <row r="192" spans="1:23" x14ac:dyDescent="0.25">
      <c r="A192" s="23" t="s">
        <v>217</v>
      </c>
      <c r="B192" s="43" t="s">
        <v>360</v>
      </c>
      <c r="C192" s="23" t="s">
        <v>23</v>
      </c>
      <c r="D192" s="44">
        <v>2</v>
      </c>
      <c r="E192" s="51"/>
      <c r="F192" s="51"/>
      <c r="G192" s="5">
        <f t="shared" si="209"/>
        <v>0</v>
      </c>
      <c r="H192" s="5">
        <f t="shared" si="210"/>
        <v>0</v>
      </c>
      <c r="I192" s="5">
        <f t="shared" si="211"/>
        <v>0</v>
      </c>
      <c r="J192" s="5">
        <f t="shared" si="212"/>
        <v>0</v>
      </c>
      <c r="L192" s="23" t="str">
        <f t="shared" si="213"/>
        <v>Valores ok!</v>
      </c>
      <c r="N192" s="23" t="s">
        <v>217</v>
      </c>
      <c r="O192" s="43" t="s">
        <v>360</v>
      </c>
      <c r="P192" s="23" t="s">
        <v>23</v>
      </c>
      <c r="Q192" s="44">
        <v>2</v>
      </c>
      <c r="R192" s="6">
        <v>73.47</v>
      </c>
      <c r="S192" s="6">
        <v>50.47</v>
      </c>
      <c r="T192" s="5">
        <f t="shared" si="214"/>
        <v>123.94</v>
      </c>
      <c r="U192" s="5">
        <f t="shared" si="215"/>
        <v>146.94</v>
      </c>
      <c r="V192" s="5">
        <f t="shared" si="216"/>
        <v>100.94</v>
      </c>
      <c r="W192" s="5">
        <f t="shared" si="217"/>
        <v>247.88</v>
      </c>
    </row>
    <row r="193" spans="1:23" ht="30" x14ac:dyDescent="0.25">
      <c r="A193" s="23" t="s">
        <v>218</v>
      </c>
      <c r="B193" s="43" t="s">
        <v>363</v>
      </c>
      <c r="C193" s="23" t="s">
        <v>23</v>
      </c>
      <c r="D193" s="44">
        <v>4</v>
      </c>
      <c r="E193" s="51"/>
      <c r="F193" s="4">
        <f t="shared" ref="F193:F198" si="218">ROUND((1-$J$10)*S193,2)</f>
        <v>0</v>
      </c>
      <c r="G193" s="5">
        <f t="shared" si="209"/>
        <v>0</v>
      </c>
      <c r="H193" s="5">
        <f t="shared" si="210"/>
        <v>0</v>
      </c>
      <c r="I193" s="5">
        <f t="shared" si="211"/>
        <v>0</v>
      </c>
      <c r="J193" s="5">
        <f t="shared" si="212"/>
        <v>0</v>
      </c>
      <c r="L193" s="23" t="str">
        <f t="shared" si="213"/>
        <v>Valores ok!</v>
      </c>
      <c r="N193" s="23" t="s">
        <v>218</v>
      </c>
      <c r="O193" s="43" t="s">
        <v>363</v>
      </c>
      <c r="P193" s="23" t="s">
        <v>23</v>
      </c>
      <c r="Q193" s="44">
        <v>4</v>
      </c>
      <c r="R193" s="6">
        <v>142.44999999999999</v>
      </c>
      <c r="S193" s="6">
        <v>0</v>
      </c>
      <c r="T193" s="5">
        <f t="shared" si="214"/>
        <v>142.44999999999999</v>
      </c>
      <c r="U193" s="5">
        <f t="shared" si="215"/>
        <v>569.79999999999995</v>
      </c>
      <c r="V193" s="5">
        <f t="shared" si="216"/>
        <v>0</v>
      </c>
      <c r="W193" s="5">
        <f t="shared" si="217"/>
        <v>569.79999999999995</v>
      </c>
    </row>
    <row r="194" spans="1:23" x14ac:dyDescent="0.25">
      <c r="A194" s="23" t="s">
        <v>219</v>
      </c>
      <c r="B194" s="43" t="s">
        <v>361</v>
      </c>
      <c r="C194" s="23" t="s">
        <v>23</v>
      </c>
      <c r="D194" s="44">
        <v>35</v>
      </c>
      <c r="E194" s="51"/>
      <c r="F194" s="51"/>
      <c r="G194" s="5">
        <f t="shared" si="209"/>
        <v>0</v>
      </c>
      <c r="H194" s="5">
        <f t="shared" si="210"/>
        <v>0</v>
      </c>
      <c r="I194" s="5">
        <f t="shared" si="211"/>
        <v>0</v>
      </c>
      <c r="J194" s="5">
        <f t="shared" si="212"/>
        <v>0</v>
      </c>
      <c r="L194" s="23" t="str">
        <f t="shared" si="213"/>
        <v>Valores ok!</v>
      </c>
      <c r="N194" s="23" t="s">
        <v>219</v>
      </c>
      <c r="O194" s="43" t="s">
        <v>361</v>
      </c>
      <c r="P194" s="23" t="s">
        <v>23</v>
      </c>
      <c r="Q194" s="44">
        <v>35</v>
      </c>
      <c r="R194" s="6">
        <v>120.98</v>
      </c>
      <c r="S194" s="6">
        <v>50.47</v>
      </c>
      <c r="T194" s="5">
        <f t="shared" si="214"/>
        <v>171.45</v>
      </c>
      <c r="U194" s="5">
        <f t="shared" si="215"/>
        <v>4234.3</v>
      </c>
      <c r="V194" s="5">
        <f t="shared" si="216"/>
        <v>1766.45</v>
      </c>
      <c r="W194" s="5">
        <f t="shared" si="217"/>
        <v>6000.75</v>
      </c>
    </row>
    <row r="195" spans="1:23" ht="30" x14ac:dyDescent="0.25">
      <c r="A195" s="23" t="s">
        <v>220</v>
      </c>
      <c r="B195" s="43" t="s">
        <v>209</v>
      </c>
      <c r="C195" s="23" t="s">
        <v>23</v>
      </c>
      <c r="D195" s="44">
        <v>55</v>
      </c>
      <c r="E195" s="51"/>
      <c r="F195" s="51"/>
      <c r="G195" s="5">
        <f t="shared" si="209"/>
        <v>0</v>
      </c>
      <c r="H195" s="5">
        <f t="shared" si="210"/>
        <v>0</v>
      </c>
      <c r="I195" s="5">
        <f t="shared" si="211"/>
        <v>0</v>
      </c>
      <c r="J195" s="5">
        <f t="shared" si="212"/>
        <v>0</v>
      </c>
      <c r="L195" s="23" t="str">
        <f t="shared" si="213"/>
        <v>Valores ok!</v>
      </c>
      <c r="N195" s="23" t="s">
        <v>220</v>
      </c>
      <c r="O195" s="43" t="s">
        <v>209</v>
      </c>
      <c r="P195" s="23" t="s">
        <v>23</v>
      </c>
      <c r="Q195" s="44">
        <v>55</v>
      </c>
      <c r="R195" s="6">
        <v>127.53</v>
      </c>
      <c r="S195" s="6">
        <v>64.180000000000007</v>
      </c>
      <c r="T195" s="5">
        <f t="shared" si="214"/>
        <v>191.71</v>
      </c>
      <c r="U195" s="5">
        <f t="shared" si="215"/>
        <v>7014.15</v>
      </c>
      <c r="V195" s="5">
        <f t="shared" si="216"/>
        <v>3529.9</v>
      </c>
      <c r="W195" s="5">
        <f t="shared" si="217"/>
        <v>10544.05</v>
      </c>
    </row>
    <row r="196" spans="1:23" x14ac:dyDescent="0.25">
      <c r="A196" s="23" t="s">
        <v>221</v>
      </c>
      <c r="B196" s="43" t="s">
        <v>362</v>
      </c>
      <c r="C196" s="23" t="s">
        <v>23</v>
      </c>
      <c r="D196" s="44">
        <v>170</v>
      </c>
      <c r="E196" s="51"/>
      <c r="F196" s="51"/>
      <c r="G196" s="5">
        <f t="shared" si="209"/>
        <v>0</v>
      </c>
      <c r="H196" s="5">
        <f t="shared" si="210"/>
        <v>0</v>
      </c>
      <c r="I196" s="5">
        <f t="shared" si="211"/>
        <v>0</v>
      </c>
      <c r="J196" s="5">
        <f t="shared" si="212"/>
        <v>0</v>
      </c>
      <c r="L196" s="23" t="str">
        <f t="shared" si="213"/>
        <v>Valores ok!</v>
      </c>
      <c r="N196" s="23" t="s">
        <v>221</v>
      </c>
      <c r="O196" s="43" t="s">
        <v>362</v>
      </c>
      <c r="P196" s="23" t="s">
        <v>23</v>
      </c>
      <c r="Q196" s="44">
        <v>170</v>
      </c>
      <c r="R196" s="6">
        <v>31.3</v>
      </c>
      <c r="S196" s="6">
        <v>8.98</v>
      </c>
      <c r="T196" s="5">
        <f t="shared" si="214"/>
        <v>40.28</v>
      </c>
      <c r="U196" s="5">
        <f t="shared" si="215"/>
        <v>5321</v>
      </c>
      <c r="V196" s="5">
        <f t="shared" si="216"/>
        <v>1526.6</v>
      </c>
      <c r="W196" s="5">
        <f t="shared" si="217"/>
        <v>6847.6</v>
      </c>
    </row>
    <row r="197" spans="1:23" ht="30" x14ac:dyDescent="0.25">
      <c r="A197" s="23" t="s">
        <v>222</v>
      </c>
      <c r="B197" s="43" t="s">
        <v>27</v>
      </c>
      <c r="C197" s="23" t="s">
        <v>23</v>
      </c>
      <c r="D197" s="44">
        <v>14</v>
      </c>
      <c r="E197" s="51"/>
      <c r="F197" s="51"/>
      <c r="G197" s="5">
        <f t="shared" si="209"/>
        <v>0</v>
      </c>
      <c r="H197" s="5">
        <f t="shared" si="210"/>
        <v>0</v>
      </c>
      <c r="I197" s="5">
        <f t="shared" si="211"/>
        <v>0</v>
      </c>
      <c r="J197" s="5">
        <f t="shared" si="212"/>
        <v>0</v>
      </c>
      <c r="L197" s="23" t="str">
        <f t="shared" si="213"/>
        <v>Valores ok!</v>
      </c>
      <c r="N197" s="23" t="s">
        <v>222</v>
      </c>
      <c r="O197" s="43" t="s">
        <v>27</v>
      </c>
      <c r="P197" s="23" t="s">
        <v>23</v>
      </c>
      <c r="Q197" s="44">
        <v>14</v>
      </c>
      <c r="R197" s="6">
        <v>24.43</v>
      </c>
      <c r="S197" s="6">
        <v>44.66</v>
      </c>
      <c r="T197" s="5">
        <f t="shared" si="214"/>
        <v>69.09</v>
      </c>
      <c r="U197" s="5">
        <f t="shared" si="215"/>
        <v>342.02</v>
      </c>
      <c r="V197" s="5">
        <f t="shared" si="216"/>
        <v>625.24</v>
      </c>
      <c r="W197" s="5">
        <f t="shared" si="217"/>
        <v>967.26</v>
      </c>
    </row>
    <row r="198" spans="1:23" ht="30" x14ac:dyDescent="0.25">
      <c r="A198" s="23" t="s">
        <v>223</v>
      </c>
      <c r="B198" s="43" t="s">
        <v>363</v>
      </c>
      <c r="C198" s="23" t="s">
        <v>23</v>
      </c>
      <c r="D198" s="44">
        <v>4</v>
      </c>
      <c r="E198" s="51"/>
      <c r="F198" s="4">
        <f t="shared" si="218"/>
        <v>0</v>
      </c>
      <c r="G198" s="5">
        <f t="shared" si="209"/>
        <v>0</v>
      </c>
      <c r="H198" s="5">
        <f t="shared" si="210"/>
        <v>0</v>
      </c>
      <c r="I198" s="5">
        <f t="shared" si="211"/>
        <v>0</v>
      </c>
      <c r="J198" s="5">
        <f t="shared" si="212"/>
        <v>0</v>
      </c>
      <c r="L198" s="23" t="str">
        <f t="shared" si="213"/>
        <v>Valores ok!</v>
      </c>
      <c r="N198" s="23" t="s">
        <v>223</v>
      </c>
      <c r="O198" s="43" t="s">
        <v>363</v>
      </c>
      <c r="P198" s="23" t="s">
        <v>23</v>
      </c>
      <c r="Q198" s="44">
        <v>4</v>
      </c>
      <c r="R198" s="6">
        <v>142.44999999999999</v>
      </c>
      <c r="S198" s="6">
        <v>0</v>
      </c>
      <c r="T198" s="5">
        <f t="shared" si="214"/>
        <v>142.44999999999999</v>
      </c>
      <c r="U198" s="5">
        <f t="shared" si="215"/>
        <v>569.79999999999995</v>
      </c>
      <c r="V198" s="5">
        <f t="shared" si="216"/>
        <v>0</v>
      </c>
      <c r="W198" s="5">
        <f t="shared" si="217"/>
        <v>569.79999999999995</v>
      </c>
    </row>
    <row r="199" spans="1:23" ht="30" x14ac:dyDescent="0.25">
      <c r="A199" s="23" t="s">
        <v>224</v>
      </c>
      <c r="B199" s="43" t="s">
        <v>364</v>
      </c>
      <c r="C199" s="23" t="s">
        <v>23</v>
      </c>
      <c r="D199" s="44">
        <v>2</v>
      </c>
      <c r="E199" s="51"/>
      <c r="F199" s="51"/>
      <c r="G199" s="5">
        <f t="shared" si="209"/>
        <v>0</v>
      </c>
      <c r="H199" s="5">
        <f t="shared" si="210"/>
        <v>0</v>
      </c>
      <c r="I199" s="5">
        <f t="shared" si="211"/>
        <v>0</v>
      </c>
      <c r="J199" s="5">
        <f t="shared" si="212"/>
        <v>0</v>
      </c>
      <c r="L199" s="23" t="str">
        <f t="shared" si="213"/>
        <v>Valores ok!</v>
      </c>
      <c r="N199" s="23" t="s">
        <v>224</v>
      </c>
      <c r="O199" s="43" t="s">
        <v>364</v>
      </c>
      <c r="P199" s="23" t="s">
        <v>23</v>
      </c>
      <c r="Q199" s="44">
        <v>2</v>
      </c>
      <c r="R199" s="6">
        <v>732.59</v>
      </c>
      <c r="S199" s="6">
        <v>194.13</v>
      </c>
      <c r="T199" s="5">
        <f t="shared" si="214"/>
        <v>926.72</v>
      </c>
      <c r="U199" s="5">
        <f t="shared" si="215"/>
        <v>1465.18</v>
      </c>
      <c r="V199" s="5">
        <f t="shared" si="216"/>
        <v>388.26</v>
      </c>
      <c r="W199" s="5">
        <f t="shared" si="217"/>
        <v>1853.44</v>
      </c>
    </row>
    <row r="200" spans="1:23" ht="15.75" x14ac:dyDescent="0.25">
      <c r="A200" s="37" t="s">
        <v>225</v>
      </c>
      <c r="B200" s="38" t="s">
        <v>357</v>
      </c>
      <c r="C200" s="37"/>
      <c r="D200" s="37"/>
      <c r="E200" s="39"/>
      <c r="F200" s="39"/>
      <c r="G200" s="39"/>
      <c r="H200" s="2">
        <f>SUM(H201:H209)</f>
        <v>0</v>
      </c>
      <c r="I200" s="2">
        <f>SUM(I201:I209)</f>
        <v>0</v>
      </c>
      <c r="J200" s="2">
        <f>SUM(J201:J209)</f>
        <v>0</v>
      </c>
      <c r="N200" s="37" t="s">
        <v>225</v>
      </c>
      <c r="O200" s="38" t="s">
        <v>357</v>
      </c>
      <c r="P200" s="37"/>
      <c r="Q200" s="37"/>
      <c r="R200" s="39"/>
      <c r="S200" s="39"/>
      <c r="T200" s="39"/>
      <c r="U200" s="2">
        <f>SUM(U201:U209)</f>
        <v>60213.21</v>
      </c>
      <c r="V200" s="2">
        <f>SUM(V201:V209)</f>
        <v>20784.569999999996</v>
      </c>
      <c r="W200" s="2">
        <f>SUM(W201:W209)</f>
        <v>80997.780000000028</v>
      </c>
    </row>
    <row r="201" spans="1:23" ht="30" x14ac:dyDescent="0.25">
      <c r="A201" s="23" t="s">
        <v>226</v>
      </c>
      <c r="B201" s="43" t="s">
        <v>195</v>
      </c>
      <c r="C201" s="23" t="s">
        <v>15</v>
      </c>
      <c r="D201" s="44">
        <v>2200</v>
      </c>
      <c r="E201" s="51"/>
      <c r="F201" s="51"/>
      <c r="G201" s="5">
        <f t="shared" ref="G201:G209" si="219">SUM(E201+F201)</f>
        <v>0</v>
      </c>
      <c r="H201" s="5">
        <f t="shared" ref="H201:H209" si="220">ROUND(D201*E201,2)</f>
        <v>0</v>
      </c>
      <c r="I201" s="5">
        <f t="shared" ref="I201:I209" si="221">ROUND(D201*F201,2)</f>
        <v>0</v>
      </c>
      <c r="J201" s="5">
        <f t="shared" ref="J201:J209" si="222">SUM(H201+I201)</f>
        <v>0</v>
      </c>
      <c r="L201" s="23" t="str">
        <f t="shared" ref="L201:L209" si="223">IF(E201+F201&gt;R201+S201,"Corrigir Valores","Valores ok!")</f>
        <v>Valores ok!</v>
      </c>
      <c r="N201" s="23" t="s">
        <v>226</v>
      </c>
      <c r="O201" s="43" t="s">
        <v>195</v>
      </c>
      <c r="P201" s="23" t="s">
        <v>15</v>
      </c>
      <c r="Q201" s="44">
        <v>2200</v>
      </c>
      <c r="R201" s="6">
        <v>12.04</v>
      </c>
      <c r="S201" s="6">
        <v>0.73</v>
      </c>
      <c r="T201" s="5">
        <f t="shared" ref="T201:T209" si="224">SUM(R201+S201)</f>
        <v>12.77</v>
      </c>
      <c r="U201" s="5">
        <f t="shared" ref="U201:U209" si="225">ROUND(Q201*R201,2)</f>
        <v>26488</v>
      </c>
      <c r="V201" s="5">
        <f t="shared" ref="V201:V209" si="226">ROUND(Q201*S201,2)</f>
        <v>1606</v>
      </c>
      <c r="W201" s="5">
        <f t="shared" ref="W201:W209" si="227">SUM(U201+V201)</f>
        <v>28094</v>
      </c>
    </row>
    <row r="202" spans="1:23" ht="45" x14ac:dyDescent="0.25">
      <c r="A202" s="23" t="s">
        <v>227</v>
      </c>
      <c r="B202" s="43" t="s">
        <v>354</v>
      </c>
      <c r="C202" s="23" t="s">
        <v>15</v>
      </c>
      <c r="D202" s="44">
        <v>190</v>
      </c>
      <c r="E202" s="51"/>
      <c r="F202" s="51"/>
      <c r="G202" s="5">
        <f t="shared" si="219"/>
        <v>0</v>
      </c>
      <c r="H202" s="5">
        <f t="shared" si="220"/>
        <v>0</v>
      </c>
      <c r="I202" s="5">
        <f t="shared" si="221"/>
        <v>0</v>
      </c>
      <c r="J202" s="5">
        <f t="shared" si="222"/>
        <v>0</v>
      </c>
      <c r="L202" s="23" t="str">
        <f t="shared" si="223"/>
        <v>Valores ok!</v>
      </c>
      <c r="N202" s="23" t="s">
        <v>227</v>
      </c>
      <c r="O202" s="43" t="s">
        <v>354</v>
      </c>
      <c r="P202" s="23" t="s">
        <v>15</v>
      </c>
      <c r="Q202" s="44">
        <v>190</v>
      </c>
      <c r="R202" s="6">
        <v>98.65</v>
      </c>
      <c r="S202" s="6">
        <v>56.67</v>
      </c>
      <c r="T202" s="5">
        <f t="shared" si="224"/>
        <v>155.32</v>
      </c>
      <c r="U202" s="5">
        <f t="shared" si="225"/>
        <v>18743.5</v>
      </c>
      <c r="V202" s="5">
        <f t="shared" si="226"/>
        <v>10767.3</v>
      </c>
      <c r="W202" s="5">
        <f t="shared" si="227"/>
        <v>29510.799999999999</v>
      </c>
    </row>
    <row r="203" spans="1:23" ht="45" x14ac:dyDescent="0.25">
      <c r="A203" s="23" t="s">
        <v>228</v>
      </c>
      <c r="B203" s="43" t="s">
        <v>342</v>
      </c>
      <c r="C203" s="23" t="s">
        <v>15</v>
      </c>
      <c r="D203" s="44">
        <v>120</v>
      </c>
      <c r="E203" s="51"/>
      <c r="F203" s="51"/>
      <c r="G203" s="5">
        <f t="shared" si="219"/>
        <v>0</v>
      </c>
      <c r="H203" s="5">
        <f t="shared" si="220"/>
        <v>0</v>
      </c>
      <c r="I203" s="5">
        <f t="shared" si="221"/>
        <v>0</v>
      </c>
      <c r="J203" s="5">
        <f t="shared" si="222"/>
        <v>0</v>
      </c>
      <c r="L203" s="23" t="str">
        <f t="shared" si="223"/>
        <v>Valores ok!</v>
      </c>
      <c r="N203" s="23" t="s">
        <v>228</v>
      </c>
      <c r="O203" s="43" t="s">
        <v>342</v>
      </c>
      <c r="P203" s="23" t="s">
        <v>15</v>
      </c>
      <c r="Q203" s="44">
        <v>120</v>
      </c>
      <c r="R203" s="6">
        <v>20.399999999999999</v>
      </c>
      <c r="S203" s="6">
        <v>26.56</v>
      </c>
      <c r="T203" s="5">
        <f t="shared" si="224"/>
        <v>46.959999999999994</v>
      </c>
      <c r="U203" s="5">
        <f t="shared" si="225"/>
        <v>2448</v>
      </c>
      <c r="V203" s="5">
        <f t="shared" si="226"/>
        <v>3187.2</v>
      </c>
      <c r="W203" s="5">
        <f t="shared" si="227"/>
        <v>5635.2</v>
      </c>
    </row>
    <row r="204" spans="1:23" x14ac:dyDescent="0.25">
      <c r="A204" s="23" t="s">
        <v>229</v>
      </c>
      <c r="B204" s="43" t="s">
        <v>360</v>
      </c>
      <c r="C204" s="23" t="s">
        <v>23</v>
      </c>
      <c r="D204" s="44">
        <v>3</v>
      </c>
      <c r="E204" s="51"/>
      <c r="F204" s="51"/>
      <c r="G204" s="5">
        <f t="shared" si="219"/>
        <v>0</v>
      </c>
      <c r="H204" s="5">
        <f t="shared" si="220"/>
        <v>0</v>
      </c>
      <c r="I204" s="5">
        <f t="shared" si="221"/>
        <v>0</v>
      </c>
      <c r="J204" s="5">
        <f t="shared" si="222"/>
        <v>0</v>
      </c>
      <c r="L204" s="23" t="str">
        <f t="shared" si="223"/>
        <v>Valores ok!</v>
      </c>
      <c r="N204" s="23" t="s">
        <v>229</v>
      </c>
      <c r="O204" s="43" t="s">
        <v>360</v>
      </c>
      <c r="P204" s="23" t="s">
        <v>23</v>
      </c>
      <c r="Q204" s="44">
        <v>3</v>
      </c>
      <c r="R204" s="6">
        <v>73.47</v>
      </c>
      <c r="S204" s="6">
        <v>50.47</v>
      </c>
      <c r="T204" s="5">
        <f t="shared" si="224"/>
        <v>123.94</v>
      </c>
      <c r="U204" s="5">
        <f t="shared" si="225"/>
        <v>220.41</v>
      </c>
      <c r="V204" s="5">
        <f t="shared" si="226"/>
        <v>151.41</v>
      </c>
      <c r="W204" s="5">
        <f t="shared" si="227"/>
        <v>371.82</v>
      </c>
    </row>
    <row r="205" spans="1:23" x14ac:dyDescent="0.25">
      <c r="A205" s="23" t="s">
        <v>230</v>
      </c>
      <c r="B205" s="43" t="s">
        <v>361</v>
      </c>
      <c r="C205" s="23" t="s">
        <v>23</v>
      </c>
      <c r="D205" s="44">
        <v>31</v>
      </c>
      <c r="E205" s="51"/>
      <c r="F205" s="51"/>
      <c r="G205" s="5">
        <f t="shared" si="219"/>
        <v>0</v>
      </c>
      <c r="H205" s="5">
        <f t="shared" si="220"/>
        <v>0</v>
      </c>
      <c r="I205" s="5">
        <f t="shared" si="221"/>
        <v>0</v>
      </c>
      <c r="J205" s="5">
        <f t="shared" si="222"/>
        <v>0</v>
      </c>
      <c r="L205" s="23" t="str">
        <f t="shared" si="223"/>
        <v>Valores ok!</v>
      </c>
      <c r="N205" s="23" t="s">
        <v>230</v>
      </c>
      <c r="O205" s="43" t="s">
        <v>361</v>
      </c>
      <c r="P205" s="23" t="s">
        <v>23</v>
      </c>
      <c r="Q205" s="44">
        <v>31</v>
      </c>
      <c r="R205" s="6">
        <v>120.98</v>
      </c>
      <c r="S205" s="6">
        <v>50.47</v>
      </c>
      <c r="T205" s="5">
        <f t="shared" si="224"/>
        <v>171.45</v>
      </c>
      <c r="U205" s="5">
        <f t="shared" si="225"/>
        <v>3750.38</v>
      </c>
      <c r="V205" s="5">
        <f t="shared" si="226"/>
        <v>1564.57</v>
      </c>
      <c r="W205" s="5">
        <f t="shared" si="227"/>
        <v>5314.95</v>
      </c>
    </row>
    <row r="206" spans="1:23" ht="30" x14ac:dyDescent="0.25">
      <c r="A206" s="23" t="s">
        <v>231</v>
      </c>
      <c r="B206" s="43" t="s">
        <v>209</v>
      </c>
      <c r="C206" s="23" t="s">
        <v>23</v>
      </c>
      <c r="D206" s="44">
        <v>33</v>
      </c>
      <c r="E206" s="51"/>
      <c r="F206" s="51"/>
      <c r="G206" s="5">
        <f t="shared" si="219"/>
        <v>0</v>
      </c>
      <c r="H206" s="5">
        <f t="shared" si="220"/>
        <v>0</v>
      </c>
      <c r="I206" s="5">
        <f t="shared" si="221"/>
        <v>0</v>
      </c>
      <c r="J206" s="5">
        <f t="shared" si="222"/>
        <v>0</v>
      </c>
      <c r="L206" s="23" t="str">
        <f t="shared" si="223"/>
        <v>Valores ok!</v>
      </c>
      <c r="N206" s="23" t="s">
        <v>231</v>
      </c>
      <c r="O206" s="43" t="s">
        <v>209</v>
      </c>
      <c r="P206" s="23" t="s">
        <v>23</v>
      </c>
      <c r="Q206" s="44">
        <v>33</v>
      </c>
      <c r="R206" s="6">
        <v>127.53</v>
      </c>
      <c r="S206" s="6">
        <v>64.180000000000007</v>
      </c>
      <c r="T206" s="5">
        <f t="shared" si="224"/>
        <v>191.71</v>
      </c>
      <c r="U206" s="5">
        <f t="shared" si="225"/>
        <v>4208.49</v>
      </c>
      <c r="V206" s="5">
        <f t="shared" si="226"/>
        <v>2117.94</v>
      </c>
      <c r="W206" s="5">
        <f t="shared" si="227"/>
        <v>6326.43</v>
      </c>
    </row>
    <row r="207" spans="1:23" x14ac:dyDescent="0.25">
      <c r="A207" s="23" t="s">
        <v>232</v>
      </c>
      <c r="B207" s="43" t="s">
        <v>362</v>
      </c>
      <c r="C207" s="23" t="s">
        <v>23</v>
      </c>
      <c r="D207" s="44">
        <v>120</v>
      </c>
      <c r="E207" s="51"/>
      <c r="F207" s="51"/>
      <c r="G207" s="5">
        <f t="shared" si="219"/>
        <v>0</v>
      </c>
      <c r="H207" s="5">
        <f t="shared" si="220"/>
        <v>0</v>
      </c>
      <c r="I207" s="5">
        <f t="shared" si="221"/>
        <v>0</v>
      </c>
      <c r="J207" s="5">
        <f t="shared" si="222"/>
        <v>0</v>
      </c>
      <c r="L207" s="23" t="str">
        <f t="shared" si="223"/>
        <v>Valores ok!</v>
      </c>
      <c r="N207" s="23" t="s">
        <v>232</v>
      </c>
      <c r="O207" s="43" t="s">
        <v>362</v>
      </c>
      <c r="P207" s="23" t="s">
        <v>23</v>
      </c>
      <c r="Q207" s="44">
        <v>120</v>
      </c>
      <c r="R207" s="6">
        <v>31.3</v>
      </c>
      <c r="S207" s="6">
        <v>8.98</v>
      </c>
      <c r="T207" s="5">
        <f t="shared" si="224"/>
        <v>40.28</v>
      </c>
      <c r="U207" s="5">
        <f t="shared" si="225"/>
        <v>3756</v>
      </c>
      <c r="V207" s="5">
        <f t="shared" si="226"/>
        <v>1077.5999999999999</v>
      </c>
      <c r="W207" s="5">
        <f t="shared" si="227"/>
        <v>4833.6000000000004</v>
      </c>
    </row>
    <row r="208" spans="1:23" ht="30" x14ac:dyDescent="0.25">
      <c r="A208" s="23" t="s">
        <v>233</v>
      </c>
      <c r="B208" s="43" t="s">
        <v>27</v>
      </c>
      <c r="C208" s="23" t="s">
        <v>23</v>
      </c>
      <c r="D208" s="44">
        <v>7</v>
      </c>
      <c r="E208" s="51"/>
      <c r="F208" s="51"/>
      <c r="G208" s="5">
        <f t="shared" si="219"/>
        <v>0</v>
      </c>
      <c r="H208" s="5">
        <f t="shared" si="220"/>
        <v>0</v>
      </c>
      <c r="I208" s="5">
        <f t="shared" si="221"/>
        <v>0</v>
      </c>
      <c r="J208" s="5">
        <f t="shared" si="222"/>
        <v>0</v>
      </c>
      <c r="L208" s="23" t="str">
        <f t="shared" si="223"/>
        <v>Valores ok!</v>
      </c>
      <c r="N208" s="23" t="s">
        <v>233</v>
      </c>
      <c r="O208" s="43" t="s">
        <v>27</v>
      </c>
      <c r="P208" s="23" t="s">
        <v>23</v>
      </c>
      <c r="Q208" s="44">
        <v>7</v>
      </c>
      <c r="R208" s="6">
        <v>24.44</v>
      </c>
      <c r="S208" s="6">
        <v>44.65</v>
      </c>
      <c r="T208" s="5">
        <f t="shared" si="224"/>
        <v>69.09</v>
      </c>
      <c r="U208" s="5">
        <f t="shared" si="225"/>
        <v>171.08</v>
      </c>
      <c r="V208" s="5">
        <f t="shared" si="226"/>
        <v>312.55</v>
      </c>
      <c r="W208" s="5">
        <f t="shared" si="227"/>
        <v>483.63</v>
      </c>
    </row>
    <row r="209" spans="1:23" ht="30" x14ac:dyDescent="0.25">
      <c r="A209" s="23" t="s">
        <v>234</v>
      </c>
      <c r="B209" s="43" t="s">
        <v>363</v>
      </c>
      <c r="C209" s="23" t="s">
        <v>23</v>
      </c>
      <c r="D209" s="44">
        <v>3</v>
      </c>
      <c r="E209" s="51"/>
      <c r="F209" s="4">
        <f t="shared" ref="F209" si="228">ROUND((1-$J$10)*S209,2)</f>
        <v>0</v>
      </c>
      <c r="G209" s="5">
        <f t="shared" si="219"/>
        <v>0</v>
      </c>
      <c r="H209" s="5">
        <f t="shared" si="220"/>
        <v>0</v>
      </c>
      <c r="I209" s="5">
        <f t="shared" si="221"/>
        <v>0</v>
      </c>
      <c r="J209" s="5">
        <f t="shared" si="222"/>
        <v>0</v>
      </c>
      <c r="L209" s="23" t="str">
        <f t="shared" si="223"/>
        <v>Valores ok!</v>
      </c>
      <c r="N209" s="23" t="s">
        <v>234</v>
      </c>
      <c r="O209" s="43" t="s">
        <v>363</v>
      </c>
      <c r="P209" s="23" t="s">
        <v>23</v>
      </c>
      <c r="Q209" s="44">
        <v>3</v>
      </c>
      <c r="R209" s="6">
        <v>142.44999999999999</v>
      </c>
      <c r="S209" s="6">
        <v>0</v>
      </c>
      <c r="T209" s="5">
        <f t="shared" si="224"/>
        <v>142.44999999999999</v>
      </c>
      <c r="U209" s="5">
        <f t="shared" si="225"/>
        <v>427.35</v>
      </c>
      <c r="V209" s="5">
        <f t="shared" si="226"/>
        <v>0</v>
      </c>
      <c r="W209" s="5">
        <f t="shared" si="227"/>
        <v>427.35</v>
      </c>
    </row>
    <row r="210" spans="1:23" ht="15.75" x14ac:dyDescent="0.25">
      <c r="A210" s="37" t="s">
        <v>235</v>
      </c>
      <c r="B210" s="38" t="s">
        <v>358</v>
      </c>
      <c r="C210" s="37"/>
      <c r="D210" s="37"/>
      <c r="E210" s="39"/>
      <c r="F210" s="39"/>
      <c r="G210" s="39"/>
      <c r="H210" s="2">
        <f>SUM(H211:H212)</f>
        <v>0</v>
      </c>
      <c r="I210" s="2">
        <f>SUM(I211:I212)</f>
        <v>0</v>
      </c>
      <c r="J210" s="2">
        <f>SUM(J211:J212)</f>
        <v>0</v>
      </c>
      <c r="N210" s="37" t="s">
        <v>235</v>
      </c>
      <c r="O210" s="38" t="s">
        <v>358</v>
      </c>
      <c r="P210" s="37"/>
      <c r="Q210" s="37"/>
      <c r="R210" s="39"/>
      <c r="S210" s="39"/>
      <c r="T210" s="39"/>
      <c r="U210" s="2">
        <f>SUM(U211:U212)</f>
        <v>16653.2</v>
      </c>
      <c r="V210" s="2">
        <f>SUM(V211:V212)</f>
        <v>2510.9</v>
      </c>
      <c r="W210" s="2">
        <f>SUM(W211:W212)</f>
        <v>19164.099999999999</v>
      </c>
    </row>
    <row r="211" spans="1:23" ht="30" x14ac:dyDescent="0.25">
      <c r="A211" s="23" t="s">
        <v>236</v>
      </c>
      <c r="B211" s="43" t="s">
        <v>343</v>
      </c>
      <c r="C211" s="23" t="s">
        <v>15</v>
      </c>
      <c r="D211" s="44">
        <v>15</v>
      </c>
      <c r="E211" s="51"/>
      <c r="F211" s="51"/>
      <c r="G211" s="5">
        <f t="shared" ref="G211:G212" si="229">SUM(E211+F211)</f>
        <v>0</v>
      </c>
      <c r="H211" s="5">
        <f t="shared" ref="H211:H212" si="230">ROUND(D211*E211,2)</f>
        <v>0</v>
      </c>
      <c r="I211" s="5">
        <f t="shared" ref="I211:I212" si="231">ROUND(D211*F211,2)</f>
        <v>0</v>
      </c>
      <c r="J211" s="5">
        <f t="shared" ref="J211:J212" si="232">SUM(H211+I211)</f>
        <v>0</v>
      </c>
      <c r="L211" s="23" t="str">
        <f>IF(E211+F211&gt;R211+S211,"Corrigir Valores","Valores ok!")</f>
        <v>Valores ok!</v>
      </c>
      <c r="N211" s="23" t="s">
        <v>236</v>
      </c>
      <c r="O211" s="43" t="s">
        <v>343</v>
      </c>
      <c r="P211" s="23" t="s">
        <v>15</v>
      </c>
      <c r="Q211" s="44">
        <v>15</v>
      </c>
      <c r="R211" s="6">
        <v>420.48</v>
      </c>
      <c r="S211" s="6">
        <v>20.86</v>
      </c>
      <c r="T211" s="5">
        <f t="shared" ref="T211:T212" si="233">SUM(R211+S211)</f>
        <v>441.34000000000003</v>
      </c>
      <c r="U211" s="5">
        <f t="shared" ref="U211:U212" si="234">ROUND(Q211*R211,2)</f>
        <v>6307.2</v>
      </c>
      <c r="V211" s="5">
        <f t="shared" ref="V211:V212" si="235">ROUND(Q211*S211,2)</f>
        <v>312.89999999999998</v>
      </c>
      <c r="W211" s="5">
        <f t="shared" ref="W211:W212" si="236">SUM(U211+V211)</f>
        <v>6620.0999999999995</v>
      </c>
    </row>
    <row r="212" spans="1:23" x14ac:dyDescent="0.25">
      <c r="A212" s="23" t="s">
        <v>237</v>
      </c>
      <c r="B212" s="43" t="s">
        <v>365</v>
      </c>
      <c r="C212" s="23" t="s">
        <v>15</v>
      </c>
      <c r="D212" s="44">
        <v>350</v>
      </c>
      <c r="E212" s="51"/>
      <c r="F212" s="51"/>
      <c r="G212" s="5">
        <f t="shared" si="229"/>
        <v>0</v>
      </c>
      <c r="H212" s="5">
        <f t="shared" si="230"/>
        <v>0</v>
      </c>
      <c r="I212" s="5">
        <f t="shared" si="231"/>
        <v>0</v>
      </c>
      <c r="J212" s="5">
        <f t="shared" si="232"/>
        <v>0</v>
      </c>
      <c r="L212" s="23" t="str">
        <f>IF(E212+F212&gt;R212+S212,"Corrigir Valores","Valores ok!")</f>
        <v>Valores ok!</v>
      </c>
      <c r="N212" s="23" t="s">
        <v>237</v>
      </c>
      <c r="O212" s="43" t="s">
        <v>365</v>
      </c>
      <c r="P212" s="23" t="s">
        <v>15</v>
      </c>
      <c r="Q212" s="44">
        <v>350</v>
      </c>
      <c r="R212" s="6">
        <v>29.56</v>
      </c>
      <c r="S212" s="6">
        <v>6.28</v>
      </c>
      <c r="T212" s="5">
        <f t="shared" si="233"/>
        <v>35.839999999999996</v>
      </c>
      <c r="U212" s="5">
        <f t="shared" si="234"/>
        <v>10346</v>
      </c>
      <c r="V212" s="5">
        <f t="shared" si="235"/>
        <v>2198</v>
      </c>
      <c r="W212" s="5">
        <f t="shared" si="236"/>
        <v>12544</v>
      </c>
    </row>
    <row r="213" spans="1:23" ht="15.75" x14ac:dyDescent="0.25">
      <c r="A213" s="37" t="s">
        <v>238</v>
      </c>
      <c r="B213" s="38" t="s">
        <v>366</v>
      </c>
      <c r="C213" s="37"/>
      <c r="D213" s="37"/>
      <c r="E213" s="39"/>
      <c r="F213" s="39"/>
      <c r="G213" s="39"/>
      <c r="H213" s="2">
        <f>SUM(H214:H216)</f>
        <v>0</v>
      </c>
      <c r="I213" s="2">
        <f>SUM(I214:I216)</f>
        <v>0</v>
      </c>
      <c r="J213" s="2">
        <f>SUM(J214:J216)</f>
        <v>0</v>
      </c>
      <c r="N213" s="37" t="s">
        <v>238</v>
      </c>
      <c r="O213" s="38" t="s">
        <v>366</v>
      </c>
      <c r="P213" s="37"/>
      <c r="Q213" s="37"/>
      <c r="R213" s="39"/>
      <c r="S213" s="39"/>
      <c r="T213" s="39"/>
      <c r="U213" s="2">
        <f>SUM(U214:U216)</f>
        <v>2161.9</v>
      </c>
      <c r="V213" s="2">
        <f>SUM(V214:V216)</f>
        <v>1686.1999999999998</v>
      </c>
      <c r="W213" s="2">
        <f>SUM(W214:W216)</f>
        <v>3848.1</v>
      </c>
    </row>
    <row r="214" spans="1:23" x14ac:dyDescent="0.25">
      <c r="A214" s="23" t="s">
        <v>239</v>
      </c>
      <c r="B214" s="43" t="s">
        <v>328</v>
      </c>
      <c r="C214" s="23" t="s">
        <v>15</v>
      </c>
      <c r="D214" s="44">
        <v>120</v>
      </c>
      <c r="E214" s="51"/>
      <c r="F214" s="51"/>
      <c r="G214" s="5">
        <f t="shared" ref="G214:G216" si="237">SUM(E214+F214)</f>
        <v>0</v>
      </c>
      <c r="H214" s="5">
        <f t="shared" ref="H214:H216" si="238">ROUND(D214*E214,2)</f>
        <v>0</v>
      </c>
      <c r="I214" s="5">
        <f t="shared" ref="I214:I216" si="239">ROUND(D214*F214,2)</f>
        <v>0</v>
      </c>
      <c r="J214" s="5">
        <f t="shared" ref="J214:J216" si="240">SUM(H214+I214)</f>
        <v>0</v>
      </c>
      <c r="L214" s="23" t="str">
        <f t="shared" ref="L214:L216" si="241">IF(E214+F214&gt;R214+S214,"Corrigir Valores","Valores ok!")</f>
        <v>Valores ok!</v>
      </c>
      <c r="N214" s="23" t="s">
        <v>239</v>
      </c>
      <c r="O214" s="43" t="s">
        <v>328</v>
      </c>
      <c r="P214" s="23" t="s">
        <v>15</v>
      </c>
      <c r="Q214" s="44">
        <v>120</v>
      </c>
      <c r="R214" s="6">
        <v>5.82</v>
      </c>
      <c r="S214" s="6">
        <v>5.39</v>
      </c>
      <c r="T214" s="5">
        <f t="shared" ref="T214:T216" si="242">SUM(R214+S214)</f>
        <v>11.21</v>
      </c>
      <c r="U214" s="5">
        <f t="shared" ref="U214:U216" si="243">ROUND(Q214*R214,2)</f>
        <v>698.4</v>
      </c>
      <c r="V214" s="5">
        <f t="shared" ref="V214:V216" si="244">ROUND(Q214*S214,2)</f>
        <v>646.79999999999995</v>
      </c>
      <c r="W214" s="5">
        <f t="shared" ref="W214:W216" si="245">SUM(U214+V214)</f>
        <v>1345.1999999999998</v>
      </c>
    </row>
    <row r="215" spans="1:23" x14ac:dyDescent="0.25">
      <c r="A215" s="23" t="s">
        <v>240</v>
      </c>
      <c r="B215" s="43" t="s">
        <v>367</v>
      </c>
      <c r="C215" s="23" t="s">
        <v>15</v>
      </c>
      <c r="D215" s="44">
        <v>120</v>
      </c>
      <c r="E215" s="51"/>
      <c r="F215" s="51"/>
      <c r="G215" s="5">
        <f t="shared" si="237"/>
        <v>0</v>
      </c>
      <c r="H215" s="5">
        <f t="shared" si="238"/>
        <v>0</v>
      </c>
      <c r="I215" s="5">
        <f t="shared" si="239"/>
        <v>0</v>
      </c>
      <c r="J215" s="5">
        <f t="shared" si="240"/>
        <v>0</v>
      </c>
      <c r="L215" s="23" t="str">
        <f t="shared" si="241"/>
        <v>Valores ok!</v>
      </c>
      <c r="N215" s="23" t="s">
        <v>240</v>
      </c>
      <c r="O215" s="43" t="s">
        <v>367</v>
      </c>
      <c r="P215" s="23" t="s">
        <v>15</v>
      </c>
      <c r="Q215" s="44">
        <v>120</v>
      </c>
      <c r="R215" s="6">
        <v>10.16</v>
      </c>
      <c r="S215" s="6">
        <v>4.9400000000000004</v>
      </c>
      <c r="T215" s="5">
        <f t="shared" si="242"/>
        <v>15.100000000000001</v>
      </c>
      <c r="U215" s="5">
        <f t="shared" si="243"/>
        <v>1219.2</v>
      </c>
      <c r="V215" s="5">
        <f t="shared" si="244"/>
        <v>592.79999999999995</v>
      </c>
      <c r="W215" s="5">
        <f t="shared" si="245"/>
        <v>1812</v>
      </c>
    </row>
    <row r="216" spans="1:23" ht="30" x14ac:dyDescent="0.25">
      <c r="A216" s="23" t="s">
        <v>241</v>
      </c>
      <c r="B216" s="43" t="s">
        <v>27</v>
      </c>
      <c r="C216" s="23" t="s">
        <v>23</v>
      </c>
      <c r="D216" s="44">
        <v>10</v>
      </c>
      <c r="E216" s="51"/>
      <c r="F216" s="51"/>
      <c r="G216" s="5">
        <f t="shared" si="237"/>
        <v>0</v>
      </c>
      <c r="H216" s="5">
        <f t="shared" si="238"/>
        <v>0</v>
      </c>
      <c r="I216" s="5">
        <f t="shared" si="239"/>
        <v>0</v>
      </c>
      <c r="J216" s="5">
        <f t="shared" si="240"/>
        <v>0</v>
      </c>
      <c r="L216" s="23" t="str">
        <f t="shared" si="241"/>
        <v>Valores ok!</v>
      </c>
      <c r="N216" s="23" t="s">
        <v>241</v>
      </c>
      <c r="O216" s="43" t="s">
        <v>27</v>
      </c>
      <c r="P216" s="23" t="s">
        <v>23</v>
      </c>
      <c r="Q216" s="44">
        <v>10</v>
      </c>
      <c r="R216" s="6">
        <v>24.43</v>
      </c>
      <c r="S216" s="6">
        <v>44.66</v>
      </c>
      <c r="T216" s="5">
        <f t="shared" si="242"/>
        <v>69.09</v>
      </c>
      <c r="U216" s="5">
        <f t="shared" si="243"/>
        <v>244.3</v>
      </c>
      <c r="V216" s="5">
        <f t="shared" si="244"/>
        <v>446.6</v>
      </c>
      <c r="W216" s="5">
        <f t="shared" si="245"/>
        <v>690.90000000000009</v>
      </c>
    </row>
    <row r="217" spans="1:23" ht="15.75" x14ac:dyDescent="0.25">
      <c r="A217" s="37" t="s">
        <v>242</v>
      </c>
      <c r="B217" s="38" t="s">
        <v>368</v>
      </c>
      <c r="C217" s="37"/>
      <c r="D217" s="37"/>
      <c r="E217" s="39"/>
      <c r="F217" s="39"/>
      <c r="G217" s="39"/>
      <c r="H217" s="2">
        <f>SUM(H218:H240)</f>
        <v>0</v>
      </c>
      <c r="I217" s="2">
        <f>SUM(I218:I240)</f>
        <v>0</v>
      </c>
      <c r="J217" s="2">
        <f>SUM(J218:J240)</f>
        <v>0</v>
      </c>
      <c r="N217" s="37" t="s">
        <v>242</v>
      </c>
      <c r="O217" s="38" t="s">
        <v>368</v>
      </c>
      <c r="P217" s="37"/>
      <c r="Q217" s="37"/>
      <c r="R217" s="39"/>
      <c r="S217" s="39"/>
      <c r="T217" s="39"/>
      <c r="U217" s="2">
        <f>SUM(U218:U240)</f>
        <v>1924006.9399999997</v>
      </c>
      <c r="V217" s="2">
        <f>SUM(V218:V240)</f>
        <v>88878.86</v>
      </c>
      <c r="W217" s="2">
        <f>SUM(W218:W240)</f>
        <v>2012885.7999999998</v>
      </c>
    </row>
    <row r="218" spans="1:23" x14ac:dyDescent="0.25">
      <c r="A218" s="23" t="s">
        <v>243</v>
      </c>
      <c r="B218" s="43" t="s">
        <v>244</v>
      </c>
      <c r="C218" s="23" t="s">
        <v>23</v>
      </c>
      <c r="D218" s="44">
        <v>39</v>
      </c>
      <c r="E218" s="51"/>
      <c r="F218" s="51"/>
      <c r="G218" s="5">
        <f t="shared" ref="G218:G240" si="246">SUM(E218+F218)</f>
        <v>0</v>
      </c>
      <c r="H218" s="5">
        <f t="shared" ref="H218:H240" si="247">ROUND(D218*E218,2)</f>
        <v>0</v>
      </c>
      <c r="I218" s="5">
        <f t="shared" ref="I218:I240" si="248">ROUND(D218*F218,2)</f>
        <v>0</v>
      </c>
      <c r="J218" s="5">
        <f t="shared" ref="J218:J240" si="249">SUM(H218+I218)</f>
        <v>0</v>
      </c>
      <c r="L218" s="23" t="str">
        <f t="shared" ref="L218:L240" si="250">IF(E218+F218&gt;R218+S218,"Corrigir Valores","Valores ok!")</f>
        <v>Valores ok!</v>
      </c>
      <c r="N218" s="23" t="s">
        <v>243</v>
      </c>
      <c r="O218" s="43" t="s">
        <v>244</v>
      </c>
      <c r="P218" s="23" t="s">
        <v>23</v>
      </c>
      <c r="Q218" s="44">
        <v>39</v>
      </c>
      <c r="R218" s="6">
        <v>1061.33</v>
      </c>
      <c r="S218" s="6">
        <v>430.3</v>
      </c>
      <c r="T218" s="5">
        <f t="shared" ref="T218:T240" si="251">SUM(R218+S218)</f>
        <v>1491.6299999999999</v>
      </c>
      <c r="U218" s="5">
        <f t="shared" ref="U218:U240" si="252">ROUND(Q218*R218,2)</f>
        <v>41391.870000000003</v>
      </c>
      <c r="V218" s="5">
        <f t="shared" ref="V218:V240" si="253">ROUND(Q218*S218,2)</f>
        <v>16781.7</v>
      </c>
      <c r="W218" s="5">
        <f t="shared" ref="W218:W240" si="254">SUM(U218+V218)</f>
        <v>58173.570000000007</v>
      </c>
    </row>
    <row r="219" spans="1:23" x14ac:dyDescent="0.25">
      <c r="A219" s="23" t="s">
        <v>245</v>
      </c>
      <c r="B219" s="43" t="s">
        <v>369</v>
      </c>
      <c r="C219" s="23" t="s">
        <v>23</v>
      </c>
      <c r="D219" s="44">
        <v>65</v>
      </c>
      <c r="E219" s="51"/>
      <c r="F219" s="51"/>
      <c r="G219" s="5">
        <f t="shared" si="246"/>
        <v>0</v>
      </c>
      <c r="H219" s="5">
        <f t="shared" si="247"/>
        <v>0</v>
      </c>
      <c r="I219" s="5">
        <f t="shared" si="248"/>
        <v>0</v>
      </c>
      <c r="J219" s="5">
        <f t="shared" si="249"/>
        <v>0</v>
      </c>
      <c r="L219" s="23" t="str">
        <f t="shared" si="250"/>
        <v>Valores ok!</v>
      </c>
      <c r="N219" s="23" t="s">
        <v>245</v>
      </c>
      <c r="O219" s="43" t="s">
        <v>369</v>
      </c>
      <c r="P219" s="23" t="s">
        <v>23</v>
      </c>
      <c r="Q219" s="44">
        <v>65</v>
      </c>
      <c r="R219" s="6">
        <v>30.08</v>
      </c>
      <c r="S219" s="6">
        <v>19.21</v>
      </c>
      <c r="T219" s="5">
        <f t="shared" si="251"/>
        <v>49.29</v>
      </c>
      <c r="U219" s="5">
        <f t="shared" si="252"/>
        <v>1955.2</v>
      </c>
      <c r="V219" s="5">
        <f t="shared" si="253"/>
        <v>1248.6500000000001</v>
      </c>
      <c r="W219" s="5">
        <f t="shared" si="254"/>
        <v>3203.8500000000004</v>
      </c>
    </row>
    <row r="220" spans="1:23" x14ac:dyDescent="0.25">
      <c r="A220" s="23" t="s">
        <v>246</v>
      </c>
      <c r="B220" s="43" t="s">
        <v>370</v>
      </c>
      <c r="C220" s="23" t="s">
        <v>23</v>
      </c>
      <c r="D220" s="44">
        <v>15</v>
      </c>
      <c r="E220" s="51"/>
      <c r="F220" s="51"/>
      <c r="G220" s="5">
        <f t="shared" si="246"/>
        <v>0</v>
      </c>
      <c r="H220" s="5">
        <f t="shared" si="247"/>
        <v>0</v>
      </c>
      <c r="I220" s="5">
        <f t="shared" si="248"/>
        <v>0</v>
      </c>
      <c r="J220" s="5">
        <f t="shared" si="249"/>
        <v>0</v>
      </c>
      <c r="L220" s="23" t="str">
        <f t="shared" si="250"/>
        <v>Valores ok!</v>
      </c>
      <c r="N220" s="23" t="s">
        <v>246</v>
      </c>
      <c r="O220" s="43" t="s">
        <v>370</v>
      </c>
      <c r="P220" s="23" t="s">
        <v>23</v>
      </c>
      <c r="Q220" s="44">
        <v>15</v>
      </c>
      <c r="R220" s="6">
        <v>907.61</v>
      </c>
      <c r="S220" s="6">
        <v>79.34</v>
      </c>
      <c r="T220" s="5">
        <f t="shared" si="251"/>
        <v>986.95</v>
      </c>
      <c r="U220" s="5">
        <f t="shared" si="252"/>
        <v>13614.15</v>
      </c>
      <c r="V220" s="5">
        <f t="shared" si="253"/>
        <v>1190.0999999999999</v>
      </c>
      <c r="W220" s="5">
        <f t="shared" si="254"/>
        <v>14804.25</v>
      </c>
    </row>
    <row r="221" spans="1:23" x14ac:dyDescent="0.25">
      <c r="A221" s="23" t="s">
        <v>247</v>
      </c>
      <c r="B221" s="43" t="s">
        <v>371</v>
      </c>
      <c r="C221" s="23" t="s">
        <v>23</v>
      </c>
      <c r="D221" s="44">
        <v>1</v>
      </c>
      <c r="E221" s="51"/>
      <c r="F221" s="51"/>
      <c r="G221" s="5">
        <f t="shared" si="246"/>
        <v>0</v>
      </c>
      <c r="H221" s="5">
        <f t="shared" si="247"/>
        <v>0</v>
      </c>
      <c r="I221" s="5">
        <f t="shared" si="248"/>
        <v>0</v>
      </c>
      <c r="J221" s="5">
        <f t="shared" si="249"/>
        <v>0</v>
      </c>
      <c r="L221" s="23" t="str">
        <f t="shared" si="250"/>
        <v>Valores ok!</v>
      </c>
      <c r="N221" s="23" t="s">
        <v>247</v>
      </c>
      <c r="O221" s="43" t="s">
        <v>371</v>
      </c>
      <c r="P221" s="23" t="s">
        <v>23</v>
      </c>
      <c r="Q221" s="44">
        <v>1</v>
      </c>
      <c r="R221" s="6">
        <v>148.62</v>
      </c>
      <c r="S221" s="6">
        <v>10.210000000000001</v>
      </c>
      <c r="T221" s="5">
        <f t="shared" si="251"/>
        <v>158.83000000000001</v>
      </c>
      <c r="U221" s="5">
        <f t="shared" si="252"/>
        <v>148.62</v>
      </c>
      <c r="V221" s="5">
        <f t="shared" si="253"/>
        <v>10.210000000000001</v>
      </c>
      <c r="W221" s="5">
        <f t="shared" si="254"/>
        <v>158.83000000000001</v>
      </c>
    </row>
    <row r="222" spans="1:23" x14ac:dyDescent="0.25">
      <c r="A222" s="23" t="s">
        <v>248</v>
      </c>
      <c r="B222" s="43" t="s">
        <v>372</v>
      </c>
      <c r="C222" s="23" t="s">
        <v>23</v>
      </c>
      <c r="D222" s="44">
        <v>13</v>
      </c>
      <c r="E222" s="51"/>
      <c r="F222" s="51"/>
      <c r="G222" s="5">
        <f t="shared" si="246"/>
        <v>0</v>
      </c>
      <c r="H222" s="5">
        <f t="shared" si="247"/>
        <v>0</v>
      </c>
      <c r="I222" s="5">
        <f t="shared" si="248"/>
        <v>0</v>
      </c>
      <c r="J222" s="5">
        <f t="shared" si="249"/>
        <v>0</v>
      </c>
      <c r="L222" s="23" t="str">
        <f t="shared" si="250"/>
        <v>Valores ok!</v>
      </c>
      <c r="N222" s="23" t="s">
        <v>248</v>
      </c>
      <c r="O222" s="43" t="s">
        <v>372</v>
      </c>
      <c r="P222" s="23" t="s">
        <v>23</v>
      </c>
      <c r="Q222" s="44">
        <v>13</v>
      </c>
      <c r="R222" s="6">
        <v>869.81</v>
      </c>
      <c r="S222" s="6">
        <v>104.01</v>
      </c>
      <c r="T222" s="5">
        <f t="shared" si="251"/>
        <v>973.81999999999994</v>
      </c>
      <c r="U222" s="5">
        <f t="shared" si="252"/>
        <v>11307.53</v>
      </c>
      <c r="V222" s="5">
        <f t="shared" si="253"/>
        <v>1352.13</v>
      </c>
      <c r="W222" s="5">
        <f t="shared" si="254"/>
        <v>12659.66</v>
      </c>
    </row>
    <row r="223" spans="1:23" ht="30" x14ac:dyDescent="0.25">
      <c r="A223" s="23" t="s">
        <v>249</v>
      </c>
      <c r="B223" s="43" t="s">
        <v>373</v>
      </c>
      <c r="C223" s="23" t="s">
        <v>23</v>
      </c>
      <c r="D223" s="44">
        <v>2</v>
      </c>
      <c r="E223" s="51"/>
      <c r="F223" s="51"/>
      <c r="G223" s="5">
        <f t="shared" si="246"/>
        <v>0</v>
      </c>
      <c r="H223" s="5">
        <f t="shared" si="247"/>
        <v>0</v>
      </c>
      <c r="I223" s="5">
        <f t="shared" si="248"/>
        <v>0</v>
      </c>
      <c r="J223" s="5">
        <f t="shared" si="249"/>
        <v>0</v>
      </c>
      <c r="L223" s="23" t="str">
        <f t="shared" si="250"/>
        <v>Valores ok!</v>
      </c>
      <c r="N223" s="23" t="s">
        <v>249</v>
      </c>
      <c r="O223" s="43" t="s">
        <v>373</v>
      </c>
      <c r="P223" s="23" t="s">
        <v>23</v>
      </c>
      <c r="Q223" s="44">
        <v>2</v>
      </c>
      <c r="R223" s="6">
        <v>2852.31</v>
      </c>
      <c r="S223" s="6">
        <v>84.36</v>
      </c>
      <c r="T223" s="5">
        <f t="shared" si="251"/>
        <v>2936.67</v>
      </c>
      <c r="U223" s="5">
        <f t="shared" si="252"/>
        <v>5704.62</v>
      </c>
      <c r="V223" s="5">
        <f t="shared" si="253"/>
        <v>168.72</v>
      </c>
      <c r="W223" s="5">
        <f t="shared" si="254"/>
        <v>5873.34</v>
      </c>
    </row>
    <row r="224" spans="1:23" x14ac:dyDescent="0.25">
      <c r="A224" s="23" t="s">
        <v>250</v>
      </c>
      <c r="B224" s="43" t="s">
        <v>362</v>
      </c>
      <c r="C224" s="23" t="s">
        <v>23</v>
      </c>
      <c r="D224" s="44">
        <v>600</v>
      </c>
      <c r="E224" s="51"/>
      <c r="F224" s="51"/>
      <c r="G224" s="5">
        <f t="shared" si="246"/>
        <v>0</v>
      </c>
      <c r="H224" s="5">
        <f t="shared" si="247"/>
        <v>0</v>
      </c>
      <c r="I224" s="5">
        <f t="shared" si="248"/>
        <v>0</v>
      </c>
      <c r="J224" s="5">
        <f t="shared" si="249"/>
        <v>0</v>
      </c>
      <c r="L224" s="23" t="str">
        <f t="shared" si="250"/>
        <v>Valores ok!</v>
      </c>
      <c r="N224" s="23" t="s">
        <v>250</v>
      </c>
      <c r="O224" s="43" t="s">
        <v>362</v>
      </c>
      <c r="P224" s="23" t="s">
        <v>23</v>
      </c>
      <c r="Q224" s="44">
        <v>600</v>
      </c>
      <c r="R224" s="6">
        <v>31.3</v>
      </c>
      <c r="S224" s="6">
        <v>8.98</v>
      </c>
      <c r="T224" s="5">
        <f t="shared" si="251"/>
        <v>40.28</v>
      </c>
      <c r="U224" s="5">
        <f t="shared" si="252"/>
        <v>18780</v>
      </c>
      <c r="V224" s="5">
        <f t="shared" si="253"/>
        <v>5388</v>
      </c>
      <c r="W224" s="5">
        <f t="shared" si="254"/>
        <v>24168</v>
      </c>
    </row>
    <row r="225" spans="1:23" x14ac:dyDescent="0.25">
      <c r="A225" s="23" t="s">
        <v>251</v>
      </c>
      <c r="B225" s="43" t="s">
        <v>374</v>
      </c>
      <c r="C225" s="23" t="s">
        <v>23</v>
      </c>
      <c r="D225" s="44">
        <v>28</v>
      </c>
      <c r="E225" s="51"/>
      <c r="F225" s="51"/>
      <c r="G225" s="5">
        <f t="shared" si="246"/>
        <v>0</v>
      </c>
      <c r="H225" s="5">
        <f t="shared" si="247"/>
        <v>0</v>
      </c>
      <c r="I225" s="5">
        <f t="shared" si="248"/>
        <v>0</v>
      </c>
      <c r="J225" s="5">
        <f t="shared" si="249"/>
        <v>0</v>
      </c>
      <c r="L225" s="23" t="str">
        <f t="shared" si="250"/>
        <v>Valores ok!</v>
      </c>
      <c r="N225" s="23" t="s">
        <v>251</v>
      </c>
      <c r="O225" s="43" t="s">
        <v>374</v>
      </c>
      <c r="P225" s="23" t="s">
        <v>23</v>
      </c>
      <c r="Q225" s="44">
        <v>28</v>
      </c>
      <c r="R225" s="6">
        <v>540.38</v>
      </c>
      <c r="S225" s="6">
        <v>25.47</v>
      </c>
      <c r="T225" s="5">
        <f t="shared" si="251"/>
        <v>565.85</v>
      </c>
      <c r="U225" s="5">
        <f t="shared" si="252"/>
        <v>15130.64</v>
      </c>
      <c r="V225" s="5">
        <f t="shared" si="253"/>
        <v>713.16</v>
      </c>
      <c r="W225" s="5">
        <f t="shared" si="254"/>
        <v>15843.8</v>
      </c>
    </row>
    <row r="226" spans="1:23" ht="30" x14ac:dyDescent="0.25">
      <c r="A226" s="23" t="s">
        <v>252</v>
      </c>
      <c r="B226" s="43" t="s">
        <v>375</v>
      </c>
      <c r="C226" s="23" t="s">
        <v>421</v>
      </c>
      <c r="D226" s="44">
        <v>13</v>
      </c>
      <c r="E226" s="51"/>
      <c r="F226" s="51"/>
      <c r="G226" s="5">
        <f t="shared" si="246"/>
        <v>0</v>
      </c>
      <c r="H226" s="5">
        <f t="shared" si="247"/>
        <v>0</v>
      </c>
      <c r="I226" s="5">
        <f t="shared" si="248"/>
        <v>0</v>
      </c>
      <c r="J226" s="5">
        <f t="shared" si="249"/>
        <v>0</v>
      </c>
      <c r="L226" s="23" t="str">
        <f t="shared" si="250"/>
        <v>Valores ok!</v>
      </c>
      <c r="N226" s="23" t="s">
        <v>252</v>
      </c>
      <c r="O226" s="43" t="s">
        <v>375</v>
      </c>
      <c r="P226" s="23" t="s">
        <v>421</v>
      </c>
      <c r="Q226" s="44">
        <v>13</v>
      </c>
      <c r="R226" s="6">
        <v>92.75</v>
      </c>
      <c r="S226" s="6">
        <v>2953.63</v>
      </c>
      <c r="T226" s="5">
        <f t="shared" si="251"/>
        <v>3046.38</v>
      </c>
      <c r="U226" s="5">
        <f t="shared" si="252"/>
        <v>1205.75</v>
      </c>
      <c r="V226" s="5">
        <f t="shared" si="253"/>
        <v>38397.19</v>
      </c>
      <c r="W226" s="5">
        <f t="shared" si="254"/>
        <v>39602.94</v>
      </c>
    </row>
    <row r="227" spans="1:23" ht="30" x14ac:dyDescent="0.25">
      <c r="A227" s="23" t="s">
        <v>253</v>
      </c>
      <c r="B227" s="43" t="s">
        <v>376</v>
      </c>
      <c r="C227" s="23" t="s">
        <v>421</v>
      </c>
      <c r="D227" s="44">
        <v>2</v>
      </c>
      <c r="E227" s="51"/>
      <c r="F227" s="51"/>
      <c r="G227" s="5">
        <f t="shared" si="246"/>
        <v>0</v>
      </c>
      <c r="H227" s="5">
        <f t="shared" si="247"/>
        <v>0</v>
      </c>
      <c r="I227" s="5">
        <f t="shared" si="248"/>
        <v>0</v>
      </c>
      <c r="J227" s="5">
        <f t="shared" si="249"/>
        <v>0</v>
      </c>
      <c r="L227" s="23" t="str">
        <f t="shared" si="250"/>
        <v>Valores ok!</v>
      </c>
      <c r="N227" s="23" t="s">
        <v>253</v>
      </c>
      <c r="O227" s="43" t="s">
        <v>376</v>
      </c>
      <c r="P227" s="23" t="s">
        <v>421</v>
      </c>
      <c r="Q227" s="44">
        <v>2</v>
      </c>
      <c r="R227" s="6">
        <v>371.02</v>
      </c>
      <c r="S227" s="6">
        <v>11814.5</v>
      </c>
      <c r="T227" s="5">
        <f t="shared" si="251"/>
        <v>12185.52</v>
      </c>
      <c r="U227" s="5">
        <f t="shared" si="252"/>
        <v>742.04</v>
      </c>
      <c r="V227" s="5">
        <f t="shared" si="253"/>
        <v>23629</v>
      </c>
      <c r="W227" s="5">
        <f t="shared" si="254"/>
        <v>24371.040000000001</v>
      </c>
    </row>
    <row r="228" spans="1:23" ht="45" x14ac:dyDescent="0.25">
      <c r="A228" s="23" t="s">
        <v>254</v>
      </c>
      <c r="B228" s="43" t="s">
        <v>377</v>
      </c>
      <c r="C228" s="23" t="s">
        <v>23</v>
      </c>
      <c r="D228" s="44">
        <v>28</v>
      </c>
      <c r="E228" s="51"/>
      <c r="F228" s="4">
        <f t="shared" ref="F228:F240" si="255">ROUND((1-$J$10)*S228,2)</f>
        <v>0</v>
      </c>
      <c r="G228" s="5">
        <f t="shared" si="246"/>
        <v>0</v>
      </c>
      <c r="H228" s="5">
        <f t="shared" si="247"/>
        <v>0</v>
      </c>
      <c r="I228" s="5">
        <f t="shared" si="248"/>
        <v>0</v>
      </c>
      <c r="J228" s="5">
        <f t="shared" si="249"/>
        <v>0</v>
      </c>
      <c r="L228" s="23" t="str">
        <f t="shared" si="250"/>
        <v>Valores ok!</v>
      </c>
      <c r="N228" s="23" t="s">
        <v>254</v>
      </c>
      <c r="O228" s="43" t="s">
        <v>377</v>
      </c>
      <c r="P228" s="23" t="s">
        <v>23</v>
      </c>
      <c r="Q228" s="44">
        <v>28</v>
      </c>
      <c r="R228" s="6">
        <v>12795.2</v>
      </c>
      <c r="S228" s="6">
        <v>0</v>
      </c>
      <c r="T228" s="5">
        <f t="shared" si="251"/>
        <v>12795.2</v>
      </c>
      <c r="U228" s="5">
        <f t="shared" si="252"/>
        <v>358265.59999999998</v>
      </c>
      <c r="V228" s="5">
        <f t="shared" si="253"/>
        <v>0</v>
      </c>
      <c r="W228" s="5">
        <f t="shared" si="254"/>
        <v>358265.59999999998</v>
      </c>
    </row>
    <row r="229" spans="1:23" x14ac:dyDescent="0.25">
      <c r="A229" s="23" t="s">
        <v>255</v>
      </c>
      <c r="B229" s="43" t="s">
        <v>378</v>
      </c>
      <c r="C229" s="23" t="s">
        <v>23</v>
      </c>
      <c r="D229" s="44">
        <v>16</v>
      </c>
      <c r="E229" s="51"/>
      <c r="F229" s="4">
        <f t="shared" si="255"/>
        <v>0</v>
      </c>
      <c r="G229" s="5">
        <f t="shared" si="246"/>
        <v>0</v>
      </c>
      <c r="H229" s="5">
        <f t="shared" si="247"/>
        <v>0</v>
      </c>
      <c r="I229" s="5">
        <f t="shared" si="248"/>
        <v>0</v>
      </c>
      <c r="J229" s="5">
        <f t="shared" si="249"/>
        <v>0</v>
      </c>
      <c r="L229" s="23" t="str">
        <f t="shared" si="250"/>
        <v>Valores ok!</v>
      </c>
      <c r="N229" s="23" t="s">
        <v>255</v>
      </c>
      <c r="O229" s="43" t="s">
        <v>378</v>
      </c>
      <c r="P229" s="23" t="s">
        <v>23</v>
      </c>
      <c r="Q229" s="44">
        <v>16</v>
      </c>
      <c r="R229" s="6">
        <v>180.29</v>
      </c>
      <c r="S229" s="6">
        <v>0</v>
      </c>
      <c r="T229" s="5">
        <f t="shared" si="251"/>
        <v>180.29</v>
      </c>
      <c r="U229" s="5">
        <f t="shared" si="252"/>
        <v>2884.64</v>
      </c>
      <c r="V229" s="5">
        <f t="shared" si="253"/>
        <v>0</v>
      </c>
      <c r="W229" s="5">
        <f t="shared" si="254"/>
        <v>2884.64</v>
      </c>
    </row>
    <row r="230" spans="1:23" ht="45" x14ac:dyDescent="0.25">
      <c r="A230" s="23" t="s">
        <v>256</v>
      </c>
      <c r="B230" s="43" t="s">
        <v>379</v>
      </c>
      <c r="C230" s="23" t="s">
        <v>23</v>
      </c>
      <c r="D230" s="44">
        <v>2</v>
      </c>
      <c r="E230" s="51"/>
      <c r="F230" s="4">
        <f t="shared" si="255"/>
        <v>0</v>
      </c>
      <c r="G230" s="5">
        <f t="shared" si="246"/>
        <v>0</v>
      </c>
      <c r="H230" s="5">
        <f t="shared" si="247"/>
        <v>0</v>
      </c>
      <c r="I230" s="5">
        <f t="shared" si="248"/>
        <v>0</v>
      </c>
      <c r="J230" s="5">
        <f t="shared" si="249"/>
        <v>0</v>
      </c>
      <c r="L230" s="23" t="str">
        <f t="shared" si="250"/>
        <v>Valores ok!</v>
      </c>
      <c r="N230" s="23" t="s">
        <v>256</v>
      </c>
      <c r="O230" s="43" t="s">
        <v>379</v>
      </c>
      <c r="P230" s="23" t="s">
        <v>23</v>
      </c>
      <c r="Q230" s="44">
        <v>2</v>
      </c>
      <c r="R230" s="6">
        <v>79097.600000000006</v>
      </c>
      <c r="S230" s="6">
        <v>0</v>
      </c>
      <c r="T230" s="5">
        <f t="shared" si="251"/>
        <v>79097.600000000006</v>
      </c>
      <c r="U230" s="5">
        <f t="shared" si="252"/>
        <v>158195.20000000001</v>
      </c>
      <c r="V230" s="5">
        <f t="shared" si="253"/>
        <v>0</v>
      </c>
      <c r="W230" s="5">
        <f t="shared" si="254"/>
        <v>158195.20000000001</v>
      </c>
    </row>
    <row r="231" spans="1:23" x14ac:dyDescent="0.25">
      <c r="A231" s="23" t="s">
        <v>257</v>
      </c>
      <c r="B231" s="43" t="s">
        <v>380</v>
      </c>
      <c r="C231" s="23" t="s">
        <v>23</v>
      </c>
      <c r="D231" s="44">
        <v>8</v>
      </c>
      <c r="E231" s="51"/>
      <c r="F231" s="4">
        <f t="shared" si="255"/>
        <v>0</v>
      </c>
      <c r="G231" s="5">
        <f t="shared" si="246"/>
        <v>0</v>
      </c>
      <c r="H231" s="5">
        <f t="shared" si="247"/>
        <v>0</v>
      </c>
      <c r="I231" s="5">
        <f t="shared" si="248"/>
        <v>0</v>
      </c>
      <c r="J231" s="5">
        <f t="shared" si="249"/>
        <v>0</v>
      </c>
      <c r="L231" s="23" t="str">
        <f t="shared" si="250"/>
        <v>Valores ok!</v>
      </c>
      <c r="N231" s="23" t="s">
        <v>257</v>
      </c>
      <c r="O231" s="43" t="s">
        <v>380</v>
      </c>
      <c r="P231" s="23" t="s">
        <v>23</v>
      </c>
      <c r="Q231" s="44">
        <v>8</v>
      </c>
      <c r="R231" s="6">
        <v>3489.6</v>
      </c>
      <c r="S231" s="6">
        <v>0</v>
      </c>
      <c r="T231" s="5">
        <f t="shared" si="251"/>
        <v>3489.6</v>
      </c>
      <c r="U231" s="5">
        <f t="shared" si="252"/>
        <v>27916.799999999999</v>
      </c>
      <c r="V231" s="5">
        <f t="shared" si="253"/>
        <v>0</v>
      </c>
      <c r="W231" s="5">
        <f t="shared" si="254"/>
        <v>27916.799999999999</v>
      </c>
    </row>
    <row r="232" spans="1:23" ht="90" x14ac:dyDescent="0.25">
      <c r="A232" s="23" t="s">
        <v>258</v>
      </c>
      <c r="B232" s="43" t="s">
        <v>381</v>
      </c>
      <c r="C232" s="23" t="s">
        <v>23</v>
      </c>
      <c r="D232" s="44">
        <v>2</v>
      </c>
      <c r="E232" s="51"/>
      <c r="F232" s="4">
        <f t="shared" si="255"/>
        <v>0</v>
      </c>
      <c r="G232" s="5">
        <f t="shared" si="246"/>
        <v>0</v>
      </c>
      <c r="H232" s="5">
        <f t="shared" si="247"/>
        <v>0</v>
      </c>
      <c r="I232" s="5">
        <f t="shared" si="248"/>
        <v>0</v>
      </c>
      <c r="J232" s="5">
        <f t="shared" si="249"/>
        <v>0</v>
      </c>
      <c r="L232" s="23" t="str">
        <f t="shared" si="250"/>
        <v>Valores ok!</v>
      </c>
      <c r="N232" s="23" t="s">
        <v>258</v>
      </c>
      <c r="O232" s="43" t="s">
        <v>381</v>
      </c>
      <c r="P232" s="23" t="s">
        <v>23</v>
      </c>
      <c r="Q232" s="44">
        <v>2</v>
      </c>
      <c r="R232" s="6">
        <v>30824.799999999999</v>
      </c>
      <c r="S232" s="6">
        <v>0</v>
      </c>
      <c r="T232" s="5">
        <f t="shared" si="251"/>
        <v>30824.799999999999</v>
      </c>
      <c r="U232" s="5">
        <f t="shared" si="252"/>
        <v>61649.599999999999</v>
      </c>
      <c r="V232" s="5">
        <f t="shared" si="253"/>
        <v>0</v>
      </c>
      <c r="W232" s="5">
        <f t="shared" si="254"/>
        <v>61649.599999999999</v>
      </c>
    </row>
    <row r="233" spans="1:23" ht="45" x14ac:dyDescent="0.25">
      <c r="A233" s="23" t="s">
        <v>259</v>
      </c>
      <c r="B233" s="43" t="s">
        <v>382</v>
      </c>
      <c r="C233" s="23" t="s">
        <v>23</v>
      </c>
      <c r="D233" s="44">
        <v>3</v>
      </c>
      <c r="E233" s="51"/>
      <c r="F233" s="4">
        <f t="shared" si="255"/>
        <v>0</v>
      </c>
      <c r="G233" s="5">
        <f t="shared" si="246"/>
        <v>0</v>
      </c>
      <c r="H233" s="5">
        <f t="shared" si="247"/>
        <v>0</v>
      </c>
      <c r="I233" s="5">
        <f t="shared" si="248"/>
        <v>0</v>
      </c>
      <c r="J233" s="5">
        <f t="shared" si="249"/>
        <v>0</v>
      </c>
      <c r="L233" s="23" t="str">
        <f t="shared" si="250"/>
        <v>Valores ok!</v>
      </c>
      <c r="N233" s="23" t="s">
        <v>259</v>
      </c>
      <c r="O233" s="43" t="s">
        <v>382</v>
      </c>
      <c r="P233" s="23" t="s">
        <v>23</v>
      </c>
      <c r="Q233" s="44">
        <v>3</v>
      </c>
      <c r="R233" s="6">
        <v>5525.2</v>
      </c>
      <c r="S233" s="6">
        <v>0</v>
      </c>
      <c r="T233" s="5">
        <f t="shared" si="251"/>
        <v>5525.2</v>
      </c>
      <c r="U233" s="5">
        <f t="shared" si="252"/>
        <v>16575.599999999999</v>
      </c>
      <c r="V233" s="5">
        <f t="shared" si="253"/>
        <v>0</v>
      </c>
      <c r="W233" s="5">
        <f t="shared" si="254"/>
        <v>16575.599999999999</v>
      </c>
    </row>
    <row r="234" spans="1:23" ht="120" x14ac:dyDescent="0.25">
      <c r="A234" s="23" t="s">
        <v>260</v>
      </c>
      <c r="B234" s="43" t="s">
        <v>383</v>
      </c>
      <c r="C234" s="23" t="s">
        <v>23</v>
      </c>
      <c r="D234" s="44">
        <v>1</v>
      </c>
      <c r="E234" s="51"/>
      <c r="F234" s="4">
        <f t="shared" si="255"/>
        <v>0</v>
      </c>
      <c r="G234" s="5">
        <f t="shared" si="246"/>
        <v>0</v>
      </c>
      <c r="H234" s="5">
        <f t="shared" si="247"/>
        <v>0</v>
      </c>
      <c r="I234" s="5">
        <f t="shared" si="248"/>
        <v>0</v>
      </c>
      <c r="J234" s="5">
        <f t="shared" si="249"/>
        <v>0</v>
      </c>
      <c r="L234" s="23" t="str">
        <f t="shared" si="250"/>
        <v>Valores ok!</v>
      </c>
      <c r="N234" s="23" t="s">
        <v>260</v>
      </c>
      <c r="O234" s="43" t="s">
        <v>383</v>
      </c>
      <c r="P234" s="23" t="s">
        <v>23</v>
      </c>
      <c r="Q234" s="44">
        <v>1</v>
      </c>
      <c r="R234" s="6">
        <v>761110.84</v>
      </c>
      <c r="S234" s="6">
        <v>0</v>
      </c>
      <c r="T234" s="5">
        <f t="shared" si="251"/>
        <v>761110.84</v>
      </c>
      <c r="U234" s="5">
        <f t="shared" si="252"/>
        <v>761110.84</v>
      </c>
      <c r="V234" s="5">
        <f t="shared" si="253"/>
        <v>0</v>
      </c>
      <c r="W234" s="5">
        <f t="shared" si="254"/>
        <v>761110.84</v>
      </c>
    </row>
    <row r="235" spans="1:23" ht="105" x14ac:dyDescent="0.25">
      <c r="A235" s="23" t="s">
        <v>261</v>
      </c>
      <c r="B235" s="43" t="s">
        <v>384</v>
      </c>
      <c r="C235" s="23" t="s">
        <v>23</v>
      </c>
      <c r="D235" s="44">
        <v>1</v>
      </c>
      <c r="E235" s="51"/>
      <c r="F235" s="4">
        <f t="shared" si="255"/>
        <v>0</v>
      </c>
      <c r="G235" s="5">
        <f t="shared" si="246"/>
        <v>0</v>
      </c>
      <c r="H235" s="5">
        <f t="shared" si="247"/>
        <v>0</v>
      </c>
      <c r="I235" s="5">
        <f t="shared" si="248"/>
        <v>0</v>
      </c>
      <c r="J235" s="5">
        <f t="shared" si="249"/>
        <v>0</v>
      </c>
      <c r="L235" s="23" t="str">
        <f t="shared" si="250"/>
        <v>Valores ok!</v>
      </c>
      <c r="N235" s="23" t="s">
        <v>261</v>
      </c>
      <c r="O235" s="43" t="s">
        <v>384</v>
      </c>
      <c r="P235" s="23" t="s">
        <v>23</v>
      </c>
      <c r="Q235" s="44">
        <v>1</v>
      </c>
      <c r="R235" s="6">
        <v>107598.68</v>
      </c>
      <c r="S235" s="6">
        <v>0</v>
      </c>
      <c r="T235" s="5">
        <f t="shared" si="251"/>
        <v>107598.68</v>
      </c>
      <c r="U235" s="5">
        <f t="shared" si="252"/>
        <v>107598.68</v>
      </c>
      <c r="V235" s="5">
        <f t="shared" si="253"/>
        <v>0</v>
      </c>
      <c r="W235" s="5">
        <f t="shared" si="254"/>
        <v>107598.68</v>
      </c>
    </row>
    <row r="236" spans="1:23" x14ac:dyDescent="0.25">
      <c r="A236" s="23" t="s">
        <v>262</v>
      </c>
      <c r="B236" s="43" t="s">
        <v>385</v>
      </c>
      <c r="C236" s="23" t="s">
        <v>23</v>
      </c>
      <c r="D236" s="44">
        <v>10</v>
      </c>
      <c r="E236" s="51"/>
      <c r="F236" s="4">
        <f t="shared" si="255"/>
        <v>0</v>
      </c>
      <c r="G236" s="5">
        <f t="shared" si="246"/>
        <v>0</v>
      </c>
      <c r="H236" s="5">
        <f t="shared" si="247"/>
        <v>0</v>
      </c>
      <c r="I236" s="5">
        <f t="shared" si="248"/>
        <v>0</v>
      </c>
      <c r="J236" s="5">
        <f t="shared" si="249"/>
        <v>0</v>
      </c>
      <c r="L236" s="23" t="str">
        <f t="shared" si="250"/>
        <v>Valores ok!</v>
      </c>
      <c r="N236" s="23" t="s">
        <v>262</v>
      </c>
      <c r="O236" s="43" t="s">
        <v>385</v>
      </c>
      <c r="P236" s="23" t="s">
        <v>23</v>
      </c>
      <c r="Q236" s="44">
        <v>10</v>
      </c>
      <c r="R236" s="6">
        <v>20590.439999999999</v>
      </c>
      <c r="S236" s="6">
        <v>0</v>
      </c>
      <c r="T236" s="5">
        <f t="shared" si="251"/>
        <v>20590.439999999999</v>
      </c>
      <c r="U236" s="5">
        <f t="shared" si="252"/>
        <v>205904.4</v>
      </c>
      <c r="V236" s="5">
        <f t="shared" si="253"/>
        <v>0</v>
      </c>
      <c r="W236" s="5">
        <f t="shared" si="254"/>
        <v>205904.4</v>
      </c>
    </row>
    <row r="237" spans="1:23" ht="30" x14ac:dyDescent="0.25">
      <c r="A237" s="23" t="s">
        <v>263</v>
      </c>
      <c r="B237" s="43" t="s">
        <v>386</v>
      </c>
      <c r="C237" s="23" t="s">
        <v>23</v>
      </c>
      <c r="D237" s="44">
        <v>4</v>
      </c>
      <c r="E237" s="51"/>
      <c r="F237" s="4">
        <f t="shared" si="255"/>
        <v>0</v>
      </c>
      <c r="G237" s="5">
        <f t="shared" si="246"/>
        <v>0</v>
      </c>
      <c r="H237" s="5">
        <f t="shared" si="247"/>
        <v>0</v>
      </c>
      <c r="I237" s="5">
        <f t="shared" si="248"/>
        <v>0</v>
      </c>
      <c r="J237" s="5">
        <f t="shared" si="249"/>
        <v>0</v>
      </c>
      <c r="L237" s="23" t="str">
        <f t="shared" si="250"/>
        <v>Valores ok!</v>
      </c>
      <c r="N237" s="23" t="s">
        <v>263</v>
      </c>
      <c r="O237" s="43" t="s">
        <v>386</v>
      </c>
      <c r="P237" s="23" t="s">
        <v>23</v>
      </c>
      <c r="Q237" s="44">
        <v>4</v>
      </c>
      <c r="R237" s="6">
        <v>21311.1</v>
      </c>
      <c r="S237" s="6">
        <v>0</v>
      </c>
      <c r="T237" s="5">
        <f t="shared" si="251"/>
        <v>21311.1</v>
      </c>
      <c r="U237" s="5">
        <f t="shared" si="252"/>
        <v>85244.4</v>
      </c>
      <c r="V237" s="5">
        <f t="shared" si="253"/>
        <v>0</v>
      </c>
      <c r="W237" s="5">
        <f t="shared" si="254"/>
        <v>85244.4</v>
      </c>
    </row>
    <row r="238" spans="1:23" x14ac:dyDescent="0.25">
      <c r="A238" s="23" t="s">
        <v>264</v>
      </c>
      <c r="B238" s="43" t="s">
        <v>387</v>
      </c>
      <c r="C238" s="23" t="s">
        <v>23</v>
      </c>
      <c r="D238" s="44">
        <v>2</v>
      </c>
      <c r="E238" s="51"/>
      <c r="F238" s="4">
        <f t="shared" si="255"/>
        <v>0</v>
      </c>
      <c r="G238" s="5">
        <f t="shared" si="246"/>
        <v>0</v>
      </c>
      <c r="H238" s="5">
        <f t="shared" si="247"/>
        <v>0</v>
      </c>
      <c r="I238" s="5">
        <f t="shared" si="248"/>
        <v>0</v>
      </c>
      <c r="J238" s="5">
        <f t="shared" si="249"/>
        <v>0</v>
      </c>
      <c r="L238" s="23" t="str">
        <f t="shared" si="250"/>
        <v>Valores ok!</v>
      </c>
      <c r="N238" s="23" t="s">
        <v>264</v>
      </c>
      <c r="O238" s="43" t="s">
        <v>387</v>
      </c>
      <c r="P238" s="23" t="s">
        <v>23</v>
      </c>
      <c r="Q238" s="44">
        <v>2</v>
      </c>
      <c r="R238" s="6">
        <v>8432.49</v>
      </c>
      <c r="S238" s="6">
        <v>0</v>
      </c>
      <c r="T238" s="5">
        <f t="shared" si="251"/>
        <v>8432.49</v>
      </c>
      <c r="U238" s="5">
        <f t="shared" si="252"/>
        <v>16864.98</v>
      </c>
      <c r="V238" s="5">
        <f t="shared" si="253"/>
        <v>0</v>
      </c>
      <c r="W238" s="5">
        <f t="shared" si="254"/>
        <v>16864.98</v>
      </c>
    </row>
    <row r="239" spans="1:23" ht="30" x14ac:dyDescent="0.25">
      <c r="A239" s="23" t="s">
        <v>265</v>
      </c>
      <c r="B239" s="43" t="s">
        <v>388</v>
      </c>
      <c r="C239" s="23" t="s">
        <v>23</v>
      </c>
      <c r="D239" s="44">
        <v>2</v>
      </c>
      <c r="E239" s="51"/>
      <c r="F239" s="4">
        <f t="shared" si="255"/>
        <v>0</v>
      </c>
      <c r="G239" s="5">
        <f t="shared" si="246"/>
        <v>0</v>
      </c>
      <c r="H239" s="5">
        <f t="shared" si="247"/>
        <v>0</v>
      </c>
      <c r="I239" s="5">
        <f t="shared" si="248"/>
        <v>0</v>
      </c>
      <c r="J239" s="5">
        <f t="shared" si="249"/>
        <v>0</v>
      </c>
      <c r="L239" s="23" t="str">
        <f t="shared" si="250"/>
        <v>Valores ok!</v>
      </c>
      <c r="N239" s="23" t="s">
        <v>265</v>
      </c>
      <c r="O239" s="43" t="s">
        <v>388</v>
      </c>
      <c r="P239" s="23" t="s">
        <v>23</v>
      </c>
      <c r="Q239" s="44">
        <v>2</v>
      </c>
      <c r="R239" s="6">
        <v>5035.49</v>
      </c>
      <c r="S239" s="6">
        <v>0</v>
      </c>
      <c r="T239" s="5">
        <f t="shared" si="251"/>
        <v>5035.49</v>
      </c>
      <c r="U239" s="5">
        <f t="shared" si="252"/>
        <v>10070.98</v>
      </c>
      <c r="V239" s="5">
        <f t="shared" si="253"/>
        <v>0</v>
      </c>
      <c r="W239" s="5">
        <f t="shared" si="254"/>
        <v>10070.98</v>
      </c>
    </row>
    <row r="240" spans="1:23" ht="30" x14ac:dyDescent="0.25">
      <c r="A240" s="23" t="s">
        <v>266</v>
      </c>
      <c r="B240" s="43" t="s">
        <v>389</v>
      </c>
      <c r="C240" s="23" t="s">
        <v>23</v>
      </c>
      <c r="D240" s="44">
        <v>2</v>
      </c>
      <c r="E240" s="51"/>
      <c r="F240" s="4">
        <f t="shared" si="255"/>
        <v>0</v>
      </c>
      <c r="G240" s="5">
        <f t="shared" si="246"/>
        <v>0</v>
      </c>
      <c r="H240" s="5">
        <f t="shared" si="247"/>
        <v>0</v>
      </c>
      <c r="I240" s="5">
        <f t="shared" si="248"/>
        <v>0</v>
      </c>
      <c r="J240" s="5">
        <f t="shared" si="249"/>
        <v>0</v>
      </c>
      <c r="L240" s="23" t="str">
        <f t="shared" si="250"/>
        <v>Valores ok!</v>
      </c>
      <c r="N240" s="23" t="s">
        <v>266</v>
      </c>
      <c r="O240" s="43" t="s">
        <v>389</v>
      </c>
      <c r="P240" s="23" t="s">
        <v>23</v>
      </c>
      <c r="Q240" s="44">
        <v>2</v>
      </c>
      <c r="R240" s="6">
        <v>872.4</v>
      </c>
      <c r="S240" s="6">
        <v>0</v>
      </c>
      <c r="T240" s="5">
        <f t="shared" si="251"/>
        <v>872.4</v>
      </c>
      <c r="U240" s="5">
        <f t="shared" si="252"/>
        <v>1744.8</v>
      </c>
      <c r="V240" s="5">
        <f t="shared" si="253"/>
        <v>0</v>
      </c>
      <c r="W240" s="5">
        <f t="shared" si="254"/>
        <v>1744.8</v>
      </c>
    </row>
    <row r="241" spans="1:23" ht="15.75" x14ac:dyDescent="0.25">
      <c r="A241" s="37" t="s">
        <v>267</v>
      </c>
      <c r="B241" s="38" t="s">
        <v>390</v>
      </c>
      <c r="C241" s="37"/>
      <c r="D241" s="37"/>
      <c r="E241" s="39"/>
      <c r="F241" s="39"/>
      <c r="G241" s="39"/>
      <c r="H241" s="2">
        <f>SUM(H242:H244)</f>
        <v>0</v>
      </c>
      <c r="I241" s="2">
        <f>SUM(I242:I244)</f>
        <v>0</v>
      </c>
      <c r="J241" s="2">
        <f>SUM(J242:J244)</f>
        <v>0</v>
      </c>
      <c r="N241" s="37" t="s">
        <v>267</v>
      </c>
      <c r="O241" s="38" t="s">
        <v>390</v>
      </c>
      <c r="P241" s="37"/>
      <c r="Q241" s="37"/>
      <c r="R241" s="39"/>
      <c r="S241" s="39"/>
      <c r="T241" s="39"/>
      <c r="U241" s="2">
        <f>SUM(U242:U244)</f>
        <v>752125.12</v>
      </c>
      <c r="V241" s="2">
        <f>SUM(V242:V244)</f>
        <v>0</v>
      </c>
      <c r="W241" s="2">
        <f>SUM(W242:W244)</f>
        <v>752125.12</v>
      </c>
    </row>
    <row r="242" spans="1:23" x14ac:dyDescent="0.25">
      <c r="A242" s="23" t="s">
        <v>268</v>
      </c>
      <c r="B242" s="43" t="s">
        <v>391</v>
      </c>
      <c r="C242" s="23" t="s">
        <v>23</v>
      </c>
      <c r="D242" s="44">
        <v>1</v>
      </c>
      <c r="E242" s="51"/>
      <c r="F242" s="4">
        <f t="shared" ref="F242:F244" si="256">ROUND((1-$J$10)*S242,2)</f>
        <v>0</v>
      </c>
      <c r="G242" s="5">
        <f t="shared" ref="G242:G244" si="257">SUM(E242+F242)</f>
        <v>0</v>
      </c>
      <c r="H242" s="5">
        <f t="shared" ref="H242:H244" si="258">ROUND(D242*E242,2)</f>
        <v>0</v>
      </c>
      <c r="I242" s="5">
        <f t="shared" ref="I242:I244" si="259">ROUND(D242*F242,2)</f>
        <v>0</v>
      </c>
      <c r="J242" s="5">
        <f t="shared" ref="J242:J244" si="260">SUM(H242+I242)</f>
        <v>0</v>
      </c>
      <c r="L242" s="23" t="str">
        <f t="shared" ref="L242:L244" si="261">IF(E242+F242&gt;R242+S242,"Corrigir Valores","Valores ok!")</f>
        <v>Valores ok!</v>
      </c>
      <c r="N242" s="23" t="s">
        <v>268</v>
      </c>
      <c r="O242" s="43" t="s">
        <v>391</v>
      </c>
      <c r="P242" s="23" t="s">
        <v>23</v>
      </c>
      <c r="Q242" s="44">
        <v>1</v>
      </c>
      <c r="R242" s="6">
        <v>83750.399999999994</v>
      </c>
      <c r="S242" s="6">
        <v>0</v>
      </c>
      <c r="T242" s="5">
        <f t="shared" ref="T242:T244" si="262">SUM(R242+S242)</f>
        <v>83750.399999999994</v>
      </c>
      <c r="U242" s="5">
        <f t="shared" ref="U242:U244" si="263">ROUND(Q242*R242,2)</f>
        <v>83750.399999999994</v>
      </c>
      <c r="V242" s="5">
        <f t="shared" ref="V242:V244" si="264">ROUND(Q242*S242,2)</f>
        <v>0</v>
      </c>
      <c r="W242" s="5">
        <f t="shared" ref="W242:W244" si="265">SUM(U242+V242)</f>
        <v>83750.399999999994</v>
      </c>
    </row>
    <row r="243" spans="1:23" x14ac:dyDescent="0.25">
      <c r="A243" s="23" t="s">
        <v>269</v>
      </c>
      <c r="B243" s="43" t="s">
        <v>392</v>
      </c>
      <c r="C243" s="23" t="s">
        <v>23</v>
      </c>
      <c r="D243" s="44">
        <v>2</v>
      </c>
      <c r="E243" s="51"/>
      <c r="F243" s="4">
        <f t="shared" si="256"/>
        <v>0</v>
      </c>
      <c r="G243" s="5">
        <f t="shared" si="257"/>
        <v>0</v>
      </c>
      <c r="H243" s="5">
        <f t="shared" si="258"/>
        <v>0</v>
      </c>
      <c r="I243" s="5">
        <f t="shared" si="259"/>
        <v>0</v>
      </c>
      <c r="J243" s="5">
        <f t="shared" si="260"/>
        <v>0</v>
      </c>
      <c r="L243" s="23" t="str">
        <f t="shared" si="261"/>
        <v>Valores ok!</v>
      </c>
      <c r="N243" s="23" t="s">
        <v>269</v>
      </c>
      <c r="O243" s="43" t="s">
        <v>392</v>
      </c>
      <c r="P243" s="23" t="s">
        <v>23</v>
      </c>
      <c r="Q243" s="44">
        <v>2</v>
      </c>
      <c r="R243" s="6">
        <v>270211.36</v>
      </c>
      <c r="S243" s="6">
        <v>0</v>
      </c>
      <c r="T243" s="5">
        <f t="shared" si="262"/>
        <v>270211.36</v>
      </c>
      <c r="U243" s="5">
        <f t="shared" si="263"/>
        <v>540422.72</v>
      </c>
      <c r="V243" s="5">
        <f t="shared" si="264"/>
        <v>0</v>
      </c>
      <c r="W243" s="5">
        <f t="shared" si="265"/>
        <v>540422.72</v>
      </c>
    </row>
    <row r="244" spans="1:23" x14ac:dyDescent="0.25">
      <c r="A244" s="23" t="s">
        <v>270</v>
      </c>
      <c r="B244" s="43" t="s">
        <v>393</v>
      </c>
      <c r="C244" s="23" t="s">
        <v>23</v>
      </c>
      <c r="D244" s="44">
        <v>2</v>
      </c>
      <c r="E244" s="51"/>
      <c r="F244" s="4">
        <f t="shared" si="256"/>
        <v>0</v>
      </c>
      <c r="G244" s="5">
        <f t="shared" si="257"/>
        <v>0</v>
      </c>
      <c r="H244" s="5">
        <f t="shared" si="258"/>
        <v>0</v>
      </c>
      <c r="I244" s="5">
        <f t="shared" si="259"/>
        <v>0</v>
      </c>
      <c r="J244" s="5">
        <f t="shared" si="260"/>
        <v>0</v>
      </c>
      <c r="L244" s="23" t="str">
        <f t="shared" si="261"/>
        <v>Valores ok!</v>
      </c>
      <c r="N244" s="23" t="s">
        <v>270</v>
      </c>
      <c r="O244" s="43" t="s">
        <v>393</v>
      </c>
      <c r="P244" s="23" t="s">
        <v>23</v>
      </c>
      <c r="Q244" s="44">
        <v>2</v>
      </c>
      <c r="R244" s="6">
        <v>63976</v>
      </c>
      <c r="S244" s="6">
        <v>0</v>
      </c>
      <c r="T244" s="5">
        <f t="shared" si="262"/>
        <v>63976</v>
      </c>
      <c r="U244" s="5">
        <f t="shared" si="263"/>
        <v>127952</v>
      </c>
      <c r="V244" s="5">
        <f t="shared" si="264"/>
        <v>0</v>
      </c>
      <c r="W244" s="5">
        <f t="shared" si="265"/>
        <v>127952</v>
      </c>
    </row>
    <row r="245" spans="1:23" ht="15.75" x14ac:dyDescent="0.25">
      <c r="A245" s="34" t="s">
        <v>271</v>
      </c>
      <c r="B245" s="35" t="s">
        <v>272</v>
      </c>
      <c r="C245" s="34"/>
      <c r="D245" s="34"/>
      <c r="E245" s="36"/>
      <c r="F245" s="36"/>
      <c r="G245" s="36"/>
      <c r="H245" s="1">
        <f>SUM(H246:H261)</f>
        <v>0</v>
      </c>
      <c r="I245" s="1">
        <f>SUM(I246:I261)</f>
        <v>0</v>
      </c>
      <c r="J245" s="1">
        <f>SUM(J246:J261)</f>
        <v>0</v>
      </c>
      <c r="N245" s="34" t="s">
        <v>271</v>
      </c>
      <c r="O245" s="35" t="s">
        <v>272</v>
      </c>
      <c r="P245" s="34"/>
      <c r="Q245" s="34"/>
      <c r="R245" s="36"/>
      <c r="S245" s="36"/>
      <c r="T245" s="36"/>
      <c r="U245" s="1">
        <f>SUM(U246:U261)</f>
        <v>43209.930000000008</v>
      </c>
      <c r="V245" s="1">
        <f>SUM(V246:V261)</f>
        <v>15883.370000000003</v>
      </c>
      <c r="W245" s="1">
        <f>SUM(W246:W261)</f>
        <v>59093.3</v>
      </c>
    </row>
    <row r="246" spans="1:23" x14ac:dyDescent="0.25">
      <c r="A246" s="23" t="s">
        <v>273</v>
      </c>
      <c r="B246" s="43" t="s">
        <v>274</v>
      </c>
      <c r="C246" s="23" t="s">
        <v>422</v>
      </c>
      <c r="D246" s="44">
        <v>28</v>
      </c>
      <c r="E246" s="51"/>
      <c r="F246" s="51"/>
      <c r="G246" s="5">
        <f t="shared" ref="G246:G261" si="266">SUM(E246+F246)</f>
        <v>0</v>
      </c>
      <c r="H246" s="5">
        <f t="shared" ref="H246:H261" si="267">ROUND(D246*E246,2)</f>
        <v>0</v>
      </c>
      <c r="I246" s="5">
        <f t="shared" ref="I246:I261" si="268">ROUND(D246*F246,2)</f>
        <v>0</v>
      </c>
      <c r="J246" s="5">
        <f t="shared" ref="J246:J261" si="269">SUM(H246+I246)</f>
        <v>0</v>
      </c>
      <c r="L246" s="23" t="str">
        <f t="shared" ref="L246:L261" si="270">IF(E246+F246&gt;R246+S246,"Corrigir Valores","Valores ok!")</f>
        <v>Valores ok!</v>
      </c>
      <c r="N246" s="23" t="s">
        <v>273</v>
      </c>
      <c r="O246" s="43" t="s">
        <v>274</v>
      </c>
      <c r="P246" s="23" t="s">
        <v>422</v>
      </c>
      <c r="Q246" s="44">
        <v>28</v>
      </c>
      <c r="R246" s="6">
        <v>24.46</v>
      </c>
      <c r="S246" s="6">
        <v>107.19</v>
      </c>
      <c r="T246" s="5">
        <f t="shared" ref="T246:T261" si="271">SUM(R246+S246)</f>
        <v>131.65</v>
      </c>
      <c r="U246" s="5">
        <f t="shared" ref="U246:U261" si="272">ROUND(Q246*R246,2)</f>
        <v>684.88</v>
      </c>
      <c r="V246" s="5">
        <f t="shared" ref="V246:V261" si="273">ROUND(Q246*S246,2)</f>
        <v>3001.32</v>
      </c>
      <c r="W246" s="5">
        <f t="shared" ref="W246:W261" si="274">SUM(U246+V246)</f>
        <v>3686.2000000000003</v>
      </c>
    </row>
    <row r="247" spans="1:23" x14ac:dyDescent="0.25">
      <c r="A247" s="23" t="s">
        <v>275</v>
      </c>
      <c r="B247" s="43" t="s">
        <v>276</v>
      </c>
      <c r="C247" s="23" t="s">
        <v>422</v>
      </c>
      <c r="D247" s="44">
        <v>28</v>
      </c>
      <c r="E247" s="51"/>
      <c r="F247" s="51"/>
      <c r="G247" s="5">
        <f t="shared" si="266"/>
        <v>0</v>
      </c>
      <c r="H247" s="5">
        <f t="shared" si="267"/>
        <v>0</v>
      </c>
      <c r="I247" s="5">
        <f t="shared" si="268"/>
        <v>0</v>
      </c>
      <c r="J247" s="5">
        <f t="shared" si="269"/>
        <v>0</v>
      </c>
      <c r="L247" s="23" t="str">
        <f t="shared" si="270"/>
        <v>Valores ok!</v>
      </c>
      <c r="N247" s="23" t="s">
        <v>275</v>
      </c>
      <c r="O247" s="43" t="s">
        <v>276</v>
      </c>
      <c r="P247" s="23" t="s">
        <v>422</v>
      </c>
      <c r="Q247" s="44">
        <v>28</v>
      </c>
      <c r="R247" s="6">
        <v>8.69</v>
      </c>
      <c r="S247" s="6">
        <v>24.14</v>
      </c>
      <c r="T247" s="5">
        <f t="shared" si="271"/>
        <v>32.83</v>
      </c>
      <c r="U247" s="5">
        <f t="shared" si="272"/>
        <v>243.32</v>
      </c>
      <c r="V247" s="5">
        <f t="shared" si="273"/>
        <v>675.92</v>
      </c>
      <c r="W247" s="5">
        <f t="shared" si="274"/>
        <v>919.24</v>
      </c>
    </row>
    <row r="248" spans="1:23" ht="30" x14ac:dyDescent="0.25">
      <c r="A248" s="23" t="s">
        <v>277</v>
      </c>
      <c r="B248" s="43" t="s">
        <v>278</v>
      </c>
      <c r="C248" s="23" t="s">
        <v>422</v>
      </c>
      <c r="D248" s="44">
        <v>2</v>
      </c>
      <c r="E248" s="51"/>
      <c r="F248" s="51"/>
      <c r="G248" s="5">
        <f t="shared" si="266"/>
        <v>0</v>
      </c>
      <c r="H248" s="5">
        <f t="shared" si="267"/>
        <v>0</v>
      </c>
      <c r="I248" s="5">
        <f t="shared" si="268"/>
        <v>0</v>
      </c>
      <c r="J248" s="5">
        <f t="shared" si="269"/>
        <v>0</v>
      </c>
      <c r="L248" s="23" t="str">
        <f t="shared" si="270"/>
        <v>Valores ok!</v>
      </c>
      <c r="N248" s="23" t="s">
        <v>277</v>
      </c>
      <c r="O248" s="43" t="s">
        <v>278</v>
      </c>
      <c r="P248" s="23" t="s">
        <v>422</v>
      </c>
      <c r="Q248" s="44">
        <v>2</v>
      </c>
      <c r="R248" s="6">
        <v>55.55</v>
      </c>
      <c r="S248" s="6">
        <v>257.8</v>
      </c>
      <c r="T248" s="5">
        <f t="shared" si="271"/>
        <v>313.35000000000002</v>
      </c>
      <c r="U248" s="5">
        <f t="shared" si="272"/>
        <v>111.1</v>
      </c>
      <c r="V248" s="5">
        <f t="shared" si="273"/>
        <v>515.6</v>
      </c>
      <c r="W248" s="5">
        <f t="shared" si="274"/>
        <v>626.70000000000005</v>
      </c>
    </row>
    <row r="249" spans="1:23" ht="45" x14ac:dyDescent="0.25">
      <c r="A249" s="23" t="s">
        <v>279</v>
      </c>
      <c r="B249" s="43" t="s">
        <v>280</v>
      </c>
      <c r="C249" s="23" t="s">
        <v>423</v>
      </c>
      <c r="D249" s="44">
        <v>18</v>
      </c>
      <c r="E249" s="51"/>
      <c r="F249" s="51"/>
      <c r="G249" s="5">
        <f t="shared" si="266"/>
        <v>0</v>
      </c>
      <c r="H249" s="5">
        <f t="shared" si="267"/>
        <v>0</v>
      </c>
      <c r="I249" s="5">
        <f t="shared" si="268"/>
        <v>0</v>
      </c>
      <c r="J249" s="5">
        <f t="shared" si="269"/>
        <v>0</v>
      </c>
      <c r="L249" s="23" t="str">
        <f t="shared" si="270"/>
        <v>Valores ok!</v>
      </c>
      <c r="N249" s="23" t="s">
        <v>279</v>
      </c>
      <c r="O249" s="43" t="s">
        <v>280</v>
      </c>
      <c r="P249" s="23" t="s">
        <v>423</v>
      </c>
      <c r="Q249" s="44">
        <v>18</v>
      </c>
      <c r="R249" s="6">
        <v>99.31</v>
      </c>
      <c r="S249" s="6">
        <v>34.71</v>
      </c>
      <c r="T249" s="5">
        <f t="shared" si="271"/>
        <v>134.02000000000001</v>
      </c>
      <c r="U249" s="5">
        <f t="shared" si="272"/>
        <v>1787.58</v>
      </c>
      <c r="V249" s="5">
        <f t="shared" si="273"/>
        <v>624.78</v>
      </c>
      <c r="W249" s="5">
        <f t="shared" si="274"/>
        <v>2412.3599999999997</v>
      </c>
    </row>
    <row r="250" spans="1:23" ht="30" x14ac:dyDescent="0.25">
      <c r="A250" s="23" t="s">
        <v>281</v>
      </c>
      <c r="B250" s="43" t="s">
        <v>282</v>
      </c>
      <c r="C250" s="23" t="s">
        <v>23</v>
      </c>
      <c r="D250" s="44">
        <v>3</v>
      </c>
      <c r="E250" s="51"/>
      <c r="F250" s="51"/>
      <c r="G250" s="5">
        <f t="shared" si="266"/>
        <v>0</v>
      </c>
      <c r="H250" s="5">
        <f t="shared" si="267"/>
        <v>0</v>
      </c>
      <c r="I250" s="5">
        <f t="shared" si="268"/>
        <v>0</v>
      </c>
      <c r="J250" s="5">
        <f t="shared" si="269"/>
        <v>0</v>
      </c>
      <c r="L250" s="23" t="str">
        <f t="shared" si="270"/>
        <v>Valores ok!</v>
      </c>
      <c r="N250" s="23" t="s">
        <v>281</v>
      </c>
      <c r="O250" s="43" t="s">
        <v>282</v>
      </c>
      <c r="P250" s="23" t="s">
        <v>23</v>
      </c>
      <c r="Q250" s="44">
        <v>3</v>
      </c>
      <c r="R250" s="6">
        <v>61.51</v>
      </c>
      <c r="S250" s="6">
        <v>10.57</v>
      </c>
      <c r="T250" s="5">
        <f t="shared" si="271"/>
        <v>72.08</v>
      </c>
      <c r="U250" s="5">
        <f t="shared" si="272"/>
        <v>184.53</v>
      </c>
      <c r="V250" s="5">
        <f t="shared" si="273"/>
        <v>31.71</v>
      </c>
      <c r="W250" s="5">
        <f t="shared" si="274"/>
        <v>216.24</v>
      </c>
    </row>
    <row r="251" spans="1:23" x14ac:dyDescent="0.25">
      <c r="A251" s="23" t="s">
        <v>283</v>
      </c>
      <c r="B251" s="43" t="s">
        <v>394</v>
      </c>
      <c r="C251" s="23" t="s">
        <v>424</v>
      </c>
      <c r="D251" s="44">
        <v>83</v>
      </c>
      <c r="E251" s="51"/>
      <c r="F251" s="51"/>
      <c r="G251" s="5">
        <f t="shared" si="266"/>
        <v>0</v>
      </c>
      <c r="H251" s="5">
        <f t="shared" si="267"/>
        <v>0</v>
      </c>
      <c r="I251" s="5">
        <f t="shared" si="268"/>
        <v>0</v>
      </c>
      <c r="J251" s="5">
        <f t="shared" si="269"/>
        <v>0</v>
      </c>
      <c r="L251" s="23" t="str">
        <f t="shared" si="270"/>
        <v>Valores ok!</v>
      </c>
      <c r="N251" s="23" t="s">
        <v>283</v>
      </c>
      <c r="O251" s="43" t="s">
        <v>394</v>
      </c>
      <c r="P251" s="23" t="s">
        <v>424</v>
      </c>
      <c r="Q251" s="44">
        <v>83</v>
      </c>
      <c r="R251" s="6">
        <v>172.7</v>
      </c>
      <c r="S251" s="6">
        <v>7.18</v>
      </c>
      <c r="T251" s="5">
        <f t="shared" si="271"/>
        <v>179.88</v>
      </c>
      <c r="U251" s="5">
        <f t="shared" si="272"/>
        <v>14334.1</v>
      </c>
      <c r="V251" s="5">
        <f t="shared" si="273"/>
        <v>595.94000000000005</v>
      </c>
      <c r="W251" s="5">
        <f t="shared" si="274"/>
        <v>14930.04</v>
      </c>
    </row>
    <row r="252" spans="1:23" x14ac:dyDescent="0.25">
      <c r="A252" s="23" t="s">
        <v>284</v>
      </c>
      <c r="B252" s="43" t="s">
        <v>395</v>
      </c>
      <c r="C252" s="23" t="s">
        <v>424</v>
      </c>
      <c r="D252" s="44">
        <v>32</v>
      </c>
      <c r="E252" s="51"/>
      <c r="F252" s="51"/>
      <c r="G252" s="5">
        <f t="shared" si="266"/>
        <v>0</v>
      </c>
      <c r="H252" s="5">
        <f t="shared" si="267"/>
        <v>0</v>
      </c>
      <c r="I252" s="5">
        <f t="shared" si="268"/>
        <v>0</v>
      </c>
      <c r="J252" s="5">
        <f t="shared" si="269"/>
        <v>0</v>
      </c>
      <c r="L252" s="23" t="str">
        <f t="shared" si="270"/>
        <v>Valores ok!</v>
      </c>
      <c r="N252" s="23" t="s">
        <v>284</v>
      </c>
      <c r="O252" s="43" t="s">
        <v>395</v>
      </c>
      <c r="P252" s="23" t="s">
        <v>424</v>
      </c>
      <c r="Q252" s="44">
        <v>32</v>
      </c>
      <c r="R252" s="6">
        <v>134.71</v>
      </c>
      <c r="S252" s="6">
        <v>5.39</v>
      </c>
      <c r="T252" s="5">
        <f t="shared" si="271"/>
        <v>140.1</v>
      </c>
      <c r="U252" s="5">
        <f t="shared" si="272"/>
        <v>4310.72</v>
      </c>
      <c r="V252" s="5">
        <f t="shared" si="273"/>
        <v>172.48</v>
      </c>
      <c r="W252" s="5">
        <f t="shared" si="274"/>
        <v>4483.2</v>
      </c>
    </row>
    <row r="253" spans="1:23" x14ac:dyDescent="0.25">
      <c r="A253" s="23" t="s">
        <v>285</v>
      </c>
      <c r="B253" s="43" t="s">
        <v>396</v>
      </c>
      <c r="C253" s="23" t="s">
        <v>23</v>
      </c>
      <c r="D253" s="44">
        <v>57</v>
      </c>
      <c r="E253" s="51"/>
      <c r="F253" s="51"/>
      <c r="G253" s="5">
        <f t="shared" si="266"/>
        <v>0</v>
      </c>
      <c r="H253" s="5">
        <f t="shared" si="267"/>
        <v>0</v>
      </c>
      <c r="I253" s="5">
        <f t="shared" si="268"/>
        <v>0</v>
      </c>
      <c r="J253" s="5">
        <f t="shared" si="269"/>
        <v>0</v>
      </c>
      <c r="L253" s="23" t="str">
        <f t="shared" si="270"/>
        <v>Valores ok!</v>
      </c>
      <c r="N253" s="23" t="s">
        <v>285</v>
      </c>
      <c r="O253" s="43" t="s">
        <v>396</v>
      </c>
      <c r="P253" s="23" t="s">
        <v>23</v>
      </c>
      <c r="Q253" s="44">
        <v>57</v>
      </c>
      <c r="R253" s="6">
        <v>72.11</v>
      </c>
      <c r="S253" s="6">
        <v>13.46</v>
      </c>
      <c r="T253" s="5">
        <f t="shared" si="271"/>
        <v>85.57</v>
      </c>
      <c r="U253" s="5">
        <f t="shared" si="272"/>
        <v>4110.2700000000004</v>
      </c>
      <c r="V253" s="5">
        <f t="shared" si="273"/>
        <v>767.22</v>
      </c>
      <c r="W253" s="5">
        <f t="shared" si="274"/>
        <v>4877.4900000000007</v>
      </c>
    </row>
    <row r="254" spans="1:23" ht="30" x14ac:dyDescent="0.25">
      <c r="A254" s="23" t="s">
        <v>286</v>
      </c>
      <c r="B254" s="43" t="s">
        <v>397</v>
      </c>
      <c r="C254" s="23" t="s">
        <v>23</v>
      </c>
      <c r="D254" s="44">
        <v>57</v>
      </c>
      <c r="E254" s="51"/>
      <c r="F254" s="51"/>
      <c r="G254" s="5">
        <f t="shared" si="266"/>
        <v>0</v>
      </c>
      <c r="H254" s="5">
        <f t="shared" si="267"/>
        <v>0</v>
      </c>
      <c r="I254" s="5">
        <f t="shared" si="268"/>
        <v>0</v>
      </c>
      <c r="J254" s="5">
        <f t="shared" si="269"/>
        <v>0</v>
      </c>
      <c r="L254" s="23" t="str">
        <f t="shared" si="270"/>
        <v>Valores ok!</v>
      </c>
      <c r="N254" s="23" t="s">
        <v>286</v>
      </c>
      <c r="O254" s="43" t="s">
        <v>397</v>
      </c>
      <c r="P254" s="23" t="s">
        <v>23</v>
      </c>
      <c r="Q254" s="44">
        <v>57</v>
      </c>
      <c r="R254" s="6">
        <v>6.45</v>
      </c>
      <c r="S254" s="6">
        <v>1.27</v>
      </c>
      <c r="T254" s="5">
        <f t="shared" si="271"/>
        <v>7.7200000000000006</v>
      </c>
      <c r="U254" s="5">
        <f t="shared" si="272"/>
        <v>367.65</v>
      </c>
      <c r="V254" s="5">
        <f t="shared" si="273"/>
        <v>72.39</v>
      </c>
      <c r="W254" s="5">
        <f t="shared" si="274"/>
        <v>440.03999999999996</v>
      </c>
    </row>
    <row r="255" spans="1:23" x14ac:dyDescent="0.25">
      <c r="A255" s="23" t="s">
        <v>287</v>
      </c>
      <c r="B255" s="43" t="s">
        <v>398</v>
      </c>
      <c r="C255" s="23" t="s">
        <v>15</v>
      </c>
      <c r="D255" s="44">
        <v>480</v>
      </c>
      <c r="E255" s="51"/>
      <c r="F255" s="51"/>
      <c r="G255" s="5">
        <f t="shared" si="266"/>
        <v>0</v>
      </c>
      <c r="H255" s="5">
        <f t="shared" si="267"/>
        <v>0</v>
      </c>
      <c r="I255" s="5">
        <f t="shared" si="268"/>
        <v>0</v>
      </c>
      <c r="J255" s="5">
        <f t="shared" si="269"/>
        <v>0</v>
      </c>
      <c r="L255" s="23" t="str">
        <f t="shared" si="270"/>
        <v>Valores ok!</v>
      </c>
      <c r="N255" s="23" t="s">
        <v>287</v>
      </c>
      <c r="O255" s="43" t="s">
        <v>398</v>
      </c>
      <c r="P255" s="23" t="s">
        <v>15</v>
      </c>
      <c r="Q255" s="44">
        <v>480</v>
      </c>
      <c r="R255" s="6">
        <v>22.7</v>
      </c>
      <c r="S255" s="6">
        <v>16.38</v>
      </c>
      <c r="T255" s="5">
        <f t="shared" si="271"/>
        <v>39.08</v>
      </c>
      <c r="U255" s="5">
        <f t="shared" si="272"/>
        <v>10896</v>
      </c>
      <c r="V255" s="5">
        <f t="shared" si="273"/>
        <v>7862.4</v>
      </c>
      <c r="W255" s="5">
        <f t="shared" si="274"/>
        <v>18758.400000000001</v>
      </c>
    </row>
    <row r="256" spans="1:23" ht="30" x14ac:dyDescent="0.25">
      <c r="A256" s="23" t="s">
        <v>288</v>
      </c>
      <c r="B256" s="43" t="s">
        <v>399</v>
      </c>
      <c r="C256" s="23" t="s">
        <v>23</v>
      </c>
      <c r="D256" s="44">
        <v>8</v>
      </c>
      <c r="E256" s="51"/>
      <c r="F256" s="51"/>
      <c r="G256" s="5">
        <f t="shared" si="266"/>
        <v>0</v>
      </c>
      <c r="H256" s="5">
        <f t="shared" si="267"/>
        <v>0</v>
      </c>
      <c r="I256" s="5">
        <f t="shared" si="268"/>
        <v>0</v>
      </c>
      <c r="J256" s="5">
        <f t="shared" si="269"/>
        <v>0</v>
      </c>
      <c r="L256" s="23" t="str">
        <f t="shared" si="270"/>
        <v>Valores ok!</v>
      </c>
      <c r="N256" s="23" t="s">
        <v>288</v>
      </c>
      <c r="O256" s="43" t="s">
        <v>399</v>
      </c>
      <c r="P256" s="23" t="s">
        <v>23</v>
      </c>
      <c r="Q256" s="44">
        <v>8</v>
      </c>
      <c r="R256" s="6">
        <v>40.5</v>
      </c>
      <c r="S256" s="6">
        <v>16.38</v>
      </c>
      <c r="T256" s="5">
        <f t="shared" si="271"/>
        <v>56.879999999999995</v>
      </c>
      <c r="U256" s="5">
        <f t="shared" si="272"/>
        <v>324</v>
      </c>
      <c r="V256" s="5">
        <f t="shared" si="273"/>
        <v>131.04</v>
      </c>
      <c r="W256" s="5">
        <f t="shared" si="274"/>
        <v>455.03999999999996</v>
      </c>
    </row>
    <row r="257" spans="1:23" x14ac:dyDescent="0.25">
      <c r="A257" s="23" t="s">
        <v>289</v>
      </c>
      <c r="B257" s="43" t="s">
        <v>400</v>
      </c>
      <c r="C257" s="23" t="s">
        <v>23</v>
      </c>
      <c r="D257" s="44">
        <v>8</v>
      </c>
      <c r="E257" s="51"/>
      <c r="F257" s="51"/>
      <c r="G257" s="5">
        <f t="shared" si="266"/>
        <v>0</v>
      </c>
      <c r="H257" s="5">
        <f t="shared" si="267"/>
        <v>0</v>
      </c>
      <c r="I257" s="5">
        <f t="shared" si="268"/>
        <v>0</v>
      </c>
      <c r="J257" s="5">
        <f t="shared" si="269"/>
        <v>0</v>
      </c>
      <c r="L257" s="23" t="str">
        <f t="shared" si="270"/>
        <v>Valores ok!</v>
      </c>
      <c r="N257" s="23" t="s">
        <v>289</v>
      </c>
      <c r="O257" s="43" t="s">
        <v>400</v>
      </c>
      <c r="P257" s="23" t="s">
        <v>23</v>
      </c>
      <c r="Q257" s="44">
        <v>8</v>
      </c>
      <c r="R257" s="6">
        <v>82.22</v>
      </c>
      <c r="S257" s="6">
        <v>16.38</v>
      </c>
      <c r="T257" s="5">
        <f t="shared" si="271"/>
        <v>98.6</v>
      </c>
      <c r="U257" s="5">
        <f t="shared" si="272"/>
        <v>657.76</v>
      </c>
      <c r="V257" s="5">
        <f t="shared" si="273"/>
        <v>131.04</v>
      </c>
      <c r="W257" s="5">
        <f t="shared" si="274"/>
        <v>788.8</v>
      </c>
    </row>
    <row r="258" spans="1:23" ht="30" x14ac:dyDescent="0.25">
      <c r="A258" s="23" t="s">
        <v>290</v>
      </c>
      <c r="B258" s="43" t="s">
        <v>401</v>
      </c>
      <c r="C258" s="23" t="s">
        <v>23</v>
      </c>
      <c r="D258" s="44">
        <v>57</v>
      </c>
      <c r="E258" s="51"/>
      <c r="F258" s="51"/>
      <c r="G258" s="5">
        <f t="shared" si="266"/>
        <v>0</v>
      </c>
      <c r="H258" s="5">
        <f t="shared" si="267"/>
        <v>0</v>
      </c>
      <c r="I258" s="5">
        <f t="shared" si="268"/>
        <v>0</v>
      </c>
      <c r="J258" s="5">
        <f t="shared" si="269"/>
        <v>0</v>
      </c>
      <c r="L258" s="23" t="str">
        <f t="shared" si="270"/>
        <v>Valores ok!</v>
      </c>
      <c r="N258" s="23" t="s">
        <v>290</v>
      </c>
      <c r="O258" s="43" t="s">
        <v>401</v>
      </c>
      <c r="P258" s="23" t="s">
        <v>23</v>
      </c>
      <c r="Q258" s="44">
        <v>57</v>
      </c>
      <c r="R258" s="6">
        <v>75.209999999999994</v>
      </c>
      <c r="S258" s="6">
        <v>16.38</v>
      </c>
      <c r="T258" s="5">
        <f t="shared" si="271"/>
        <v>91.589999999999989</v>
      </c>
      <c r="U258" s="5">
        <f t="shared" si="272"/>
        <v>4286.97</v>
      </c>
      <c r="V258" s="5">
        <f t="shared" si="273"/>
        <v>933.66</v>
      </c>
      <c r="W258" s="5">
        <f t="shared" si="274"/>
        <v>5220.63</v>
      </c>
    </row>
    <row r="259" spans="1:23" x14ac:dyDescent="0.25">
      <c r="A259" s="23" t="s">
        <v>291</v>
      </c>
      <c r="B259" s="43" t="s">
        <v>292</v>
      </c>
      <c r="C259" s="23" t="s">
        <v>23</v>
      </c>
      <c r="D259" s="44">
        <v>22</v>
      </c>
      <c r="E259" s="51"/>
      <c r="F259" s="51"/>
      <c r="G259" s="5">
        <f t="shared" si="266"/>
        <v>0</v>
      </c>
      <c r="H259" s="5">
        <f t="shared" si="267"/>
        <v>0</v>
      </c>
      <c r="I259" s="5">
        <f t="shared" si="268"/>
        <v>0</v>
      </c>
      <c r="J259" s="5">
        <f t="shared" si="269"/>
        <v>0</v>
      </c>
      <c r="L259" s="23" t="str">
        <f t="shared" si="270"/>
        <v>Valores ok!</v>
      </c>
      <c r="N259" s="23" t="s">
        <v>291</v>
      </c>
      <c r="O259" s="43" t="s">
        <v>292</v>
      </c>
      <c r="P259" s="23" t="s">
        <v>23</v>
      </c>
      <c r="Q259" s="44">
        <v>22</v>
      </c>
      <c r="R259" s="6">
        <v>24.13</v>
      </c>
      <c r="S259" s="6">
        <v>15.6</v>
      </c>
      <c r="T259" s="5">
        <f t="shared" si="271"/>
        <v>39.729999999999997</v>
      </c>
      <c r="U259" s="5">
        <f t="shared" si="272"/>
        <v>530.86</v>
      </c>
      <c r="V259" s="5">
        <f t="shared" si="273"/>
        <v>343.2</v>
      </c>
      <c r="W259" s="5">
        <f t="shared" si="274"/>
        <v>874.06</v>
      </c>
    </row>
    <row r="260" spans="1:23" ht="30" x14ac:dyDescent="0.25">
      <c r="A260" s="23" t="s">
        <v>293</v>
      </c>
      <c r="B260" s="43" t="s">
        <v>294</v>
      </c>
      <c r="C260" s="23" t="s">
        <v>23</v>
      </c>
      <c r="D260" s="44">
        <v>1</v>
      </c>
      <c r="E260" s="51"/>
      <c r="F260" s="51"/>
      <c r="G260" s="5">
        <f t="shared" si="266"/>
        <v>0</v>
      </c>
      <c r="H260" s="5">
        <f t="shared" si="267"/>
        <v>0</v>
      </c>
      <c r="I260" s="5">
        <f t="shared" si="268"/>
        <v>0</v>
      </c>
      <c r="J260" s="5">
        <f t="shared" si="269"/>
        <v>0</v>
      </c>
      <c r="L260" s="23" t="str">
        <f t="shared" si="270"/>
        <v>Valores ok!</v>
      </c>
      <c r="N260" s="23" t="s">
        <v>293</v>
      </c>
      <c r="O260" s="43" t="s">
        <v>294</v>
      </c>
      <c r="P260" s="23" t="s">
        <v>23</v>
      </c>
      <c r="Q260" s="44">
        <v>1</v>
      </c>
      <c r="R260" s="6">
        <v>206.81</v>
      </c>
      <c r="S260" s="6">
        <v>13.65</v>
      </c>
      <c r="T260" s="5">
        <f t="shared" si="271"/>
        <v>220.46</v>
      </c>
      <c r="U260" s="5">
        <f t="shared" si="272"/>
        <v>206.81</v>
      </c>
      <c r="V260" s="5">
        <f t="shared" si="273"/>
        <v>13.65</v>
      </c>
      <c r="W260" s="5">
        <f t="shared" si="274"/>
        <v>220.46</v>
      </c>
    </row>
    <row r="261" spans="1:23" x14ac:dyDescent="0.25">
      <c r="A261" s="23" t="s">
        <v>295</v>
      </c>
      <c r="B261" s="43" t="s">
        <v>296</v>
      </c>
      <c r="C261" s="23" t="s">
        <v>23</v>
      </c>
      <c r="D261" s="44">
        <v>1</v>
      </c>
      <c r="E261" s="51"/>
      <c r="F261" s="51"/>
      <c r="G261" s="5">
        <f t="shared" si="266"/>
        <v>0</v>
      </c>
      <c r="H261" s="5">
        <f t="shared" si="267"/>
        <v>0</v>
      </c>
      <c r="I261" s="5">
        <f t="shared" si="268"/>
        <v>0</v>
      </c>
      <c r="J261" s="5">
        <f t="shared" si="269"/>
        <v>0</v>
      </c>
      <c r="L261" s="23" t="str">
        <f t="shared" si="270"/>
        <v>Valores ok!</v>
      </c>
      <c r="N261" s="23" t="s">
        <v>295</v>
      </c>
      <c r="O261" s="43" t="s">
        <v>296</v>
      </c>
      <c r="P261" s="23" t="s">
        <v>23</v>
      </c>
      <c r="Q261" s="44">
        <v>1</v>
      </c>
      <c r="R261" s="6">
        <v>173.38</v>
      </c>
      <c r="S261" s="6">
        <v>11.02</v>
      </c>
      <c r="T261" s="5">
        <f t="shared" si="271"/>
        <v>184.4</v>
      </c>
      <c r="U261" s="5">
        <f t="shared" si="272"/>
        <v>173.38</v>
      </c>
      <c r="V261" s="5">
        <f t="shared" si="273"/>
        <v>11.02</v>
      </c>
      <c r="W261" s="5">
        <f t="shared" si="274"/>
        <v>184.4</v>
      </c>
    </row>
    <row r="262" spans="1:23" ht="15.75" x14ac:dyDescent="0.25">
      <c r="A262" s="34" t="s">
        <v>297</v>
      </c>
      <c r="B262" s="35" t="s">
        <v>402</v>
      </c>
      <c r="C262" s="34"/>
      <c r="D262" s="34"/>
      <c r="E262" s="36"/>
      <c r="F262" s="36"/>
      <c r="G262" s="36"/>
      <c r="H262" s="1">
        <f>SUM(H263:H273)</f>
        <v>0</v>
      </c>
      <c r="I262" s="1">
        <f>SUM(I263:I273)</f>
        <v>0</v>
      </c>
      <c r="J262" s="1">
        <f>SUM(J263:J273)</f>
        <v>0</v>
      </c>
      <c r="N262" s="34" t="s">
        <v>297</v>
      </c>
      <c r="O262" s="35" t="s">
        <v>402</v>
      </c>
      <c r="P262" s="34"/>
      <c r="Q262" s="34"/>
      <c r="R262" s="36"/>
      <c r="S262" s="36"/>
      <c r="T262" s="36"/>
      <c r="U262" s="1">
        <f>SUM(U263:U273)</f>
        <v>7387.35</v>
      </c>
      <c r="V262" s="1">
        <f>SUM(V263:V273)</f>
        <v>34548.600000000006</v>
      </c>
      <c r="W262" s="1">
        <f>SUM(W263:W273)</f>
        <v>41935.949999999997</v>
      </c>
    </row>
    <row r="263" spans="1:23" ht="30" x14ac:dyDescent="0.25">
      <c r="A263" s="23" t="s">
        <v>298</v>
      </c>
      <c r="B263" s="43" t="s">
        <v>299</v>
      </c>
      <c r="C263" s="23" t="s">
        <v>15</v>
      </c>
      <c r="D263" s="44">
        <v>5000</v>
      </c>
      <c r="E263" s="51"/>
      <c r="F263" s="51"/>
      <c r="G263" s="5">
        <f t="shared" ref="G263:G273" si="275">SUM(E263+F263)</f>
        <v>0</v>
      </c>
      <c r="H263" s="5">
        <f t="shared" ref="H263:H273" si="276">ROUND(D263*E263,2)</f>
        <v>0</v>
      </c>
      <c r="I263" s="5">
        <f t="shared" ref="I263:I273" si="277">ROUND(D263*F263,2)</f>
        <v>0</v>
      </c>
      <c r="J263" s="5">
        <f t="shared" ref="J263:J273" si="278">SUM(H263+I263)</f>
        <v>0</v>
      </c>
      <c r="L263" s="23" t="str">
        <f t="shared" ref="L263:L273" si="279">IF(E263+F263&gt;R263+S263,"Corrigir Valores","Valores ok!")</f>
        <v>Valores ok!</v>
      </c>
      <c r="N263" s="23" t="s">
        <v>298</v>
      </c>
      <c r="O263" s="43" t="s">
        <v>299</v>
      </c>
      <c r="P263" s="23" t="s">
        <v>15</v>
      </c>
      <c r="Q263" s="44">
        <v>5000</v>
      </c>
      <c r="R263" s="6">
        <v>0.13</v>
      </c>
      <c r="S263" s="6">
        <v>0.8</v>
      </c>
      <c r="T263" s="5">
        <f t="shared" ref="T263:T273" si="280">SUM(R263+S263)</f>
        <v>0.93</v>
      </c>
      <c r="U263" s="5">
        <f t="shared" ref="U263:U273" si="281">ROUND(Q263*R263,2)</f>
        <v>650</v>
      </c>
      <c r="V263" s="5">
        <f t="shared" ref="V263:V273" si="282">ROUND(Q263*S263,2)</f>
        <v>4000</v>
      </c>
      <c r="W263" s="5">
        <f t="shared" ref="W263:W273" si="283">SUM(U263+V263)</f>
        <v>4650</v>
      </c>
    </row>
    <row r="264" spans="1:23" ht="30" x14ac:dyDescent="0.25">
      <c r="A264" s="23" t="s">
        <v>300</v>
      </c>
      <c r="B264" s="43" t="s">
        <v>301</v>
      </c>
      <c r="C264" s="23" t="s">
        <v>15</v>
      </c>
      <c r="D264" s="44">
        <v>1500</v>
      </c>
      <c r="E264" s="51"/>
      <c r="F264" s="51"/>
      <c r="G264" s="5">
        <f t="shared" si="275"/>
        <v>0</v>
      </c>
      <c r="H264" s="5">
        <f t="shared" si="276"/>
        <v>0</v>
      </c>
      <c r="I264" s="5">
        <f t="shared" si="277"/>
        <v>0</v>
      </c>
      <c r="J264" s="5">
        <f t="shared" si="278"/>
        <v>0</v>
      </c>
      <c r="L264" s="23" t="str">
        <f t="shared" si="279"/>
        <v>Valores ok!</v>
      </c>
      <c r="N264" s="23" t="s">
        <v>300</v>
      </c>
      <c r="O264" s="43" t="s">
        <v>301</v>
      </c>
      <c r="P264" s="23" t="s">
        <v>15</v>
      </c>
      <c r="Q264" s="44">
        <v>1500</v>
      </c>
      <c r="R264" s="6">
        <v>0.09</v>
      </c>
      <c r="S264" s="6">
        <v>0.57999999999999996</v>
      </c>
      <c r="T264" s="5">
        <f t="shared" si="280"/>
        <v>0.66999999999999993</v>
      </c>
      <c r="U264" s="5">
        <f t="shared" si="281"/>
        <v>135</v>
      </c>
      <c r="V264" s="5">
        <f t="shared" si="282"/>
        <v>870</v>
      </c>
      <c r="W264" s="5">
        <f t="shared" si="283"/>
        <v>1005</v>
      </c>
    </row>
    <row r="265" spans="1:23" ht="30" x14ac:dyDescent="0.25">
      <c r="A265" s="23" t="s">
        <v>302</v>
      </c>
      <c r="B265" s="43" t="s">
        <v>303</v>
      </c>
      <c r="C265" s="23" t="s">
        <v>15</v>
      </c>
      <c r="D265" s="44">
        <v>1000</v>
      </c>
      <c r="E265" s="51"/>
      <c r="F265" s="51"/>
      <c r="G265" s="5">
        <f t="shared" si="275"/>
        <v>0</v>
      </c>
      <c r="H265" s="5">
        <f t="shared" si="276"/>
        <v>0</v>
      </c>
      <c r="I265" s="5">
        <f t="shared" si="277"/>
        <v>0</v>
      </c>
      <c r="J265" s="5">
        <f t="shared" si="278"/>
        <v>0</v>
      </c>
      <c r="L265" s="23" t="str">
        <f t="shared" si="279"/>
        <v>Valores ok!</v>
      </c>
      <c r="N265" s="23" t="s">
        <v>302</v>
      </c>
      <c r="O265" s="43" t="s">
        <v>303</v>
      </c>
      <c r="P265" s="23" t="s">
        <v>15</v>
      </c>
      <c r="Q265" s="44">
        <v>1000</v>
      </c>
      <c r="R265" s="6">
        <v>0.34</v>
      </c>
      <c r="S265" s="6">
        <v>1.98</v>
      </c>
      <c r="T265" s="5">
        <f t="shared" si="280"/>
        <v>2.3199999999999998</v>
      </c>
      <c r="U265" s="5">
        <f t="shared" si="281"/>
        <v>340</v>
      </c>
      <c r="V265" s="5">
        <f t="shared" si="282"/>
        <v>1980</v>
      </c>
      <c r="W265" s="5">
        <f t="shared" si="283"/>
        <v>2320</v>
      </c>
    </row>
    <row r="266" spans="1:23" x14ac:dyDescent="0.25">
      <c r="A266" s="23" t="s">
        <v>304</v>
      </c>
      <c r="B266" s="43" t="s">
        <v>403</v>
      </c>
      <c r="C266" s="23" t="s">
        <v>23</v>
      </c>
      <c r="D266" s="44">
        <v>150</v>
      </c>
      <c r="E266" s="4">
        <f t="shared" ref="E266:E273" si="284">ROUND((1-$J$10)*R266,2)</f>
        <v>0</v>
      </c>
      <c r="F266" s="51"/>
      <c r="G266" s="5">
        <f t="shared" si="275"/>
        <v>0</v>
      </c>
      <c r="H266" s="5">
        <f t="shared" si="276"/>
        <v>0</v>
      </c>
      <c r="I266" s="5">
        <f t="shared" si="277"/>
        <v>0</v>
      </c>
      <c r="J266" s="5">
        <f t="shared" si="278"/>
        <v>0</v>
      </c>
      <c r="L266" s="23" t="str">
        <f t="shared" si="279"/>
        <v>Valores ok!</v>
      </c>
      <c r="N266" s="23" t="s">
        <v>304</v>
      </c>
      <c r="O266" s="43" t="s">
        <v>403</v>
      </c>
      <c r="P266" s="23" t="s">
        <v>23</v>
      </c>
      <c r="Q266" s="44">
        <v>150</v>
      </c>
      <c r="R266" s="6">
        <v>0</v>
      </c>
      <c r="S266" s="6">
        <v>17.38</v>
      </c>
      <c r="T266" s="5">
        <f t="shared" si="280"/>
        <v>17.38</v>
      </c>
      <c r="U266" s="5">
        <f t="shared" si="281"/>
        <v>0</v>
      </c>
      <c r="V266" s="5">
        <f t="shared" si="282"/>
        <v>2607</v>
      </c>
      <c r="W266" s="5">
        <f t="shared" si="283"/>
        <v>2607</v>
      </c>
    </row>
    <row r="267" spans="1:23" ht="30" x14ac:dyDescent="0.25">
      <c r="A267" s="23" t="s">
        <v>305</v>
      </c>
      <c r="B267" s="43" t="s">
        <v>306</v>
      </c>
      <c r="C267" s="23" t="s">
        <v>23</v>
      </c>
      <c r="D267" s="44">
        <v>500</v>
      </c>
      <c r="E267" s="51"/>
      <c r="F267" s="51"/>
      <c r="G267" s="5">
        <f t="shared" si="275"/>
        <v>0</v>
      </c>
      <c r="H267" s="5">
        <f t="shared" si="276"/>
        <v>0</v>
      </c>
      <c r="I267" s="5">
        <f t="shared" si="277"/>
        <v>0</v>
      </c>
      <c r="J267" s="5">
        <f t="shared" si="278"/>
        <v>0</v>
      </c>
      <c r="L267" s="23" t="str">
        <f t="shared" si="279"/>
        <v>Valores ok!</v>
      </c>
      <c r="N267" s="23" t="s">
        <v>305</v>
      </c>
      <c r="O267" s="43" t="s">
        <v>306</v>
      </c>
      <c r="P267" s="23" t="s">
        <v>23</v>
      </c>
      <c r="Q267" s="44">
        <v>500</v>
      </c>
      <c r="R267" s="6">
        <v>0.16</v>
      </c>
      <c r="S267" s="6">
        <v>0.98</v>
      </c>
      <c r="T267" s="5">
        <f t="shared" si="280"/>
        <v>1.1399999999999999</v>
      </c>
      <c r="U267" s="5">
        <f t="shared" si="281"/>
        <v>80</v>
      </c>
      <c r="V267" s="5">
        <f t="shared" si="282"/>
        <v>490</v>
      </c>
      <c r="W267" s="5">
        <f t="shared" si="283"/>
        <v>570</v>
      </c>
    </row>
    <row r="268" spans="1:23" x14ac:dyDescent="0.25">
      <c r="A268" s="23" t="s">
        <v>307</v>
      </c>
      <c r="B268" s="43" t="s">
        <v>404</v>
      </c>
      <c r="C268" s="23" t="s">
        <v>23</v>
      </c>
      <c r="D268" s="44">
        <v>15</v>
      </c>
      <c r="E268" s="51"/>
      <c r="F268" s="51"/>
      <c r="G268" s="5">
        <f t="shared" si="275"/>
        <v>0</v>
      </c>
      <c r="H268" s="5">
        <f t="shared" si="276"/>
        <v>0</v>
      </c>
      <c r="I268" s="5">
        <f t="shared" si="277"/>
        <v>0</v>
      </c>
      <c r="J268" s="5">
        <f t="shared" si="278"/>
        <v>0</v>
      </c>
      <c r="L268" s="23" t="str">
        <f t="shared" si="279"/>
        <v>Valores ok!</v>
      </c>
      <c r="N268" s="23" t="s">
        <v>307</v>
      </c>
      <c r="O268" s="43" t="s">
        <v>404</v>
      </c>
      <c r="P268" s="23" t="s">
        <v>23</v>
      </c>
      <c r="Q268" s="44">
        <v>15</v>
      </c>
      <c r="R268" s="6">
        <v>9.73</v>
      </c>
      <c r="S268" s="6">
        <v>44.88</v>
      </c>
      <c r="T268" s="5">
        <f t="shared" si="280"/>
        <v>54.61</v>
      </c>
      <c r="U268" s="5">
        <f t="shared" si="281"/>
        <v>145.94999999999999</v>
      </c>
      <c r="V268" s="5">
        <f t="shared" si="282"/>
        <v>673.2</v>
      </c>
      <c r="W268" s="5">
        <f t="shared" si="283"/>
        <v>819.15000000000009</v>
      </c>
    </row>
    <row r="269" spans="1:23" x14ac:dyDescent="0.25">
      <c r="A269" s="23" t="s">
        <v>308</v>
      </c>
      <c r="B269" s="43" t="s">
        <v>405</v>
      </c>
      <c r="C269" s="23" t="s">
        <v>15</v>
      </c>
      <c r="D269" s="44">
        <v>300</v>
      </c>
      <c r="E269" s="4">
        <f t="shared" si="284"/>
        <v>0</v>
      </c>
      <c r="F269" s="51"/>
      <c r="G269" s="5">
        <f t="shared" si="275"/>
        <v>0</v>
      </c>
      <c r="H269" s="5">
        <f t="shared" si="276"/>
        <v>0</v>
      </c>
      <c r="I269" s="5">
        <f t="shared" si="277"/>
        <v>0</v>
      </c>
      <c r="J269" s="5">
        <f t="shared" si="278"/>
        <v>0</v>
      </c>
      <c r="L269" s="23" t="str">
        <f t="shared" si="279"/>
        <v>Valores ok!</v>
      </c>
      <c r="N269" s="23" t="s">
        <v>308</v>
      </c>
      <c r="O269" s="43" t="s">
        <v>405</v>
      </c>
      <c r="P269" s="23" t="s">
        <v>15</v>
      </c>
      <c r="Q269" s="44">
        <v>300</v>
      </c>
      <c r="R269" s="6">
        <v>0</v>
      </c>
      <c r="S269" s="6">
        <v>17.38</v>
      </c>
      <c r="T269" s="5">
        <f t="shared" si="280"/>
        <v>17.38</v>
      </c>
      <c r="U269" s="5">
        <f t="shared" si="281"/>
        <v>0</v>
      </c>
      <c r="V269" s="5">
        <f t="shared" si="282"/>
        <v>5214</v>
      </c>
      <c r="W269" s="5">
        <f t="shared" si="283"/>
        <v>5214</v>
      </c>
    </row>
    <row r="270" spans="1:23" x14ac:dyDescent="0.25">
      <c r="A270" s="23" t="s">
        <v>309</v>
      </c>
      <c r="B270" s="43" t="s">
        <v>406</v>
      </c>
      <c r="C270" s="23" t="s">
        <v>23</v>
      </c>
      <c r="D270" s="44">
        <v>60</v>
      </c>
      <c r="E270" s="51"/>
      <c r="F270" s="51"/>
      <c r="G270" s="5">
        <f t="shared" si="275"/>
        <v>0</v>
      </c>
      <c r="H270" s="5">
        <f t="shared" si="276"/>
        <v>0</v>
      </c>
      <c r="I270" s="5">
        <f t="shared" si="277"/>
        <v>0</v>
      </c>
      <c r="J270" s="5">
        <f t="shared" si="278"/>
        <v>0</v>
      </c>
      <c r="L270" s="23" t="str">
        <f t="shared" si="279"/>
        <v>Valores ok!</v>
      </c>
      <c r="N270" s="23" t="s">
        <v>309</v>
      </c>
      <c r="O270" s="43" t="s">
        <v>406</v>
      </c>
      <c r="P270" s="23" t="s">
        <v>23</v>
      </c>
      <c r="Q270" s="44">
        <v>60</v>
      </c>
      <c r="R270" s="6">
        <v>36.85</v>
      </c>
      <c r="S270" s="6">
        <v>53.85</v>
      </c>
      <c r="T270" s="5">
        <f t="shared" si="280"/>
        <v>90.7</v>
      </c>
      <c r="U270" s="5">
        <f t="shared" si="281"/>
        <v>2211</v>
      </c>
      <c r="V270" s="5">
        <f t="shared" si="282"/>
        <v>3231</v>
      </c>
      <c r="W270" s="5">
        <f t="shared" si="283"/>
        <v>5442</v>
      </c>
    </row>
    <row r="271" spans="1:23" ht="30" x14ac:dyDescent="0.25">
      <c r="A271" s="23" t="s">
        <v>310</v>
      </c>
      <c r="B271" s="43" t="s">
        <v>407</v>
      </c>
      <c r="C271" s="23" t="s">
        <v>422</v>
      </c>
      <c r="D271" s="44">
        <v>20</v>
      </c>
      <c r="E271" s="51"/>
      <c r="F271" s="51"/>
      <c r="G271" s="5">
        <f t="shared" si="275"/>
        <v>0</v>
      </c>
      <c r="H271" s="5">
        <f t="shared" si="276"/>
        <v>0</v>
      </c>
      <c r="I271" s="5">
        <f t="shared" si="277"/>
        <v>0</v>
      </c>
      <c r="J271" s="5">
        <f t="shared" si="278"/>
        <v>0</v>
      </c>
      <c r="L271" s="23" t="str">
        <f t="shared" si="279"/>
        <v>Valores ok!</v>
      </c>
      <c r="N271" s="23" t="s">
        <v>310</v>
      </c>
      <c r="O271" s="43" t="s">
        <v>407</v>
      </c>
      <c r="P271" s="23" t="s">
        <v>422</v>
      </c>
      <c r="Q271" s="44">
        <v>20</v>
      </c>
      <c r="R271" s="6">
        <v>147.16999999999999</v>
      </c>
      <c r="S271" s="6">
        <v>16.97</v>
      </c>
      <c r="T271" s="5">
        <f t="shared" si="280"/>
        <v>164.14</v>
      </c>
      <c r="U271" s="5">
        <f t="shared" si="281"/>
        <v>2943.4</v>
      </c>
      <c r="V271" s="5">
        <f t="shared" si="282"/>
        <v>339.4</v>
      </c>
      <c r="W271" s="5">
        <f t="shared" si="283"/>
        <v>3282.8</v>
      </c>
    </row>
    <row r="272" spans="1:23" ht="30" x14ac:dyDescent="0.25">
      <c r="A272" s="23" t="s">
        <v>311</v>
      </c>
      <c r="B272" s="43" t="s">
        <v>312</v>
      </c>
      <c r="C272" s="23" t="s">
        <v>423</v>
      </c>
      <c r="D272" s="44">
        <v>1800</v>
      </c>
      <c r="E272" s="51"/>
      <c r="F272" s="51"/>
      <c r="G272" s="5">
        <f t="shared" si="275"/>
        <v>0</v>
      </c>
      <c r="H272" s="5">
        <f t="shared" si="276"/>
        <v>0</v>
      </c>
      <c r="I272" s="5">
        <f t="shared" si="277"/>
        <v>0</v>
      </c>
      <c r="J272" s="5">
        <f t="shared" si="278"/>
        <v>0</v>
      </c>
      <c r="L272" s="23" t="str">
        <f t="shared" si="279"/>
        <v>Valores ok!</v>
      </c>
      <c r="N272" s="23" t="s">
        <v>311</v>
      </c>
      <c r="O272" s="43" t="s">
        <v>312</v>
      </c>
      <c r="P272" s="23" t="s">
        <v>423</v>
      </c>
      <c r="Q272" s="44">
        <v>1800</v>
      </c>
      <c r="R272" s="6">
        <v>0.49</v>
      </c>
      <c r="S272" s="6">
        <v>2.62</v>
      </c>
      <c r="T272" s="5">
        <f t="shared" si="280"/>
        <v>3.1100000000000003</v>
      </c>
      <c r="U272" s="5">
        <f t="shared" si="281"/>
        <v>882</v>
      </c>
      <c r="V272" s="5">
        <f t="shared" si="282"/>
        <v>4716</v>
      </c>
      <c r="W272" s="5">
        <f t="shared" si="283"/>
        <v>5598</v>
      </c>
    </row>
    <row r="273" spans="1:23" ht="30" x14ac:dyDescent="0.25">
      <c r="A273" s="23" t="s">
        <v>313</v>
      </c>
      <c r="B273" s="43" t="s">
        <v>408</v>
      </c>
      <c r="C273" s="23" t="s">
        <v>15</v>
      </c>
      <c r="D273" s="44">
        <v>300</v>
      </c>
      <c r="E273" s="4">
        <f t="shared" si="284"/>
        <v>0</v>
      </c>
      <c r="F273" s="51"/>
      <c r="G273" s="5">
        <f t="shared" si="275"/>
        <v>0</v>
      </c>
      <c r="H273" s="5">
        <f t="shared" si="276"/>
        <v>0</v>
      </c>
      <c r="I273" s="5">
        <f t="shared" si="277"/>
        <v>0</v>
      </c>
      <c r="J273" s="5">
        <f t="shared" si="278"/>
        <v>0</v>
      </c>
      <c r="L273" s="23" t="str">
        <f t="shared" si="279"/>
        <v>Valores ok!</v>
      </c>
      <c r="N273" s="23" t="s">
        <v>313</v>
      </c>
      <c r="O273" s="43" t="s">
        <v>408</v>
      </c>
      <c r="P273" s="23" t="s">
        <v>15</v>
      </c>
      <c r="Q273" s="44">
        <v>300</v>
      </c>
      <c r="R273" s="6">
        <v>0</v>
      </c>
      <c r="S273" s="6">
        <v>34.76</v>
      </c>
      <c r="T273" s="5">
        <f t="shared" si="280"/>
        <v>34.76</v>
      </c>
      <c r="U273" s="5">
        <f t="shared" si="281"/>
        <v>0</v>
      </c>
      <c r="V273" s="5">
        <f t="shared" si="282"/>
        <v>10428</v>
      </c>
      <c r="W273" s="5">
        <f t="shared" si="283"/>
        <v>10428</v>
      </c>
    </row>
    <row r="274" spans="1:23" ht="15.75" x14ac:dyDescent="0.25">
      <c r="A274" s="34" t="s">
        <v>314</v>
      </c>
      <c r="B274" s="35" t="s">
        <v>409</v>
      </c>
      <c r="C274" s="34"/>
      <c r="D274" s="34"/>
      <c r="E274" s="36"/>
      <c r="F274" s="36"/>
      <c r="G274" s="36"/>
      <c r="H274" s="1">
        <f>SUM(H275)</f>
        <v>0</v>
      </c>
      <c r="I274" s="1">
        <f>SUM(I275)</f>
        <v>0</v>
      </c>
      <c r="J274" s="1">
        <f>SUM(J275)</f>
        <v>0</v>
      </c>
      <c r="N274" s="34" t="s">
        <v>314</v>
      </c>
      <c r="O274" s="35" t="s">
        <v>409</v>
      </c>
      <c r="P274" s="34"/>
      <c r="Q274" s="34"/>
      <c r="R274" s="36"/>
      <c r="S274" s="36"/>
      <c r="T274" s="36"/>
      <c r="U274" s="1">
        <f>SUM(U275)</f>
        <v>7688.97</v>
      </c>
      <c r="V274" s="1">
        <f>SUM(V275)</f>
        <v>0</v>
      </c>
      <c r="W274" s="1">
        <f>SUM(W275)</f>
        <v>7688.97</v>
      </c>
    </row>
    <row r="275" spans="1:23" x14ac:dyDescent="0.25">
      <c r="A275" s="23" t="s">
        <v>315</v>
      </c>
      <c r="B275" s="43" t="s">
        <v>410</v>
      </c>
      <c r="C275" s="23" t="s">
        <v>423</v>
      </c>
      <c r="D275" s="44">
        <v>18.5</v>
      </c>
      <c r="E275" s="51"/>
      <c r="F275" s="4">
        <f t="shared" ref="F275" si="285">ROUND((1-$J$10)*S275,2)</f>
        <v>0</v>
      </c>
      <c r="G275" s="5">
        <f t="shared" ref="G275" si="286">SUM(E275+F275)</f>
        <v>0</v>
      </c>
      <c r="H275" s="5">
        <f t="shared" ref="H275" si="287">ROUND(D275*E275,2)</f>
        <v>0</v>
      </c>
      <c r="I275" s="5">
        <f t="shared" ref="I275" si="288">ROUND(D275*F275,2)</f>
        <v>0</v>
      </c>
      <c r="J275" s="5">
        <f t="shared" ref="J275" si="289">SUM(H275+I275)</f>
        <v>0</v>
      </c>
      <c r="L275" s="23" t="str">
        <f>IF(E275+F275&gt;R275+S275,"Corrigir Valores","Valores ok!")</f>
        <v>Valores ok!</v>
      </c>
      <c r="N275" s="23" t="s">
        <v>315</v>
      </c>
      <c r="O275" s="43" t="s">
        <v>410</v>
      </c>
      <c r="P275" s="23" t="s">
        <v>423</v>
      </c>
      <c r="Q275" s="44">
        <v>18.5</v>
      </c>
      <c r="R275" s="6">
        <v>415.62</v>
      </c>
      <c r="S275" s="6">
        <v>0</v>
      </c>
      <c r="T275" s="5">
        <f t="shared" ref="T275" si="290">SUM(R275+S275)</f>
        <v>415.62</v>
      </c>
      <c r="U275" s="5">
        <f t="shared" ref="U275" si="291">ROUND(Q275*R275,2)</f>
        <v>7688.97</v>
      </c>
      <c r="V275" s="5">
        <f t="shared" ref="V275" si="292">ROUND(Q275*S275,2)</f>
        <v>0</v>
      </c>
      <c r="W275" s="5">
        <f t="shared" ref="W275" si="293">SUM(U275+V275)</f>
        <v>7688.97</v>
      </c>
    </row>
    <row r="276" spans="1:23" ht="15.75" x14ac:dyDescent="0.25">
      <c r="A276" s="34" t="s">
        <v>316</v>
      </c>
      <c r="B276" s="35" t="s">
        <v>411</v>
      </c>
      <c r="C276" s="34"/>
      <c r="D276" s="34"/>
      <c r="E276" s="36"/>
      <c r="F276" s="36"/>
      <c r="G276" s="36"/>
      <c r="H276" s="1">
        <f>SUM(H277:H279)</f>
        <v>0</v>
      </c>
      <c r="I276" s="1">
        <f>SUM(I277:I279)</f>
        <v>0</v>
      </c>
      <c r="J276" s="1">
        <f>SUM(J277:J279)</f>
        <v>0</v>
      </c>
      <c r="N276" s="34" t="s">
        <v>316</v>
      </c>
      <c r="O276" s="35" t="s">
        <v>411</v>
      </c>
      <c r="P276" s="34"/>
      <c r="Q276" s="34"/>
      <c r="R276" s="36"/>
      <c r="S276" s="36"/>
      <c r="T276" s="36"/>
      <c r="U276" s="1">
        <f>SUM(U277:U279)</f>
        <v>139406.82</v>
      </c>
      <c r="V276" s="1">
        <f>SUM(V277:V279)</f>
        <v>9828.6</v>
      </c>
      <c r="W276" s="1">
        <f>SUM(W277:W279)</f>
        <v>149235.41999999998</v>
      </c>
    </row>
    <row r="277" spans="1:23" ht="45" x14ac:dyDescent="0.25">
      <c r="A277" s="23" t="s">
        <v>317</v>
      </c>
      <c r="B277" s="43" t="s">
        <v>412</v>
      </c>
      <c r="C277" s="23" t="s">
        <v>23</v>
      </c>
      <c r="D277" s="44">
        <v>22</v>
      </c>
      <c r="E277" s="51"/>
      <c r="F277" s="4">
        <f t="shared" ref="F277:F279" si="294">ROUND((1-$J$10)*S277,2)</f>
        <v>0</v>
      </c>
      <c r="G277" s="5">
        <f t="shared" ref="G277:G279" si="295">SUM(E277+F277)</f>
        <v>0</v>
      </c>
      <c r="H277" s="5">
        <f t="shared" ref="H277:H279" si="296">ROUND(D277*E277,2)</f>
        <v>0</v>
      </c>
      <c r="I277" s="5">
        <f t="shared" ref="I277:I279" si="297">ROUND(D277*F277,2)</f>
        <v>0</v>
      </c>
      <c r="J277" s="5">
        <f t="shared" ref="J277:J279" si="298">SUM(H277+I277)</f>
        <v>0</v>
      </c>
      <c r="L277" s="23" t="str">
        <f t="shared" ref="L277:L279" si="299">IF(E277+F277&gt;R277+S277,"Corrigir Valores","Valores ok!")</f>
        <v>Valores ok!</v>
      </c>
      <c r="N277" s="23" t="s">
        <v>317</v>
      </c>
      <c r="O277" s="43" t="s">
        <v>412</v>
      </c>
      <c r="P277" s="23" t="s">
        <v>23</v>
      </c>
      <c r="Q277" s="44">
        <v>22</v>
      </c>
      <c r="R277" s="6">
        <v>1023.61</v>
      </c>
      <c r="S277" s="6">
        <v>0</v>
      </c>
      <c r="T277" s="5">
        <f t="shared" ref="T277:T279" si="300">SUM(R277+S277)</f>
        <v>1023.61</v>
      </c>
      <c r="U277" s="5">
        <f t="shared" ref="U277:U279" si="301">ROUND(Q277*R277,2)</f>
        <v>22519.42</v>
      </c>
      <c r="V277" s="5">
        <f t="shared" ref="V277:V279" si="302">ROUND(Q277*S277,2)</f>
        <v>0</v>
      </c>
      <c r="W277" s="5">
        <f t="shared" ref="W277:W279" si="303">SUM(U277+V277)</f>
        <v>22519.42</v>
      </c>
    </row>
    <row r="278" spans="1:23" ht="45" x14ac:dyDescent="0.25">
      <c r="A278" s="23" t="s">
        <v>318</v>
      </c>
      <c r="B278" s="43" t="s">
        <v>413</v>
      </c>
      <c r="C278" s="23" t="s">
        <v>23</v>
      </c>
      <c r="D278" s="44">
        <v>60</v>
      </c>
      <c r="E278" s="51"/>
      <c r="F278" s="51"/>
      <c r="G278" s="5">
        <f t="shared" si="295"/>
        <v>0</v>
      </c>
      <c r="H278" s="5">
        <f t="shared" si="296"/>
        <v>0</v>
      </c>
      <c r="I278" s="5">
        <f t="shared" si="297"/>
        <v>0</v>
      </c>
      <c r="J278" s="5">
        <f t="shared" si="298"/>
        <v>0</v>
      </c>
      <c r="L278" s="23" t="str">
        <f t="shared" si="299"/>
        <v>Valores ok!</v>
      </c>
      <c r="N278" s="23" t="s">
        <v>318</v>
      </c>
      <c r="O278" s="43" t="s">
        <v>413</v>
      </c>
      <c r="P278" s="23" t="s">
        <v>23</v>
      </c>
      <c r="Q278" s="44">
        <v>60</v>
      </c>
      <c r="R278" s="6">
        <v>402.04</v>
      </c>
      <c r="S278" s="6">
        <v>163.81</v>
      </c>
      <c r="T278" s="5">
        <f t="shared" si="300"/>
        <v>565.85</v>
      </c>
      <c r="U278" s="5">
        <f t="shared" si="301"/>
        <v>24122.400000000001</v>
      </c>
      <c r="V278" s="5">
        <f t="shared" si="302"/>
        <v>9828.6</v>
      </c>
      <c r="W278" s="5">
        <f t="shared" si="303"/>
        <v>33951</v>
      </c>
    </row>
    <row r="279" spans="1:23" ht="45" x14ac:dyDescent="0.25">
      <c r="A279" s="23" t="s">
        <v>319</v>
      </c>
      <c r="B279" s="43" t="s">
        <v>414</v>
      </c>
      <c r="C279" s="23" t="s">
        <v>23</v>
      </c>
      <c r="D279" s="44">
        <v>250</v>
      </c>
      <c r="E279" s="51"/>
      <c r="F279" s="4">
        <f t="shared" si="294"/>
        <v>0</v>
      </c>
      <c r="G279" s="5">
        <f t="shared" si="295"/>
        <v>0</v>
      </c>
      <c r="H279" s="5">
        <f t="shared" si="296"/>
        <v>0</v>
      </c>
      <c r="I279" s="5">
        <f t="shared" si="297"/>
        <v>0</v>
      </c>
      <c r="J279" s="5">
        <f t="shared" si="298"/>
        <v>0</v>
      </c>
      <c r="L279" s="23" t="str">
        <f t="shared" si="299"/>
        <v>Valores ok!</v>
      </c>
      <c r="N279" s="23" t="s">
        <v>319</v>
      </c>
      <c r="O279" s="43" t="s">
        <v>414</v>
      </c>
      <c r="P279" s="23" t="s">
        <v>23</v>
      </c>
      <c r="Q279" s="44">
        <v>250</v>
      </c>
      <c r="R279" s="6">
        <v>371.06</v>
      </c>
      <c r="S279" s="6">
        <v>0</v>
      </c>
      <c r="T279" s="5">
        <f t="shared" si="300"/>
        <v>371.06</v>
      </c>
      <c r="U279" s="5">
        <f t="shared" si="301"/>
        <v>92765</v>
      </c>
      <c r="V279" s="5">
        <f t="shared" si="302"/>
        <v>0</v>
      </c>
      <c r="W279" s="5">
        <f t="shared" si="303"/>
        <v>92765</v>
      </c>
    </row>
    <row r="280" spans="1:23" ht="15.75" x14ac:dyDescent="0.25">
      <c r="A280" s="34" t="s">
        <v>320</v>
      </c>
      <c r="B280" s="35" t="s">
        <v>415</v>
      </c>
      <c r="C280" s="34"/>
      <c r="D280" s="34"/>
      <c r="E280" s="36"/>
      <c r="F280" s="36"/>
      <c r="G280" s="36"/>
      <c r="H280" s="46">
        <f>SUM(H281:H284)</f>
        <v>0</v>
      </c>
      <c r="I280" s="46">
        <f>SUM(I281:I284)</f>
        <v>0</v>
      </c>
      <c r="J280" s="46">
        <f>SUM(J281:J284)</f>
        <v>0</v>
      </c>
      <c r="N280" s="34" t="s">
        <v>320</v>
      </c>
      <c r="O280" s="35" t="s">
        <v>415</v>
      </c>
      <c r="P280" s="34"/>
      <c r="Q280" s="34"/>
      <c r="R280" s="36"/>
      <c r="S280" s="36"/>
      <c r="T280" s="36"/>
      <c r="U280" s="46">
        <f>SUM(U281:U284)</f>
        <v>1867.8</v>
      </c>
      <c r="V280" s="46">
        <f>SUM(V281:V284)</f>
        <v>64359.58</v>
      </c>
      <c r="W280" s="46">
        <f>SUM(W281:W284)</f>
        <v>66227.38</v>
      </c>
    </row>
    <row r="281" spans="1:23" ht="30" x14ac:dyDescent="0.25">
      <c r="A281" s="23" t="s">
        <v>321</v>
      </c>
      <c r="B281" s="43" t="s">
        <v>416</v>
      </c>
      <c r="C281" s="23" t="s">
        <v>23</v>
      </c>
      <c r="D281" s="44">
        <v>541</v>
      </c>
      <c r="E281" s="4">
        <f t="shared" ref="E281:E283" si="304">ROUND((1-$J$10)*R281,2)</f>
        <v>0</v>
      </c>
      <c r="F281" s="51"/>
      <c r="G281" s="5">
        <f t="shared" ref="G281:G284" si="305">SUM(E281+F281)</f>
        <v>0</v>
      </c>
      <c r="H281" s="5">
        <f t="shared" ref="H281:H284" si="306">ROUND(D281*E281,2)</f>
        <v>0</v>
      </c>
      <c r="I281" s="5">
        <f t="shared" ref="I281:I284" si="307">ROUND(D281*F281,2)</f>
        <v>0</v>
      </c>
      <c r="J281" s="5">
        <f t="shared" ref="J281:J284" si="308">SUM(H281+I281)</f>
        <v>0</v>
      </c>
      <c r="L281" s="23" t="str">
        <f t="shared" ref="L281:L284" si="309">IF(E281+F281&gt;R281+S281,"Corrigir Valores","Valores ok!")</f>
        <v>Valores ok!</v>
      </c>
      <c r="N281" s="23" t="s">
        <v>321</v>
      </c>
      <c r="O281" s="43" t="s">
        <v>416</v>
      </c>
      <c r="P281" s="23" t="s">
        <v>23</v>
      </c>
      <c r="Q281" s="44">
        <v>541</v>
      </c>
      <c r="R281" s="6">
        <v>0</v>
      </c>
      <c r="S281" s="6">
        <v>38.880000000000003</v>
      </c>
      <c r="T281" s="5">
        <f t="shared" ref="T281:T284" si="310">SUM(R281+S281)</f>
        <v>38.880000000000003</v>
      </c>
      <c r="U281" s="5">
        <f t="shared" ref="U281:U284" si="311">ROUND(Q281*R281,2)</f>
        <v>0</v>
      </c>
      <c r="V281" s="5">
        <f t="shared" ref="V281:V284" si="312">ROUND(Q281*S281,2)</f>
        <v>21034.080000000002</v>
      </c>
      <c r="W281" s="5">
        <f t="shared" ref="W281:W284" si="313">SUM(U281+V281)</f>
        <v>21034.080000000002</v>
      </c>
    </row>
    <row r="282" spans="1:23" x14ac:dyDescent="0.25">
      <c r="A282" s="23" t="s">
        <v>322</v>
      </c>
      <c r="B282" s="43" t="s">
        <v>417</v>
      </c>
      <c r="C282" s="23" t="s">
        <v>425</v>
      </c>
      <c r="D282" s="44">
        <v>200</v>
      </c>
      <c r="E282" s="4">
        <f t="shared" si="304"/>
        <v>0</v>
      </c>
      <c r="F282" s="51"/>
      <c r="G282" s="5">
        <f t="shared" si="305"/>
        <v>0</v>
      </c>
      <c r="H282" s="5">
        <f t="shared" si="306"/>
        <v>0</v>
      </c>
      <c r="I282" s="5">
        <f t="shared" si="307"/>
        <v>0</v>
      </c>
      <c r="J282" s="5">
        <f t="shared" si="308"/>
        <v>0</v>
      </c>
      <c r="L282" s="23" t="str">
        <f t="shared" si="309"/>
        <v>Valores ok!</v>
      </c>
      <c r="N282" s="23" t="s">
        <v>322</v>
      </c>
      <c r="O282" s="43" t="s">
        <v>417</v>
      </c>
      <c r="P282" s="23" t="s">
        <v>425</v>
      </c>
      <c r="Q282" s="44">
        <v>200</v>
      </c>
      <c r="R282" s="6">
        <v>0</v>
      </c>
      <c r="S282" s="6">
        <v>164.95</v>
      </c>
      <c r="T282" s="5">
        <f t="shared" si="310"/>
        <v>164.95</v>
      </c>
      <c r="U282" s="5">
        <f t="shared" si="311"/>
        <v>0</v>
      </c>
      <c r="V282" s="5">
        <f t="shared" si="312"/>
        <v>32990</v>
      </c>
      <c r="W282" s="5">
        <f t="shared" si="313"/>
        <v>32990</v>
      </c>
    </row>
    <row r="283" spans="1:23" x14ac:dyDescent="0.25">
      <c r="A283" s="23" t="s">
        <v>323</v>
      </c>
      <c r="B283" s="43" t="s">
        <v>418</v>
      </c>
      <c r="C283" s="23" t="s">
        <v>425</v>
      </c>
      <c r="D283" s="44">
        <v>50</v>
      </c>
      <c r="E283" s="4">
        <f t="shared" si="304"/>
        <v>0</v>
      </c>
      <c r="F283" s="51"/>
      <c r="G283" s="5">
        <f t="shared" si="305"/>
        <v>0</v>
      </c>
      <c r="H283" s="5">
        <f t="shared" si="306"/>
        <v>0</v>
      </c>
      <c r="I283" s="5">
        <f t="shared" si="307"/>
        <v>0</v>
      </c>
      <c r="J283" s="5">
        <f t="shared" si="308"/>
        <v>0</v>
      </c>
      <c r="L283" s="23" t="str">
        <f t="shared" si="309"/>
        <v>Valores ok!</v>
      </c>
      <c r="N283" s="23" t="s">
        <v>323</v>
      </c>
      <c r="O283" s="43" t="s">
        <v>418</v>
      </c>
      <c r="P283" s="23" t="s">
        <v>425</v>
      </c>
      <c r="Q283" s="44">
        <v>50</v>
      </c>
      <c r="R283" s="6">
        <v>0</v>
      </c>
      <c r="S283" s="6">
        <v>206.71</v>
      </c>
      <c r="T283" s="5">
        <f t="shared" si="310"/>
        <v>206.71</v>
      </c>
      <c r="U283" s="5">
        <f t="shared" si="311"/>
        <v>0</v>
      </c>
      <c r="V283" s="5">
        <f t="shared" si="312"/>
        <v>10335.5</v>
      </c>
      <c r="W283" s="5">
        <f t="shared" si="313"/>
        <v>10335.5</v>
      </c>
    </row>
    <row r="284" spans="1:23" ht="45" x14ac:dyDescent="0.25">
      <c r="A284" s="23" t="s">
        <v>324</v>
      </c>
      <c r="B284" s="43" t="s">
        <v>419</v>
      </c>
      <c r="C284" s="23" t="s">
        <v>23</v>
      </c>
      <c r="D284" s="44">
        <v>1</v>
      </c>
      <c r="E284" s="51"/>
      <c r="F284" s="4">
        <f t="shared" ref="F284" si="314">ROUND((1-$J$10)*S284,2)</f>
        <v>0</v>
      </c>
      <c r="G284" s="5">
        <f t="shared" si="305"/>
        <v>0</v>
      </c>
      <c r="H284" s="5">
        <f t="shared" si="306"/>
        <v>0</v>
      </c>
      <c r="I284" s="5">
        <f t="shared" si="307"/>
        <v>0</v>
      </c>
      <c r="J284" s="5">
        <f t="shared" si="308"/>
        <v>0</v>
      </c>
      <c r="L284" s="23" t="str">
        <f t="shared" si="309"/>
        <v>Valores ok!</v>
      </c>
      <c r="N284" s="23" t="s">
        <v>324</v>
      </c>
      <c r="O284" s="43" t="s">
        <v>419</v>
      </c>
      <c r="P284" s="23" t="s">
        <v>23</v>
      </c>
      <c r="Q284" s="44">
        <v>1</v>
      </c>
      <c r="R284" s="6">
        <v>1867.8</v>
      </c>
      <c r="S284" s="6">
        <v>0</v>
      </c>
      <c r="T284" s="5">
        <f t="shared" si="310"/>
        <v>1867.8</v>
      </c>
      <c r="U284" s="5">
        <f t="shared" si="311"/>
        <v>1867.8</v>
      </c>
      <c r="V284" s="5">
        <f t="shared" si="312"/>
        <v>0</v>
      </c>
      <c r="W284" s="5">
        <f t="shared" si="313"/>
        <v>1867.8</v>
      </c>
    </row>
    <row r="285" spans="1:23" x14ac:dyDescent="0.25">
      <c r="B285" s="43"/>
      <c r="E285" s="47"/>
      <c r="F285" s="47"/>
      <c r="G285" s="47"/>
      <c r="H285" s="47"/>
      <c r="I285" s="47"/>
      <c r="J285" s="47"/>
      <c r="O285" s="43"/>
      <c r="R285" s="47"/>
      <c r="S285" s="47"/>
      <c r="T285" s="47"/>
      <c r="U285" s="47"/>
      <c r="V285" s="47"/>
      <c r="W285" s="47"/>
    </row>
    <row r="286" spans="1:23" ht="15.75" x14ac:dyDescent="0.25">
      <c r="B286" s="43"/>
      <c r="E286" s="47"/>
      <c r="F286" s="47"/>
      <c r="G286" s="48"/>
      <c r="H286" s="49" t="s">
        <v>7</v>
      </c>
      <c r="I286" s="49" t="s">
        <v>8</v>
      </c>
      <c r="J286" s="49" t="s">
        <v>9</v>
      </c>
      <c r="O286" s="43"/>
      <c r="R286" s="47"/>
      <c r="S286" s="47"/>
      <c r="T286" s="48"/>
      <c r="U286" s="49" t="s">
        <v>7</v>
      </c>
      <c r="V286" s="49" t="s">
        <v>8</v>
      </c>
      <c r="W286" s="49" t="s">
        <v>9</v>
      </c>
    </row>
    <row r="287" spans="1:23" ht="15.75" x14ac:dyDescent="0.25">
      <c r="B287" s="43"/>
      <c r="E287" s="47"/>
      <c r="F287" s="47"/>
      <c r="G287" s="49" t="s">
        <v>426</v>
      </c>
      <c r="H287" s="49">
        <f>H13+H169+H245+H262+H274+H276+H280</f>
        <v>0</v>
      </c>
      <c r="I287" s="49">
        <f>I13+I169+I245+I262+I274+I276+I280</f>
        <v>0</v>
      </c>
      <c r="J287" s="49">
        <f>J13+J169+J245+J262+J274+J276+J280</f>
        <v>0</v>
      </c>
      <c r="O287" s="43"/>
      <c r="R287" s="47"/>
      <c r="S287" s="47"/>
      <c r="T287" s="49" t="s">
        <v>426</v>
      </c>
      <c r="U287" s="49">
        <f>U13+U169+U245+U262+U274+U276+U280</f>
        <v>3681647.67</v>
      </c>
      <c r="V287" s="49">
        <f>V13+V169+V245+V262+V274+V276+V280</f>
        <v>564595.46</v>
      </c>
      <c r="W287" s="49">
        <f>W13+W169+W245+W262+W274+W276+W280</f>
        <v>4246243.13</v>
      </c>
    </row>
    <row r="288" spans="1:23" x14ac:dyDescent="0.25">
      <c r="A288" s="16"/>
      <c r="B288" s="17"/>
      <c r="C288" s="16"/>
      <c r="D288" s="16"/>
      <c r="E288" s="18"/>
      <c r="F288" s="18"/>
      <c r="G288" s="18"/>
      <c r="H288" s="18"/>
      <c r="I288" s="18"/>
      <c r="J288" s="18"/>
      <c r="O288" s="43"/>
      <c r="R288" s="47"/>
      <c r="S288" s="47"/>
      <c r="T288" s="47"/>
      <c r="U288" s="47"/>
      <c r="V288" s="47"/>
      <c r="W288" s="47"/>
    </row>
    <row r="289" spans="1:23" ht="15.75" x14ac:dyDescent="0.25">
      <c r="A289" s="16"/>
      <c r="B289" s="17"/>
      <c r="C289" s="16"/>
      <c r="D289" s="16"/>
      <c r="E289" s="18"/>
      <c r="F289" s="18"/>
      <c r="G289" s="18"/>
      <c r="H289" s="18"/>
      <c r="I289" s="19"/>
      <c r="J289" s="19"/>
      <c r="O289" s="43"/>
      <c r="R289" s="47"/>
      <c r="S289" s="47"/>
      <c r="T289" s="47"/>
      <c r="U289" s="47"/>
      <c r="V289" s="50"/>
      <c r="W289" s="50"/>
    </row>
    <row r="290" spans="1:23" ht="15.75" x14ac:dyDescent="0.25">
      <c r="A290" s="16"/>
      <c r="B290" s="17"/>
      <c r="C290" s="16"/>
      <c r="D290" s="16"/>
      <c r="E290" s="18"/>
      <c r="F290" s="18"/>
      <c r="G290" s="18"/>
      <c r="H290" s="18"/>
      <c r="I290" s="19"/>
      <c r="J290" s="19"/>
      <c r="O290" s="43"/>
      <c r="R290" s="47"/>
      <c r="S290" s="47"/>
      <c r="T290" s="47"/>
      <c r="U290" s="47"/>
      <c r="V290" s="50"/>
      <c r="W290" s="50"/>
    </row>
    <row r="291" spans="1:23" ht="15.75" x14ac:dyDescent="0.25">
      <c r="A291" s="16"/>
      <c r="B291" s="17"/>
      <c r="C291" s="16"/>
      <c r="D291" s="16"/>
      <c r="E291" s="18"/>
      <c r="F291" s="18"/>
      <c r="G291" s="18"/>
      <c r="H291" s="18"/>
      <c r="I291" s="19"/>
      <c r="J291" s="19"/>
      <c r="O291" s="43"/>
      <c r="R291" s="47"/>
      <c r="S291" s="47"/>
      <c r="T291" s="47"/>
      <c r="U291" s="47"/>
      <c r="V291" s="50"/>
      <c r="W291" s="50"/>
    </row>
    <row r="292" spans="1:23" x14ac:dyDescent="0.25">
      <c r="A292" s="16"/>
      <c r="B292" s="17"/>
      <c r="C292" s="16"/>
      <c r="D292" s="16"/>
      <c r="E292" s="18"/>
      <c r="F292" s="18"/>
      <c r="G292" s="18"/>
      <c r="H292" s="18"/>
      <c r="I292" s="18"/>
      <c r="J292" s="18"/>
      <c r="O292" s="43"/>
      <c r="R292" s="47"/>
      <c r="S292" s="47"/>
      <c r="T292" s="47"/>
      <c r="U292" s="47"/>
      <c r="V292" s="47"/>
      <c r="W292" s="47"/>
    </row>
    <row r="293" spans="1:23" x14ac:dyDescent="0.25">
      <c r="A293" s="16"/>
      <c r="B293" s="16"/>
      <c r="C293" s="16"/>
      <c r="D293" s="16"/>
      <c r="E293" s="16"/>
      <c r="F293" s="16"/>
      <c r="G293" s="16"/>
      <c r="H293" s="16"/>
      <c r="I293" s="16"/>
      <c r="J293" s="16"/>
    </row>
    <row r="294" spans="1:23" x14ac:dyDescent="0.25">
      <c r="A294" s="16"/>
      <c r="B294" s="16"/>
      <c r="C294" s="16"/>
      <c r="D294" s="16"/>
      <c r="E294" s="16"/>
      <c r="F294" s="16"/>
      <c r="G294" s="16"/>
      <c r="H294" s="16"/>
      <c r="I294" s="16"/>
      <c r="J294" s="16"/>
    </row>
  </sheetData>
  <sheetProtection algorithmName="SHA-512" hashValue="ni2QGeRrkqtcCftHGO08dcAxgT5MYbK7ABDsVxijJGSUZk9/WlrcJTUybXqbZd7buftmjvFMtIhW9Ob19Q0G4w==" saltValue="heLQzTT0qt0dzcoLj8GfCw==" spinCount="100000" sheet="1" formatCells="0" formatColumns="0" formatRows="0" insertColumns="0" insertRows="0" insertHyperlinks="0" deleteColumns="0" deleteRows="0" sort="0" autoFilter="0" pivotTables="0"/>
  <mergeCells count="16">
    <mergeCell ref="A3:J3"/>
    <mergeCell ref="N3:W3"/>
    <mergeCell ref="N11:N12"/>
    <mergeCell ref="O11:O12"/>
    <mergeCell ref="P11:P12"/>
    <mergeCell ref="Q11:Q12"/>
    <mergeCell ref="R11:T11"/>
    <mergeCell ref="U11:W11"/>
    <mergeCell ref="H10:I10"/>
    <mergeCell ref="A5:B5"/>
    <mergeCell ref="A11:A12"/>
    <mergeCell ref="B11:B12"/>
    <mergeCell ref="C11:C12"/>
    <mergeCell ref="D11:D12"/>
    <mergeCell ref="E11:G11"/>
    <mergeCell ref="H11:J11"/>
  </mergeCells>
  <pageMargins left="0.7" right="0.7" top="0.75" bottom="0.75" header="0.3" footer="0.3"/>
  <pageSetup scale="56" fitToHeight="0" orientation="landscape" r:id="rId1"/>
  <rowBreaks count="4" manualBreakCount="4">
    <brk id="74" max="9" man="1"/>
    <brk id="109" max="9" man="1"/>
    <brk id="212" max="9" man="1"/>
    <brk id="240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Proposta</vt:lpstr>
      <vt:lpstr>Proposta!Area_de_impressao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Jaciele Tochetto</cp:lastModifiedBy>
  <cp:lastPrinted>2026-05-12T18:54:51Z</cp:lastPrinted>
  <dcterms:created xsi:type="dcterms:W3CDTF">2026-03-25T19:31:21Z</dcterms:created>
  <dcterms:modified xsi:type="dcterms:W3CDTF">2026-05-13T18:38:51Z</dcterms:modified>
  <cp:category>Sinapi Excel</cp:category>
</cp:coreProperties>
</file>