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6.11.2\clico\CLC 2025\IL e DL\IL Georeferenciamento\"/>
    </mc:Choice>
  </mc:AlternateContent>
  <xr:revisionPtr revIDLastSave="0" documentId="8_{C5E164B2-7B13-4FFA-AEB6-486059251513}" xr6:coauthVersionLast="36" xr6:coauthVersionMax="36" xr10:uidLastSave="{00000000-0000-0000-0000-000000000000}"/>
  <bookViews>
    <workbookView xWindow="0" yWindow="0" windowWidth="15330" windowHeight="7215" xr2:uid="{00000000-000D-0000-FFFF-FFFF00000000}"/>
  </bookViews>
  <sheets>
    <sheet name="Relatório Proposta Proponentes" sheetId="1" r:id="rId1"/>
    <sheet name="Cronograma Proponente" sheetId="3" r:id="rId2"/>
    <sheet name="Planilha Referencial" sheetId="2" r:id="rId3"/>
  </sheets>
  <calcPr calcId="191029"/>
</workbook>
</file>

<file path=xl/calcChain.xml><?xml version="1.0" encoding="utf-8"?>
<calcChain xmlns="http://schemas.openxmlformats.org/spreadsheetml/2006/main">
  <c r="B7" i="3" l="1"/>
  <c r="X22" i="2"/>
  <c r="T22" i="2"/>
  <c r="R22" i="2"/>
  <c r="Q22" i="2"/>
  <c r="W22" i="2" s="1"/>
  <c r="P22" i="2"/>
  <c r="V22" i="2" s="1"/>
  <c r="O22" i="2"/>
  <c r="U22" i="2" s="1"/>
  <c r="N22" i="2"/>
  <c r="S22" i="2" s="1"/>
  <c r="Y22" i="2" s="1"/>
  <c r="L22" i="2"/>
  <c r="V21" i="2"/>
  <c r="U21" i="2"/>
  <c r="T21" i="2"/>
  <c r="S21" i="2"/>
  <c r="Y21" i="2" s="1"/>
  <c r="R21" i="2"/>
  <c r="X21" i="2" s="1"/>
  <c r="Q21" i="2"/>
  <c r="W21" i="2" s="1"/>
  <c r="P21" i="2"/>
  <c r="O21" i="2"/>
  <c r="N21" i="2"/>
  <c r="L21" i="2"/>
  <c r="W19" i="2"/>
  <c r="T19" i="2"/>
  <c r="R19" i="2"/>
  <c r="X19" i="2" s="1"/>
  <c r="Q19" i="2"/>
  <c r="P19" i="2"/>
  <c r="V19" i="2" s="1"/>
  <c r="O19" i="2"/>
  <c r="U19" i="2" s="1"/>
  <c r="N19" i="2"/>
  <c r="S19" i="2" s="1"/>
  <c r="Y19" i="2" s="1"/>
  <c r="L19" i="2"/>
  <c r="W18" i="2"/>
  <c r="T18" i="2"/>
  <c r="R18" i="2"/>
  <c r="X18" i="2" s="1"/>
  <c r="Q18" i="2"/>
  <c r="P18" i="2"/>
  <c r="V18" i="2" s="1"/>
  <c r="O18" i="2"/>
  <c r="S18" i="2" s="1"/>
  <c r="Y18" i="2" s="1"/>
  <c r="N18" i="2"/>
  <c r="L18" i="2"/>
  <c r="T17" i="2"/>
  <c r="R17" i="2"/>
  <c r="X17" i="2" s="1"/>
  <c r="Q17" i="2"/>
  <c r="W17" i="2" s="1"/>
  <c r="P17" i="2"/>
  <c r="V17" i="2" s="1"/>
  <c r="O17" i="2"/>
  <c r="U17" i="2" s="1"/>
  <c r="N17" i="2"/>
  <c r="S17" i="2" s="1"/>
  <c r="Y17" i="2" s="1"/>
  <c r="L17" i="2"/>
  <c r="U22" i="1"/>
  <c r="T22" i="1"/>
  <c r="R22" i="1"/>
  <c r="X22" i="1" s="1"/>
  <c r="Q22" i="1"/>
  <c r="W22" i="1" s="1"/>
  <c r="P22" i="1"/>
  <c r="V22" i="1" s="1"/>
  <c r="O22" i="1"/>
  <c r="N22" i="1"/>
  <c r="S22" i="1" s="1"/>
  <c r="Y22" i="1" s="1"/>
  <c r="L22" i="1"/>
  <c r="W21" i="1"/>
  <c r="T21" i="1"/>
  <c r="R21" i="1"/>
  <c r="X21" i="1" s="1"/>
  <c r="Q21" i="1"/>
  <c r="P21" i="1"/>
  <c r="V21" i="1" s="1"/>
  <c r="O21" i="1"/>
  <c r="U21" i="1" s="1"/>
  <c r="N21" i="1"/>
  <c r="S21" i="1" s="1"/>
  <c r="Y21" i="1" s="1"/>
  <c r="L21" i="1"/>
  <c r="X19" i="1"/>
  <c r="W19" i="1"/>
  <c r="T19" i="1"/>
  <c r="R19" i="1"/>
  <c r="Q19" i="1"/>
  <c r="P19" i="1"/>
  <c r="V19" i="1" s="1"/>
  <c r="O19" i="1"/>
  <c r="S19" i="1" s="1"/>
  <c r="Y19" i="1" s="1"/>
  <c r="N19" i="1"/>
  <c r="L19" i="1"/>
  <c r="U18" i="1"/>
  <c r="T18" i="1"/>
  <c r="R18" i="1"/>
  <c r="X18" i="1" s="1"/>
  <c r="Q18" i="1"/>
  <c r="W18" i="1" s="1"/>
  <c r="P18" i="1"/>
  <c r="V18" i="1" s="1"/>
  <c r="O18" i="1"/>
  <c r="N18" i="1"/>
  <c r="L18" i="1"/>
  <c r="V17" i="1"/>
  <c r="T17" i="1"/>
  <c r="R17" i="1"/>
  <c r="X17" i="1" s="1"/>
  <c r="Q17" i="1"/>
  <c r="W17" i="1" s="1"/>
  <c r="P17" i="1"/>
  <c r="O17" i="1"/>
  <c r="U17" i="1" s="1"/>
  <c r="N17" i="1"/>
  <c r="S17" i="1" s="1"/>
  <c r="Y17" i="1" s="1"/>
  <c r="L17" i="1"/>
  <c r="Y23" i="2" l="1"/>
  <c r="U18" i="2"/>
  <c r="U19" i="1"/>
  <c r="S18" i="1"/>
  <c r="Y18" i="1" s="1"/>
  <c r="Y23" i="1" s="1"/>
  <c r="A26" i="1" l="1"/>
  <c r="Y24" i="1"/>
  <c r="A26" i="2"/>
  <c r="Y24" i="2"/>
  <c r="B9" i="2"/>
  <c r="B9" i="1"/>
</calcChain>
</file>

<file path=xl/sharedStrings.xml><?xml version="1.0" encoding="utf-8"?>
<sst xmlns="http://schemas.openxmlformats.org/spreadsheetml/2006/main" count="195" uniqueCount="95">
  <si>
    <t xml:space="preserve">      </t>
  </si>
  <si>
    <t xml:space="preserve">      ESTADO DE SANTA CATARINA</t>
  </si>
  <si>
    <t xml:space="preserve">      Relatório de Proposta dos Proponentes</t>
  </si>
  <si>
    <t xml:space="preserve">Obra: </t>
  </si>
  <si>
    <t>Contratação de Empresa para Prestação de Serviço de Levantamento Topográfico e Cadastral Territorial Georreferenciados da Udesc Oeste em Pinhalzinho/SC - sem fornecimento de material</t>
  </si>
  <si>
    <t>Razão Social:</t>
  </si>
  <si>
    <t>CNPJ:</t>
  </si>
  <si>
    <t>Edital:</t>
  </si>
  <si>
    <t xml:space="preserve">Base: </t>
  </si>
  <si>
    <t>01/10/2024</t>
  </si>
  <si>
    <t>BDI:</t>
  </si>
  <si>
    <t>201 - Serviços Técnicos</t>
  </si>
  <si>
    <t>Valor Unitário c/BDI</t>
  </si>
  <si>
    <t>Referência</t>
  </si>
  <si>
    <t>Tabela de Origem</t>
  </si>
  <si>
    <t>CdAuxiliar</t>
  </si>
  <si>
    <t>Serviço</t>
  </si>
  <si>
    <t>Unid.</t>
  </si>
  <si>
    <t>Quantidade</t>
  </si>
  <si>
    <t>Custo Unit. Material (R$)</t>
  </si>
  <si>
    <t>Custo Unit. MO (R$)</t>
  </si>
  <si>
    <t>Custo Unit. Equipamento (R$)</t>
  </si>
  <si>
    <t>Custo Unit. Incidência (R$)</t>
  </si>
  <si>
    <t>Custo Unit. Subserviço (R$)</t>
  </si>
  <si>
    <t>Custo Unit. (R$)</t>
  </si>
  <si>
    <t>BDI (%)</t>
  </si>
  <si>
    <t>Preço Unit. Material (R$)</t>
  </si>
  <si>
    <t>Preço Unit. MO (R$)</t>
  </si>
  <si>
    <t>Preço Unit. Equipamento (R$)</t>
  </si>
  <si>
    <t>Preço Unit. Incidência (R$)</t>
  </si>
  <si>
    <t>Preço Unit. Subserviço (R$)</t>
  </si>
  <si>
    <t>Preço Unit. (R$)</t>
  </si>
  <si>
    <t>Preço Material (R$)</t>
  </si>
  <si>
    <t>Preço MO (R$)</t>
  </si>
  <si>
    <t>Preço Equipamento (R$)</t>
  </si>
  <si>
    <t>Preço Incidência (R$)</t>
  </si>
  <si>
    <t>Preço Subserviço (R$)</t>
  </si>
  <si>
    <t>Preço Total (R$)</t>
  </si>
  <si>
    <t>Verificação $+5%</t>
  </si>
  <si>
    <t>Proposta x Referência</t>
  </si>
  <si>
    <t>001</t>
  </si>
  <si>
    <t>Tabela Referencial de Preço SINAPI 2024 OUTUBRO Onerada - Udesc</t>
  </si>
  <si>
    <t>Serviços Técnicos</t>
  </si>
  <si>
    <t/>
  </si>
  <si>
    <t>101</t>
  </si>
  <si>
    <t>Serviço Técnico de Engenharia</t>
  </si>
  <si>
    <t>10.100.001</t>
  </si>
  <si>
    <t>CPU123669</t>
  </si>
  <si>
    <t>Levantamento Topográfico Planialtimétrico e Cadastral Territorial Georreferenciado, inclusive Ortofoto</t>
  </si>
  <si>
    <t>M2</t>
  </si>
  <si>
    <t>10.100.002</t>
  </si>
  <si>
    <t>CPU123671</t>
  </si>
  <si>
    <t>Relatório Técnico Final (RTF)</t>
  </si>
  <si>
    <t>UN</t>
  </si>
  <si>
    <t>10.100.003</t>
  </si>
  <si>
    <t>CPU123680</t>
  </si>
  <si>
    <t>Locação da Vegetação e Inventário Floresta</t>
  </si>
  <si>
    <t>102</t>
  </si>
  <si>
    <t>Serviço Técnico Administrativo</t>
  </si>
  <si>
    <t>10.200.001</t>
  </si>
  <si>
    <t>CPU123682</t>
  </si>
  <si>
    <t>Processo de Retificação Administrativa e Unificação de Áreas</t>
  </si>
  <si>
    <t>10.200.002</t>
  </si>
  <si>
    <t>CPU123684</t>
  </si>
  <si>
    <t>Implantação de Marco Geodésico</t>
  </si>
  <si>
    <t xml:space="preserve">Total do Grupo: </t>
  </si>
  <si>
    <t xml:space="preserve">Total da Proposta: </t>
  </si>
  <si>
    <t>Sistema Integrado de Controle de Obras Públicas</t>
  </si>
  <si>
    <t>Emitido em: 20/01/2025</t>
  </si>
  <si>
    <t xml:space="preserve"> PROPLAN</t>
  </si>
  <si>
    <t xml:space="preserve"> COORDENADORIA DE ENGENHARIA PROJETOS E OBRAS - CEPO</t>
  </si>
  <si>
    <t>Órgão:</t>
  </si>
  <si>
    <t>UDESC - Fundação Universidade do Estado de Santa Catarina</t>
  </si>
  <si>
    <t>Orçamento:</t>
  </si>
  <si>
    <t>Variação</t>
  </si>
  <si>
    <t>Município</t>
  </si>
  <si>
    <t>Pinhalzinho/SC</t>
  </si>
  <si>
    <t>Dimensão</t>
  </si>
  <si>
    <t xml:space="preserve">Cronograma:  </t>
  </si>
  <si>
    <t xml:space="preserve"> 1 - Cronograma Físico-Financeiro</t>
  </si>
  <si>
    <t>Valor do orçamento:</t>
  </si>
  <si>
    <t>Cronograma</t>
  </si>
  <si>
    <t>Descrição</t>
  </si>
  <si>
    <t>Dias do Cronograma</t>
  </si>
  <si>
    <t>Cronograma Físico-Financeiro</t>
  </si>
  <si>
    <t>Total do Grupo</t>
  </si>
  <si>
    <t>1º (30dias)</t>
  </si>
  <si>
    <t>2º (60dias)</t>
  </si>
  <si>
    <t>3º (90dias)</t>
  </si>
  <si>
    <t>4º (120dias)</t>
  </si>
  <si>
    <t>5º (150dias)</t>
  </si>
  <si>
    <t>%</t>
  </si>
  <si>
    <t>R$</t>
  </si>
  <si>
    <t>Valor parcial:</t>
  </si>
  <si>
    <t>Valor acumulado: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</si>
</sst>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12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  <font>
      <sz val="10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rgb="FFBFBFB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4" borderId="0" applyNumberFormat="0" applyFont="0" applyFill="0" applyBorder="0" applyAlignment="0" applyProtection="0"/>
  </cellStyleXfs>
  <cellXfs count="48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1" fillId="5" borderId="2" xfId="0" applyFont="1" applyFill="1" applyBorder="1" applyAlignment="1" applyProtection="1">
      <alignment horizontal="left"/>
      <protection locked="0"/>
    </xf>
    <xf numFmtId="10" fontId="0" fillId="5" borderId="2" xfId="0" applyNumberFormat="1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>
      <alignment horizontal="left"/>
    </xf>
    <xf numFmtId="164" fontId="0" fillId="5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164" fontId="1" fillId="5" borderId="2" xfId="0" applyNumberFormat="1" applyFont="1" applyFill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5" fillId="4" borderId="0" xfId="1" applyNumberFormat="1" applyFont="1" applyFill="1" applyBorder="1" applyAlignment="1"/>
    <xf numFmtId="0" fontId="6" fillId="4" borderId="0" xfId="1" applyNumberFormat="1" applyFont="1" applyFill="1" applyBorder="1" applyAlignment="1"/>
    <xf numFmtId="0" fontId="5" fillId="4" borderId="0" xfId="1" applyFill="1" applyBorder="1" applyAlignment="1">
      <alignment horizontal="left" vertical="top"/>
    </xf>
    <xf numFmtId="0" fontId="7" fillId="6" borderId="0" xfId="1" applyNumberFormat="1" applyFont="1" applyFill="1" applyBorder="1" applyAlignment="1">
      <alignment horizontal="left" vertical="top" wrapText="1"/>
    </xf>
    <xf numFmtId="0" fontId="5" fillId="4" borderId="0" xfId="1" applyFont="1" applyFill="1" applyBorder="1" applyAlignment="1">
      <alignment horizontal="left" vertical="top"/>
    </xf>
    <xf numFmtId="0" fontId="8" fillId="4" borderId="0" xfId="1" applyFont="1" applyFill="1" applyBorder="1" applyAlignment="1">
      <alignment horizontal="left" vertical="top"/>
    </xf>
    <xf numFmtId="0" fontId="9" fillId="4" borderId="0" xfId="1" applyFont="1" applyFill="1" applyBorder="1" applyAlignment="1">
      <alignment horizontal="left" vertical="top"/>
    </xf>
    <xf numFmtId="0" fontId="10" fillId="6" borderId="0" xfId="1" applyNumberFormat="1" applyFont="1" applyFill="1" applyBorder="1" applyAlignment="1">
      <alignment horizontal="left" vertical="top" wrapText="1"/>
    </xf>
    <xf numFmtId="0" fontId="9" fillId="4" borderId="0" xfId="1" applyNumberFormat="1" applyFont="1" applyFill="1" applyBorder="1" applyAlignment="1"/>
    <xf numFmtId="0" fontId="11" fillId="6" borderId="0" xfId="1" applyNumberFormat="1" applyFont="1" applyFill="1" applyBorder="1" applyAlignment="1">
      <alignment vertical="top"/>
    </xf>
    <xf numFmtId="0" fontId="6" fillId="7" borderId="1" xfId="1" applyFont="1" applyFill="1" applyBorder="1" applyAlignment="1">
      <alignment horizontal="left" vertical="top" wrapText="1"/>
    </xf>
    <xf numFmtId="1" fontId="9" fillId="4" borderId="1" xfId="1" applyNumberFormat="1" applyFont="1" applyFill="1" applyBorder="1" applyAlignment="1">
      <alignment horizontal="left" vertical="top" shrinkToFit="1"/>
    </xf>
    <xf numFmtId="0" fontId="6" fillId="7" borderId="5" xfId="1" applyFont="1" applyFill="1" applyBorder="1" applyAlignment="1">
      <alignment horizontal="center" vertical="top" wrapText="1"/>
    </xf>
    <xf numFmtId="0" fontId="5" fillId="4" borderId="4" xfId="1" applyFont="1" applyFill="1" applyBorder="1" applyAlignment="1">
      <alignment horizontal="center" vertical="top" wrapText="1"/>
    </xf>
    <xf numFmtId="2" fontId="9" fillId="4" borderId="5" xfId="1" applyNumberFormat="1" applyFont="1" applyFill="1" applyBorder="1" applyAlignment="1">
      <alignment horizontal="right" vertical="top" shrinkToFit="1"/>
    </xf>
    <xf numFmtId="0" fontId="6" fillId="7" borderId="8" xfId="1" applyFont="1" applyFill="1" applyBorder="1" applyAlignment="1">
      <alignment horizontal="left" vertical="top" wrapText="1"/>
    </xf>
    <xf numFmtId="0" fontId="8" fillId="7" borderId="5" xfId="1" applyFont="1" applyFill="1" applyBorder="1" applyAlignment="1">
      <alignment horizontal="left" vertical="top" wrapText="1" indent="2"/>
    </xf>
    <xf numFmtId="0" fontId="8" fillId="7" borderId="5" xfId="1" applyFont="1" applyFill="1" applyBorder="1" applyAlignment="1">
      <alignment horizontal="left" vertical="top" wrapText="1" indent="3"/>
    </xf>
    <xf numFmtId="0" fontId="8" fillId="7" borderId="5" xfId="1" applyFont="1" applyFill="1" applyBorder="1" applyAlignment="1">
      <alignment horizontal="left" vertical="top" wrapText="1"/>
    </xf>
    <xf numFmtId="0" fontId="8" fillId="7" borderId="5" xfId="1" applyFont="1" applyFill="1" applyBorder="1" applyAlignment="1">
      <alignment horizontal="center" vertical="top" wrapText="1"/>
    </xf>
    <xf numFmtId="0" fontId="3" fillId="0" borderId="0" xfId="0" applyFont="1"/>
    <xf numFmtId="0" fontId="0" fillId="5" borderId="2" xfId="0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5" fillId="4" borderId="6" xfId="1" applyFont="1" applyFill="1" applyBorder="1" applyAlignment="1">
      <alignment horizontal="left" vertical="center" wrapText="1"/>
    </xf>
    <xf numFmtId="0" fontId="5" fillId="4" borderId="7" xfId="1" applyFont="1" applyFill="1" applyBorder="1" applyAlignment="1">
      <alignment horizontal="left" vertical="center" wrapText="1"/>
    </xf>
    <xf numFmtId="0" fontId="7" fillId="6" borderId="0" xfId="1" applyNumberFormat="1" applyFont="1" applyFill="1" applyBorder="1" applyAlignment="1">
      <alignment horizontal="left" vertical="top" wrapText="1"/>
    </xf>
    <xf numFmtId="0" fontId="6" fillId="7" borderId="1" xfId="1" applyFont="1" applyFill="1" applyBorder="1" applyAlignment="1">
      <alignment horizontal="left" vertical="top" wrapText="1"/>
    </xf>
    <xf numFmtId="0" fontId="6" fillId="7" borderId="1" xfId="1" applyFont="1" applyFill="1" applyBorder="1" applyAlignment="1">
      <alignment horizontal="right" vertical="top" wrapText="1"/>
    </xf>
    <xf numFmtId="0" fontId="5" fillId="4" borderId="1" xfId="1" applyFont="1" applyFill="1" applyBorder="1" applyAlignment="1">
      <alignment horizontal="left" vertical="top" wrapText="1"/>
    </xf>
    <xf numFmtId="1" fontId="9" fillId="4" borderId="1" xfId="1" applyNumberFormat="1" applyFont="1" applyFill="1" applyBorder="1" applyAlignment="1">
      <alignment horizontal="right" vertical="top" shrinkToFit="1"/>
    </xf>
    <xf numFmtId="0" fontId="8" fillId="7" borderId="3" xfId="1" applyFont="1" applyFill="1" applyBorder="1" applyAlignment="1">
      <alignment horizontal="left" wrapText="1"/>
    </xf>
    <xf numFmtId="0" fontId="8" fillId="7" borderId="4" xfId="1" applyFont="1" applyFill="1" applyBorder="1" applyAlignment="1">
      <alignment horizontal="left" wrapText="1"/>
    </xf>
  </cellXfs>
  <cellStyles count="2">
    <cellStyle name="Normal" xfId="0" builtinId="0"/>
    <cellStyle name="Normal 2" xfId="1" xr:uid="{631BC807-458D-4B8C-A1A9-77FF15C82D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1</xdr:col>
      <xdr:colOff>0</xdr:colOff>
      <xdr:row>28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1562100</xdr:colOff>
      <xdr:row>5</xdr:row>
      <xdr:rowOff>19050</xdr:rowOff>
    </xdr:to>
    <xdr:pic>
      <xdr:nvPicPr>
        <xdr:cNvPr id="2" name="Imagem 4" descr="http://www1.udesc.br/imagens/id_submenu/899/cor_horizontal_ass_1_rgb.jpg">
          <a:extLst>
            <a:ext uri="{FF2B5EF4-FFF2-40B4-BE49-F238E27FC236}">
              <a16:creationId xmlns:a16="http://schemas.microsoft.com/office/drawing/2014/main" id="{462DD2A3-BE4B-4357-9DE6-341B45745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4" b="6033"/>
        <a:stretch>
          <a:fillRect/>
        </a:stretch>
      </xdr:blipFill>
      <xdr:spPr bwMode="auto">
        <a:xfrm>
          <a:off x="0" y="133350"/>
          <a:ext cx="156210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1</xdr:col>
      <xdr:colOff>0</xdr:colOff>
      <xdr:row>28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9"/>
  <sheetViews>
    <sheetView tabSelected="1" workbookViewId="0">
      <selection activeCell="B6" sqref="B6"/>
    </sheetView>
  </sheetViews>
  <sheetFormatPr defaultRowHeight="15"/>
  <cols>
    <col min="1" max="1" width="16.7109375" customWidth="1"/>
    <col min="2" max="2" width="55.7109375" customWidth="1"/>
    <col min="3" max="3" width="13.42578125" customWidth="1"/>
    <col min="4" max="4" width="55.7109375" customWidth="1"/>
    <col min="5" max="5" width="5.5703125" customWidth="1"/>
    <col min="6" max="6" width="11.140625" customWidth="1"/>
    <col min="7" max="11" width="24.42578125" customWidth="1"/>
    <col min="12" max="13" width="13.42578125" customWidth="1"/>
    <col min="14" max="24" width="24.42578125" customWidth="1"/>
    <col min="25" max="25" width="13.42578125" customWidth="1"/>
    <col min="26" max="27" width="24.42578125" customWidth="1"/>
  </cols>
  <sheetData>
    <row r="1" spans="1:27">
      <c r="B1" s="36" t="s">
        <v>0</v>
      </c>
      <c r="C1" s="37"/>
      <c r="D1" s="37"/>
      <c r="E1" s="37"/>
      <c r="F1" s="37"/>
    </row>
    <row r="2" spans="1:27">
      <c r="B2" s="36" t="s">
        <v>1</v>
      </c>
      <c r="C2" s="37"/>
      <c r="D2" s="37"/>
      <c r="E2" s="37"/>
      <c r="F2" s="37"/>
    </row>
    <row r="3" spans="1:27">
      <c r="B3" s="36" t="s">
        <v>0</v>
      </c>
      <c r="C3" s="37"/>
      <c r="D3" s="37"/>
      <c r="E3" s="37"/>
      <c r="F3" s="37"/>
    </row>
    <row r="4" spans="1:27" ht="18">
      <c r="A4" s="38" t="s">
        <v>2</v>
      </c>
      <c r="B4" s="37"/>
      <c r="C4" s="37"/>
      <c r="D4" s="37"/>
      <c r="E4" s="37"/>
      <c r="F4" s="37"/>
      <c r="G4" s="37"/>
    </row>
    <row r="6" spans="1:27">
      <c r="A6" s="34" t="s">
        <v>3</v>
      </c>
      <c r="B6" s="7" t="s">
        <v>4</v>
      </c>
      <c r="E6" s="10" t="s">
        <v>7</v>
      </c>
      <c r="F6" s="5"/>
    </row>
    <row r="7" spans="1:27">
      <c r="A7" s="34" t="s">
        <v>5</v>
      </c>
      <c r="B7" s="5"/>
      <c r="E7" s="10" t="s">
        <v>8</v>
      </c>
      <c r="F7" s="7" t="s">
        <v>9</v>
      </c>
    </row>
    <row r="8" spans="1:27">
      <c r="A8" s="34" t="s">
        <v>6</v>
      </c>
      <c r="B8" s="5"/>
    </row>
    <row r="9" spans="1:27">
      <c r="A9" s="34" t="s">
        <v>10</v>
      </c>
      <c r="B9" s="6">
        <f ca="1">$B$9</f>
        <v>0</v>
      </c>
    </row>
    <row r="12" spans="1:27">
      <c r="A12" s="9" t="s">
        <v>11</v>
      </c>
    </row>
    <row r="13" spans="1:27">
      <c r="N13" s="35" t="s">
        <v>12</v>
      </c>
      <c r="O13" s="35"/>
      <c r="P13" s="35"/>
      <c r="Q13" s="35"/>
      <c r="R13" s="35"/>
    </row>
    <row r="14" spans="1:27">
      <c r="A14" s="13" t="s">
        <v>13</v>
      </c>
      <c r="B14" s="13" t="s">
        <v>14</v>
      </c>
      <c r="C14" s="13" t="s">
        <v>15</v>
      </c>
      <c r="D14" s="13" t="s">
        <v>16</v>
      </c>
      <c r="E14" s="13" t="s">
        <v>17</v>
      </c>
      <c r="F14" s="13" t="s">
        <v>18</v>
      </c>
      <c r="G14" s="13" t="s">
        <v>19</v>
      </c>
      <c r="H14" s="13" t="s">
        <v>20</v>
      </c>
      <c r="I14" s="13" t="s">
        <v>21</v>
      </c>
      <c r="J14" s="13" t="s">
        <v>22</v>
      </c>
      <c r="K14" s="13" t="s">
        <v>23</v>
      </c>
      <c r="L14" s="13" t="s">
        <v>24</v>
      </c>
      <c r="M14" s="13" t="s">
        <v>25</v>
      </c>
      <c r="N14" s="13" t="s">
        <v>26</v>
      </c>
      <c r="O14" s="13" t="s">
        <v>27</v>
      </c>
      <c r="P14" s="13" t="s">
        <v>28</v>
      </c>
      <c r="Q14" s="13" t="s">
        <v>29</v>
      </c>
      <c r="R14" s="13" t="s">
        <v>30</v>
      </c>
      <c r="S14" s="13" t="s">
        <v>31</v>
      </c>
      <c r="T14" s="13" t="s">
        <v>32</v>
      </c>
      <c r="U14" s="13" t="s">
        <v>33</v>
      </c>
      <c r="V14" s="13" t="s">
        <v>34</v>
      </c>
      <c r="W14" s="13" t="s">
        <v>35</v>
      </c>
      <c r="X14" s="13" t="s">
        <v>36</v>
      </c>
      <c r="Y14" s="13" t="s">
        <v>37</v>
      </c>
      <c r="Z14" s="13" t="s">
        <v>38</v>
      </c>
      <c r="AA14" s="13" t="s">
        <v>39</v>
      </c>
    </row>
    <row r="15" spans="1:27" ht="24.95" customHeight="1">
      <c r="A15" s="12" t="s">
        <v>40</v>
      </c>
      <c r="B15" s="3" t="s">
        <v>41</v>
      </c>
      <c r="C15" s="3"/>
      <c r="D15" s="3" t="s">
        <v>42</v>
      </c>
      <c r="E15" s="3"/>
      <c r="F15" s="12" t="s">
        <v>43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24.95" customHeight="1">
      <c r="A16" s="12" t="s">
        <v>44</v>
      </c>
      <c r="B16" s="3" t="s">
        <v>41</v>
      </c>
      <c r="C16" s="3"/>
      <c r="D16" s="3" t="s">
        <v>45</v>
      </c>
      <c r="E16" s="3"/>
      <c r="F16" s="12" t="s">
        <v>43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24.95" customHeight="1">
      <c r="A17" s="12" t="s">
        <v>46</v>
      </c>
      <c r="B17" s="3" t="s">
        <v>41</v>
      </c>
      <c r="C17" s="3" t="s">
        <v>47</v>
      </c>
      <c r="D17" s="3" t="s">
        <v>48</v>
      </c>
      <c r="E17" s="3" t="s">
        <v>49</v>
      </c>
      <c r="F17" s="12">
        <v>95000</v>
      </c>
      <c r="G17" s="1"/>
      <c r="H17" s="1"/>
      <c r="I17" s="1"/>
      <c r="J17" s="1"/>
      <c r="K17" s="1"/>
      <c r="L17" s="2">
        <f>TRUNC(G17 + H17 + I17 + J17 + K17, 2)</f>
        <v>0</v>
      </c>
      <c r="M17" s="4">
        <v>0</v>
      </c>
      <c r="N17" s="2">
        <f>G17 + (M17 / 100 * G17)</f>
        <v>0</v>
      </c>
      <c r="O17" s="2">
        <f>H17 + (M17 / 100 * H17)</f>
        <v>0</v>
      </c>
      <c r="P17" s="2">
        <f>I17 + (M17 / 100 * I17)</f>
        <v>0</v>
      </c>
      <c r="Q17" s="2">
        <f>J17 + (M17 / 100 * J17)</f>
        <v>0</v>
      </c>
      <c r="R17" s="2">
        <f>K17 + (M17 / 100 * K17)</f>
        <v>0</v>
      </c>
      <c r="S17" s="2">
        <f>TRUNC(N17 + O17 + P17 + Q17 + R17, 2)</f>
        <v>0</v>
      </c>
      <c r="T17" s="2">
        <f>F17 * G17 * (1 + M17 / 100)</f>
        <v>0</v>
      </c>
      <c r="U17" s="2">
        <f>O17 * F17</f>
        <v>0</v>
      </c>
      <c r="V17" s="2">
        <f>P17 * F17</f>
        <v>0</v>
      </c>
      <c r="W17" s="2">
        <f>Q17 * F17</f>
        <v>0</v>
      </c>
      <c r="X17" s="2">
        <f>R17 * F17</f>
        <v>0</v>
      </c>
      <c r="Y17" s="11">
        <f>S17 * F17</f>
        <v>0</v>
      </c>
      <c r="Z17" s="1"/>
      <c r="AA17" s="1"/>
    </row>
    <row r="18" spans="1:27" ht="24.95" customHeight="1">
      <c r="A18" s="12" t="s">
        <v>50</v>
      </c>
      <c r="B18" s="3" t="s">
        <v>41</v>
      </c>
      <c r="C18" s="3" t="s">
        <v>51</v>
      </c>
      <c r="D18" s="3" t="s">
        <v>52</v>
      </c>
      <c r="E18" s="3" t="s">
        <v>53</v>
      </c>
      <c r="F18" s="12">
        <v>1</v>
      </c>
      <c r="G18" s="1"/>
      <c r="H18" s="1"/>
      <c r="I18" s="1"/>
      <c r="J18" s="1"/>
      <c r="K18" s="1"/>
      <c r="L18" s="2">
        <f>TRUNC(G18 + H18 + I18 + J18 + K18, 2)</f>
        <v>0</v>
      </c>
      <c r="M18" s="4">
        <v>0</v>
      </c>
      <c r="N18" s="2">
        <f>G18 + (M18 / 100 * G18)</f>
        <v>0</v>
      </c>
      <c r="O18" s="2">
        <f>H18 + (M18 / 100 * H18)</f>
        <v>0</v>
      </c>
      <c r="P18" s="2">
        <f>I18 + (M18 / 100 * I18)</f>
        <v>0</v>
      </c>
      <c r="Q18" s="2">
        <f>J18 + (M18 / 100 * J18)</f>
        <v>0</v>
      </c>
      <c r="R18" s="2">
        <f>K18 + (M18 / 100 * K18)</f>
        <v>0</v>
      </c>
      <c r="S18" s="2">
        <f>TRUNC(N18 + O18 + P18 + Q18 + R18, 2)</f>
        <v>0</v>
      </c>
      <c r="T18" s="2">
        <f>F18 * G18 * (1 + M18 / 100)</f>
        <v>0</v>
      </c>
      <c r="U18" s="2">
        <f>O18 * F18</f>
        <v>0</v>
      </c>
      <c r="V18" s="2">
        <f>P18 * F18</f>
        <v>0</v>
      </c>
      <c r="W18" s="2">
        <f>Q18 * F18</f>
        <v>0</v>
      </c>
      <c r="X18" s="2">
        <f>R18 * F18</f>
        <v>0</v>
      </c>
      <c r="Y18" s="11">
        <f>S18 * F18</f>
        <v>0</v>
      </c>
      <c r="Z18" s="1"/>
      <c r="AA18" s="1"/>
    </row>
    <row r="19" spans="1:27" ht="24.95" customHeight="1">
      <c r="A19" s="12" t="s">
        <v>54</v>
      </c>
      <c r="B19" s="3" t="s">
        <v>41</v>
      </c>
      <c r="C19" s="3" t="s">
        <v>55</v>
      </c>
      <c r="D19" s="3" t="s">
        <v>56</v>
      </c>
      <c r="E19" s="3" t="s">
        <v>49</v>
      </c>
      <c r="F19" s="12">
        <v>15500</v>
      </c>
      <c r="G19" s="1"/>
      <c r="H19" s="1"/>
      <c r="I19" s="1"/>
      <c r="J19" s="1"/>
      <c r="K19" s="1"/>
      <c r="L19" s="2">
        <f>TRUNC(G19 + H19 + I19 + J19 + K19, 2)</f>
        <v>0</v>
      </c>
      <c r="M19" s="4">
        <v>0</v>
      </c>
      <c r="N19" s="2">
        <f>G19 + (M19 / 100 * G19)</f>
        <v>0</v>
      </c>
      <c r="O19" s="2">
        <f>H19 + (M19 / 100 * H19)</f>
        <v>0</v>
      </c>
      <c r="P19" s="2">
        <f>I19 + (M19 / 100 * I19)</f>
        <v>0</v>
      </c>
      <c r="Q19" s="2">
        <f>J19 + (M19 / 100 * J19)</f>
        <v>0</v>
      </c>
      <c r="R19" s="2">
        <f>K19 + (M19 / 100 * K19)</f>
        <v>0</v>
      </c>
      <c r="S19" s="2">
        <f>TRUNC(N19 + O19 + P19 + Q19 + R19, 2)</f>
        <v>0</v>
      </c>
      <c r="T19" s="2">
        <f>F19 * G19 * (1 + M19 / 100)</f>
        <v>0</v>
      </c>
      <c r="U19" s="2">
        <f>O19 * F19</f>
        <v>0</v>
      </c>
      <c r="V19" s="2">
        <f>P19 * F19</f>
        <v>0</v>
      </c>
      <c r="W19" s="2">
        <f>Q19 * F19</f>
        <v>0</v>
      </c>
      <c r="X19" s="2">
        <f>R19 * F19</f>
        <v>0</v>
      </c>
      <c r="Y19" s="11">
        <f>S19 * F19</f>
        <v>0</v>
      </c>
      <c r="Z19" s="1"/>
      <c r="AA19" s="1"/>
    </row>
    <row r="20" spans="1:27" ht="24.95" customHeight="1">
      <c r="A20" s="12" t="s">
        <v>57</v>
      </c>
      <c r="B20" s="3" t="s">
        <v>41</v>
      </c>
      <c r="C20" s="3"/>
      <c r="D20" s="3" t="s">
        <v>58</v>
      </c>
      <c r="E20" s="3"/>
      <c r="F20" s="12" t="s">
        <v>43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24.95" customHeight="1">
      <c r="A21" s="12" t="s">
        <v>59</v>
      </c>
      <c r="B21" s="3" t="s">
        <v>41</v>
      </c>
      <c r="C21" s="3" t="s">
        <v>60</v>
      </c>
      <c r="D21" s="3" t="s">
        <v>61</v>
      </c>
      <c r="E21" s="3" t="s">
        <v>53</v>
      </c>
      <c r="F21" s="12">
        <v>1</v>
      </c>
      <c r="G21" s="1"/>
      <c r="H21" s="1"/>
      <c r="I21" s="1"/>
      <c r="J21" s="1"/>
      <c r="K21" s="1"/>
      <c r="L21" s="2">
        <f>TRUNC(G21 + H21 + I21 + J21 + K21, 2)</f>
        <v>0</v>
      </c>
      <c r="M21" s="4">
        <v>0</v>
      </c>
      <c r="N21" s="2">
        <f>G21 + (M21 / 100 * G21)</f>
        <v>0</v>
      </c>
      <c r="O21" s="2">
        <f>H21 + (M21 / 100 * H21)</f>
        <v>0</v>
      </c>
      <c r="P21" s="2">
        <f>I21 + (M21 / 100 * I21)</f>
        <v>0</v>
      </c>
      <c r="Q21" s="2">
        <f>J21 + (M21 / 100 * J21)</f>
        <v>0</v>
      </c>
      <c r="R21" s="2">
        <f>K21 + (M21 / 100 * K21)</f>
        <v>0</v>
      </c>
      <c r="S21" s="2">
        <f>TRUNC(N21 + O21 + P21 + Q21 + R21, 2)</f>
        <v>0</v>
      </c>
      <c r="T21" s="2">
        <f>F21 * G21 * (1 + M21 / 100)</f>
        <v>0</v>
      </c>
      <c r="U21" s="2">
        <f>O21 * F21</f>
        <v>0</v>
      </c>
      <c r="V21" s="2">
        <f>P21 * F21</f>
        <v>0</v>
      </c>
      <c r="W21" s="2">
        <f>Q21 * F21</f>
        <v>0</v>
      </c>
      <c r="X21" s="2">
        <f>R21 * F21</f>
        <v>0</v>
      </c>
      <c r="Y21" s="11">
        <f>S21 * F21</f>
        <v>0</v>
      </c>
      <c r="Z21" s="1"/>
      <c r="AA21" s="1"/>
    </row>
    <row r="22" spans="1:27" ht="24.95" customHeight="1">
      <c r="A22" s="12" t="s">
        <v>62</v>
      </c>
      <c r="B22" s="3" t="s">
        <v>41</v>
      </c>
      <c r="C22" s="3" t="s">
        <v>63</v>
      </c>
      <c r="D22" s="3" t="s">
        <v>64</v>
      </c>
      <c r="E22" s="3" t="s">
        <v>53</v>
      </c>
      <c r="F22" s="12">
        <v>9</v>
      </c>
      <c r="G22" s="1"/>
      <c r="H22" s="1"/>
      <c r="I22" s="1"/>
      <c r="J22" s="1"/>
      <c r="K22" s="1"/>
      <c r="L22" s="2">
        <f>TRUNC(G22 + H22 + I22 + J22 + K22, 2)</f>
        <v>0</v>
      </c>
      <c r="M22" s="4">
        <v>0</v>
      </c>
      <c r="N22" s="2">
        <f>G22 + (M22 / 100 * G22)</f>
        <v>0</v>
      </c>
      <c r="O22" s="2">
        <f>H22 + (M22 / 100 * H22)</f>
        <v>0</v>
      </c>
      <c r="P22" s="2">
        <f>I22 + (M22 / 100 * I22)</f>
        <v>0</v>
      </c>
      <c r="Q22" s="2">
        <f>J22 + (M22 / 100 * J22)</f>
        <v>0</v>
      </c>
      <c r="R22" s="2">
        <f>K22 + (M22 / 100 * K22)</f>
        <v>0</v>
      </c>
      <c r="S22" s="2">
        <f>TRUNC(N22 + O22 + P22 + Q22 + R22, 2)</f>
        <v>0</v>
      </c>
      <c r="T22" s="2">
        <f>F22 * G22 * (1 + M22 / 100)</f>
        <v>0</v>
      </c>
      <c r="U22" s="2">
        <f>O22 * F22</f>
        <v>0</v>
      </c>
      <c r="V22" s="2">
        <f>P22 * F22</f>
        <v>0</v>
      </c>
      <c r="W22" s="2">
        <f>Q22 * F22</f>
        <v>0</v>
      </c>
      <c r="X22" s="2">
        <f>R22 * F22</f>
        <v>0</v>
      </c>
      <c r="Y22" s="11">
        <f>S22 * F22</f>
        <v>0</v>
      </c>
      <c r="Z22" s="1"/>
      <c r="AA22" s="1"/>
    </row>
    <row r="23" spans="1:27">
      <c r="A23" s="7" t="s">
        <v>65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>
        <f>ROUND(SUM(Y12:Y22), 2)</f>
        <v>0</v>
      </c>
    </row>
    <row r="24" spans="1:27">
      <c r="A24" s="7" t="s">
        <v>66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>
        <f>SUM(Y23)</f>
        <v>0</v>
      </c>
    </row>
    <row r="26" spans="1:27">
      <c r="A26" t="str">
        <f>CONCATENATE("Importa o presente valor total proposto em: ", TEXT(SUM(Y23), "R$ #.###,#0"))</f>
        <v>Importa o presente valor total proposto em: R$ ,0</v>
      </c>
    </row>
    <row r="28" spans="1:27">
      <c r="B28" s="9" t="s">
        <v>67</v>
      </c>
    </row>
    <row r="29" spans="1:27">
      <c r="B29" s="9" t="s">
        <v>68</v>
      </c>
    </row>
  </sheetData>
  <mergeCells count="9">
    <mergeCell ref="A7"/>
    <mergeCell ref="A8"/>
    <mergeCell ref="A9"/>
    <mergeCell ref="N13:R13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8972-616F-482B-8623-83265062F3AF}">
  <dimension ref="A1:H25"/>
  <sheetViews>
    <sheetView showGridLines="0" zoomScale="85" zoomScaleNormal="85" workbookViewId="0">
      <selection activeCell="D11" sqref="D11"/>
    </sheetView>
  </sheetViews>
  <sheetFormatPr defaultRowHeight="10.5" customHeight="1"/>
  <cols>
    <col min="1" max="1" width="31.28515625" style="16" bestFit="1" customWidth="1"/>
    <col min="2" max="2" width="7.42578125" style="16" customWidth="1"/>
    <col min="3" max="3" width="18.140625" style="16" customWidth="1"/>
    <col min="4" max="8" width="18.42578125" style="16" customWidth="1"/>
    <col min="9" max="243" width="9.140625" style="16"/>
    <col min="244" max="244" width="31.28515625" style="16" bestFit="1" customWidth="1"/>
    <col min="245" max="245" width="7.42578125" style="16" customWidth="1"/>
    <col min="246" max="246" width="18.140625" style="16" customWidth="1"/>
    <col min="247" max="264" width="18.42578125" style="16" customWidth="1"/>
    <col min="265" max="499" width="9.140625" style="16"/>
    <col min="500" max="500" width="31.28515625" style="16" bestFit="1" customWidth="1"/>
    <col min="501" max="501" width="7.42578125" style="16" customWidth="1"/>
    <col min="502" max="502" width="18.140625" style="16" customWidth="1"/>
    <col min="503" max="520" width="18.42578125" style="16" customWidth="1"/>
    <col min="521" max="755" width="9.140625" style="16"/>
    <col min="756" max="756" width="31.28515625" style="16" bestFit="1" customWidth="1"/>
    <col min="757" max="757" width="7.42578125" style="16" customWidth="1"/>
    <col min="758" max="758" width="18.140625" style="16" customWidth="1"/>
    <col min="759" max="776" width="18.42578125" style="16" customWidth="1"/>
    <col min="777" max="1011" width="9.140625" style="16"/>
    <col min="1012" max="1012" width="31.28515625" style="16" bestFit="1" customWidth="1"/>
    <col min="1013" max="1013" width="7.42578125" style="16" customWidth="1"/>
    <col min="1014" max="1014" width="18.140625" style="16" customWidth="1"/>
    <col min="1015" max="1032" width="18.42578125" style="16" customWidth="1"/>
    <col min="1033" max="1267" width="9.140625" style="16"/>
    <col min="1268" max="1268" width="31.28515625" style="16" bestFit="1" customWidth="1"/>
    <col min="1269" max="1269" width="7.42578125" style="16" customWidth="1"/>
    <col min="1270" max="1270" width="18.140625" style="16" customWidth="1"/>
    <col min="1271" max="1288" width="18.42578125" style="16" customWidth="1"/>
    <col min="1289" max="1523" width="9.140625" style="16"/>
    <col min="1524" max="1524" width="31.28515625" style="16" bestFit="1" customWidth="1"/>
    <col min="1525" max="1525" width="7.42578125" style="16" customWidth="1"/>
    <col min="1526" max="1526" width="18.140625" style="16" customWidth="1"/>
    <col min="1527" max="1544" width="18.42578125" style="16" customWidth="1"/>
    <col min="1545" max="1779" width="9.140625" style="16"/>
    <col min="1780" max="1780" width="31.28515625" style="16" bestFit="1" customWidth="1"/>
    <col min="1781" max="1781" width="7.42578125" style="16" customWidth="1"/>
    <col min="1782" max="1782" width="18.140625" style="16" customWidth="1"/>
    <col min="1783" max="1800" width="18.42578125" style="16" customWidth="1"/>
    <col min="1801" max="2035" width="9.140625" style="16"/>
    <col min="2036" max="2036" width="31.28515625" style="16" bestFit="1" customWidth="1"/>
    <col min="2037" max="2037" width="7.42578125" style="16" customWidth="1"/>
    <col min="2038" max="2038" width="18.140625" style="16" customWidth="1"/>
    <col min="2039" max="2056" width="18.42578125" style="16" customWidth="1"/>
    <col min="2057" max="2291" width="9.140625" style="16"/>
    <col min="2292" max="2292" width="31.28515625" style="16" bestFit="1" customWidth="1"/>
    <col min="2293" max="2293" width="7.42578125" style="16" customWidth="1"/>
    <col min="2294" max="2294" width="18.140625" style="16" customWidth="1"/>
    <col min="2295" max="2312" width="18.42578125" style="16" customWidth="1"/>
    <col min="2313" max="2547" width="9.140625" style="16"/>
    <col min="2548" max="2548" width="31.28515625" style="16" bestFit="1" customWidth="1"/>
    <col min="2549" max="2549" width="7.42578125" style="16" customWidth="1"/>
    <col min="2550" max="2550" width="18.140625" style="16" customWidth="1"/>
    <col min="2551" max="2568" width="18.42578125" style="16" customWidth="1"/>
    <col min="2569" max="2803" width="9.140625" style="16"/>
    <col min="2804" max="2804" width="31.28515625" style="16" bestFit="1" customWidth="1"/>
    <col min="2805" max="2805" width="7.42578125" style="16" customWidth="1"/>
    <col min="2806" max="2806" width="18.140625" style="16" customWidth="1"/>
    <col min="2807" max="2824" width="18.42578125" style="16" customWidth="1"/>
    <col min="2825" max="3059" width="9.140625" style="16"/>
    <col min="3060" max="3060" width="31.28515625" style="16" bestFit="1" customWidth="1"/>
    <col min="3061" max="3061" width="7.42578125" style="16" customWidth="1"/>
    <col min="3062" max="3062" width="18.140625" style="16" customWidth="1"/>
    <col min="3063" max="3080" width="18.42578125" style="16" customWidth="1"/>
    <col min="3081" max="3315" width="9.140625" style="16"/>
    <col min="3316" max="3316" width="31.28515625" style="16" bestFit="1" customWidth="1"/>
    <col min="3317" max="3317" width="7.42578125" style="16" customWidth="1"/>
    <col min="3318" max="3318" width="18.140625" style="16" customWidth="1"/>
    <col min="3319" max="3336" width="18.42578125" style="16" customWidth="1"/>
    <col min="3337" max="3571" width="9.140625" style="16"/>
    <col min="3572" max="3572" width="31.28515625" style="16" bestFit="1" customWidth="1"/>
    <col min="3573" max="3573" width="7.42578125" style="16" customWidth="1"/>
    <col min="3574" max="3574" width="18.140625" style="16" customWidth="1"/>
    <col min="3575" max="3592" width="18.42578125" style="16" customWidth="1"/>
    <col min="3593" max="3827" width="9.140625" style="16"/>
    <col min="3828" max="3828" width="31.28515625" style="16" bestFit="1" customWidth="1"/>
    <col min="3829" max="3829" width="7.42578125" style="16" customWidth="1"/>
    <col min="3830" max="3830" width="18.140625" style="16" customWidth="1"/>
    <col min="3831" max="3848" width="18.42578125" style="16" customWidth="1"/>
    <col min="3849" max="4083" width="9.140625" style="16"/>
    <col min="4084" max="4084" width="31.28515625" style="16" bestFit="1" customWidth="1"/>
    <col min="4085" max="4085" width="7.42578125" style="16" customWidth="1"/>
    <col min="4086" max="4086" width="18.140625" style="16" customWidth="1"/>
    <col min="4087" max="4104" width="18.42578125" style="16" customWidth="1"/>
    <col min="4105" max="4339" width="9.140625" style="16"/>
    <col min="4340" max="4340" width="31.28515625" style="16" bestFit="1" customWidth="1"/>
    <col min="4341" max="4341" width="7.42578125" style="16" customWidth="1"/>
    <col min="4342" max="4342" width="18.140625" style="16" customWidth="1"/>
    <col min="4343" max="4360" width="18.42578125" style="16" customWidth="1"/>
    <col min="4361" max="4595" width="9.140625" style="16"/>
    <col min="4596" max="4596" width="31.28515625" style="16" bestFit="1" customWidth="1"/>
    <col min="4597" max="4597" width="7.42578125" style="16" customWidth="1"/>
    <col min="4598" max="4598" width="18.140625" style="16" customWidth="1"/>
    <col min="4599" max="4616" width="18.42578125" style="16" customWidth="1"/>
    <col min="4617" max="4851" width="9.140625" style="16"/>
    <col min="4852" max="4852" width="31.28515625" style="16" bestFit="1" customWidth="1"/>
    <col min="4853" max="4853" width="7.42578125" style="16" customWidth="1"/>
    <col min="4854" max="4854" width="18.140625" style="16" customWidth="1"/>
    <col min="4855" max="4872" width="18.42578125" style="16" customWidth="1"/>
    <col min="4873" max="5107" width="9.140625" style="16"/>
    <col min="5108" max="5108" width="31.28515625" style="16" bestFit="1" customWidth="1"/>
    <col min="5109" max="5109" width="7.42578125" style="16" customWidth="1"/>
    <col min="5110" max="5110" width="18.140625" style="16" customWidth="1"/>
    <col min="5111" max="5128" width="18.42578125" style="16" customWidth="1"/>
    <col min="5129" max="5363" width="9.140625" style="16"/>
    <col min="5364" max="5364" width="31.28515625" style="16" bestFit="1" customWidth="1"/>
    <col min="5365" max="5365" width="7.42578125" style="16" customWidth="1"/>
    <col min="5366" max="5366" width="18.140625" style="16" customWidth="1"/>
    <col min="5367" max="5384" width="18.42578125" style="16" customWidth="1"/>
    <col min="5385" max="5619" width="9.140625" style="16"/>
    <col min="5620" max="5620" width="31.28515625" style="16" bestFit="1" customWidth="1"/>
    <col min="5621" max="5621" width="7.42578125" style="16" customWidth="1"/>
    <col min="5622" max="5622" width="18.140625" style="16" customWidth="1"/>
    <col min="5623" max="5640" width="18.42578125" style="16" customWidth="1"/>
    <col min="5641" max="5875" width="9.140625" style="16"/>
    <col min="5876" max="5876" width="31.28515625" style="16" bestFit="1" customWidth="1"/>
    <col min="5877" max="5877" width="7.42578125" style="16" customWidth="1"/>
    <col min="5878" max="5878" width="18.140625" style="16" customWidth="1"/>
    <col min="5879" max="5896" width="18.42578125" style="16" customWidth="1"/>
    <col min="5897" max="6131" width="9.140625" style="16"/>
    <col min="6132" max="6132" width="31.28515625" style="16" bestFit="1" customWidth="1"/>
    <col min="6133" max="6133" width="7.42578125" style="16" customWidth="1"/>
    <col min="6134" max="6134" width="18.140625" style="16" customWidth="1"/>
    <col min="6135" max="6152" width="18.42578125" style="16" customWidth="1"/>
    <col min="6153" max="6387" width="9.140625" style="16"/>
    <col min="6388" max="6388" width="31.28515625" style="16" bestFit="1" customWidth="1"/>
    <col min="6389" max="6389" width="7.42578125" style="16" customWidth="1"/>
    <col min="6390" max="6390" width="18.140625" style="16" customWidth="1"/>
    <col min="6391" max="6408" width="18.42578125" style="16" customWidth="1"/>
    <col min="6409" max="6643" width="9.140625" style="16"/>
    <col min="6644" max="6644" width="31.28515625" style="16" bestFit="1" customWidth="1"/>
    <col min="6645" max="6645" width="7.42578125" style="16" customWidth="1"/>
    <col min="6646" max="6646" width="18.140625" style="16" customWidth="1"/>
    <col min="6647" max="6664" width="18.42578125" style="16" customWidth="1"/>
    <col min="6665" max="6899" width="9.140625" style="16"/>
    <col min="6900" max="6900" width="31.28515625" style="16" bestFit="1" customWidth="1"/>
    <col min="6901" max="6901" width="7.42578125" style="16" customWidth="1"/>
    <col min="6902" max="6902" width="18.140625" style="16" customWidth="1"/>
    <col min="6903" max="6920" width="18.42578125" style="16" customWidth="1"/>
    <col min="6921" max="7155" width="9.140625" style="16"/>
    <col min="7156" max="7156" width="31.28515625" style="16" bestFit="1" customWidth="1"/>
    <col min="7157" max="7157" width="7.42578125" style="16" customWidth="1"/>
    <col min="7158" max="7158" width="18.140625" style="16" customWidth="1"/>
    <col min="7159" max="7176" width="18.42578125" style="16" customWidth="1"/>
    <col min="7177" max="7411" width="9.140625" style="16"/>
    <col min="7412" max="7412" width="31.28515625" style="16" bestFit="1" customWidth="1"/>
    <col min="7413" max="7413" width="7.42578125" style="16" customWidth="1"/>
    <col min="7414" max="7414" width="18.140625" style="16" customWidth="1"/>
    <col min="7415" max="7432" width="18.42578125" style="16" customWidth="1"/>
    <col min="7433" max="7667" width="9.140625" style="16"/>
    <col min="7668" max="7668" width="31.28515625" style="16" bestFit="1" customWidth="1"/>
    <col min="7669" max="7669" width="7.42578125" style="16" customWidth="1"/>
    <col min="7670" max="7670" width="18.140625" style="16" customWidth="1"/>
    <col min="7671" max="7688" width="18.42578125" style="16" customWidth="1"/>
    <col min="7689" max="7923" width="9.140625" style="16"/>
    <col min="7924" max="7924" width="31.28515625" style="16" bestFit="1" customWidth="1"/>
    <col min="7925" max="7925" width="7.42578125" style="16" customWidth="1"/>
    <col min="7926" max="7926" width="18.140625" style="16" customWidth="1"/>
    <col min="7927" max="7944" width="18.42578125" style="16" customWidth="1"/>
    <col min="7945" max="8179" width="9.140625" style="16"/>
    <col min="8180" max="8180" width="31.28515625" style="16" bestFit="1" customWidth="1"/>
    <col min="8181" max="8181" width="7.42578125" style="16" customWidth="1"/>
    <col min="8182" max="8182" width="18.140625" style="16" customWidth="1"/>
    <col min="8183" max="8200" width="18.42578125" style="16" customWidth="1"/>
    <col min="8201" max="8435" width="9.140625" style="16"/>
    <col min="8436" max="8436" width="31.28515625" style="16" bestFit="1" customWidth="1"/>
    <col min="8437" max="8437" width="7.42578125" style="16" customWidth="1"/>
    <col min="8438" max="8438" width="18.140625" style="16" customWidth="1"/>
    <col min="8439" max="8456" width="18.42578125" style="16" customWidth="1"/>
    <col min="8457" max="8691" width="9.140625" style="16"/>
    <col min="8692" max="8692" width="31.28515625" style="16" bestFit="1" customWidth="1"/>
    <col min="8693" max="8693" width="7.42578125" style="16" customWidth="1"/>
    <col min="8694" max="8694" width="18.140625" style="16" customWidth="1"/>
    <col min="8695" max="8712" width="18.42578125" style="16" customWidth="1"/>
    <col min="8713" max="8947" width="9.140625" style="16"/>
    <col min="8948" max="8948" width="31.28515625" style="16" bestFit="1" customWidth="1"/>
    <col min="8949" max="8949" width="7.42578125" style="16" customWidth="1"/>
    <col min="8950" max="8950" width="18.140625" style="16" customWidth="1"/>
    <col min="8951" max="8968" width="18.42578125" style="16" customWidth="1"/>
    <col min="8969" max="9203" width="9.140625" style="16"/>
    <col min="9204" max="9204" width="31.28515625" style="16" bestFit="1" customWidth="1"/>
    <col min="9205" max="9205" width="7.42578125" style="16" customWidth="1"/>
    <col min="9206" max="9206" width="18.140625" style="16" customWidth="1"/>
    <col min="9207" max="9224" width="18.42578125" style="16" customWidth="1"/>
    <col min="9225" max="9459" width="9.140625" style="16"/>
    <col min="9460" max="9460" width="31.28515625" style="16" bestFit="1" customWidth="1"/>
    <col min="9461" max="9461" width="7.42578125" style="16" customWidth="1"/>
    <col min="9462" max="9462" width="18.140625" style="16" customWidth="1"/>
    <col min="9463" max="9480" width="18.42578125" style="16" customWidth="1"/>
    <col min="9481" max="9715" width="9.140625" style="16"/>
    <col min="9716" max="9716" width="31.28515625" style="16" bestFit="1" customWidth="1"/>
    <col min="9717" max="9717" width="7.42578125" style="16" customWidth="1"/>
    <col min="9718" max="9718" width="18.140625" style="16" customWidth="1"/>
    <col min="9719" max="9736" width="18.42578125" style="16" customWidth="1"/>
    <col min="9737" max="9971" width="9.140625" style="16"/>
    <col min="9972" max="9972" width="31.28515625" style="16" bestFit="1" customWidth="1"/>
    <col min="9973" max="9973" width="7.42578125" style="16" customWidth="1"/>
    <col min="9974" max="9974" width="18.140625" style="16" customWidth="1"/>
    <col min="9975" max="9992" width="18.42578125" style="16" customWidth="1"/>
    <col min="9993" max="10227" width="9.140625" style="16"/>
    <col min="10228" max="10228" width="31.28515625" style="16" bestFit="1" customWidth="1"/>
    <col min="10229" max="10229" width="7.42578125" style="16" customWidth="1"/>
    <col min="10230" max="10230" width="18.140625" style="16" customWidth="1"/>
    <col min="10231" max="10248" width="18.42578125" style="16" customWidth="1"/>
    <col min="10249" max="10483" width="9.140625" style="16"/>
    <col min="10484" max="10484" width="31.28515625" style="16" bestFit="1" customWidth="1"/>
    <col min="10485" max="10485" width="7.42578125" style="16" customWidth="1"/>
    <col min="10486" max="10486" width="18.140625" style="16" customWidth="1"/>
    <col min="10487" max="10504" width="18.42578125" style="16" customWidth="1"/>
    <col min="10505" max="10739" width="9.140625" style="16"/>
    <col min="10740" max="10740" width="31.28515625" style="16" bestFit="1" customWidth="1"/>
    <col min="10741" max="10741" width="7.42578125" style="16" customWidth="1"/>
    <col min="10742" max="10742" width="18.140625" style="16" customWidth="1"/>
    <col min="10743" max="10760" width="18.42578125" style="16" customWidth="1"/>
    <col min="10761" max="10995" width="9.140625" style="16"/>
    <col min="10996" max="10996" width="31.28515625" style="16" bestFit="1" customWidth="1"/>
    <col min="10997" max="10997" width="7.42578125" style="16" customWidth="1"/>
    <col min="10998" max="10998" width="18.140625" style="16" customWidth="1"/>
    <col min="10999" max="11016" width="18.42578125" style="16" customWidth="1"/>
    <col min="11017" max="11251" width="9.140625" style="16"/>
    <col min="11252" max="11252" width="31.28515625" style="16" bestFit="1" customWidth="1"/>
    <col min="11253" max="11253" width="7.42578125" style="16" customWidth="1"/>
    <col min="11254" max="11254" width="18.140625" style="16" customWidth="1"/>
    <col min="11255" max="11272" width="18.42578125" style="16" customWidth="1"/>
    <col min="11273" max="11507" width="9.140625" style="16"/>
    <col min="11508" max="11508" width="31.28515625" style="16" bestFit="1" customWidth="1"/>
    <col min="11509" max="11509" width="7.42578125" style="16" customWidth="1"/>
    <col min="11510" max="11510" width="18.140625" style="16" customWidth="1"/>
    <col min="11511" max="11528" width="18.42578125" style="16" customWidth="1"/>
    <col min="11529" max="11763" width="9.140625" style="16"/>
    <col min="11764" max="11764" width="31.28515625" style="16" bestFit="1" customWidth="1"/>
    <col min="11765" max="11765" width="7.42578125" style="16" customWidth="1"/>
    <col min="11766" max="11766" width="18.140625" style="16" customWidth="1"/>
    <col min="11767" max="11784" width="18.42578125" style="16" customWidth="1"/>
    <col min="11785" max="12019" width="9.140625" style="16"/>
    <col min="12020" max="12020" width="31.28515625" style="16" bestFit="1" customWidth="1"/>
    <col min="12021" max="12021" width="7.42578125" style="16" customWidth="1"/>
    <col min="12022" max="12022" width="18.140625" style="16" customWidth="1"/>
    <col min="12023" max="12040" width="18.42578125" style="16" customWidth="1"/>
    <col min="12041" max="12275" width="9.140625" style="16"/>
    <col min="12276" max="12276" width="31.28515625" style="16" bestFit="1" customWidth="1"/>
    <col min="12277" max="12277" width="7.42578125" style="16" customWidth="1"/>
    <col min="12278" max="12278" width="18.140625" style="16" customWidth="1"/>
    <col min="12279" max="12296" width="18.42578125" style="16" customWidth="1"/>
    <col min="12297" max="12531" width="9.140625" style="16"/>
    <col min="12532" max="12532" width="31.28515625" style="16" bestFit="1" customWidth="1"/>
    <col min="12533" max="12533" width="7.42578125" style="16" customWidth="1"/>
    <col min="12534" max="12534" width="18.140625" style="16" customWidth="1"/>
    <col min="12535" max="12552" width="18.42578125" style="16" customWidth="1"/>
    <col min="12553" max="12787" width="9.140625" style="16"/>
    <col min="12788" max="12788" width="31.28515625" style="16" bestFit="1" customWidth="1"/>
    <col min="12789" max="12789" width="7.42578125" style="16" customWidth="1"/>
    <col min="12790" max="12790" width="18.140625" style="16" customWidth="1"/>
    <col min="12791" max="12808" width="18.42578125" style="16" customWidth="1"/>
    <col min="12809" max="13043" width="9.140625" style="16"/>
    <col min="13044" max="13044" width="31.28515625" style="16" bestFit="1" customWidth="1"/>
    <col min="13045" max="13045" width="7.42578125" style="16" customWidth="1"/>
    <col min="13046" max="13046" width="18.140625" style="16" customWidth="1"/>
    <col min="13047" max="13064" width="18.42578125" style="16" customWidth="1"/>
    <col min="13065" max="13299" width="9.140625" style="16"/>
    <col min="13300" max="13300" width="31.28515625" style="16" bestFit="1" customWidth="1"/>
    <col min="13301" max="13301" width="7.42578125" style="16" customWidth="1"/>
    <col min="13302" max="13302" width="18.140625" style="16" customWidth="1"/>
    <col min="13303" max="13320" width="18.42578125" style="16" customWidth="1"/>
    <col min="13321" max="13555" width="9.140625" style="16"/>
    <col min="13556" max="13556" width="31.28515625" style="16" bestFit="1" customWidth="1"/>
    <col min="13557" max="13557" width="7.42578125" style="16" customWidth="1"/>
    <col min="13558" max="13558" width="18.140625" style="16" customWidth="1"/>
    <col min="13559" max="13576" width="18.42578125" style="16" customWidth="1"/>
    <col min="13577" max="13811" width="9.140625" style="16"/>
    <col min="13812" max="13812" width="31.28515625" style="16" bestFit="1" customWidth="1"/>
    <col min="13813" max="13813" width="7.42578125" style="16" customWidth="1"/>
    <col min="13814" max="13814" width="18.140625" style="16" customWidth="1"/>
    <col min="13815" max="13832" width="18.42578125" style="16" customWidth="1"/>
    <col min="13833" max="14067" width="9.140625" style="16"/>
    <col min="14068" max="14068" width="31.28515625" style="16" bestFit="1" customWidth="1"/>
    <col min="14069" max="14069" width="7.42578125" style="16" customWidth="1"/>
    <col min="14070" max="14070" width="18.140625" style="16" customWidth="1"/>
    <col min="14071" max="14088" width="18.42578125" style="16" customWidth="1"/>
    <col min="14089" max="14323" width="9.140625" style="16"/>
    <col min="14324" max="14324" width="31.28515625" style="16" bestFit="1" customWidth="1"/>
    <col min="14325" max="14325" width="7.42578125" style="16" customWidth="1"/>
    <col min="14326" max="14326" width="18.140625" style="16" customWidth="1"/>
    <col min="14327" max="14344" width="18.42578125" style="16" customWidth="1"/>
    <col min="14345" max="14579" width="9.140625" style="16"/>
    <col min="14580" max="14580" width="31.28515625" style="16" bestFit="1" customWidth="1"/>
    <col min="14581" max="14581" width="7.42578125" style="16" customWidth="1"/>
    <col min="14582" max="14582" width="18.140625" style="16" customWidth="1"/>
    <col min="14583" max="14600" width="18.42578125" style="16" customWidth="1"/>
    <col min="14601" max="14835" width="9.140625" style="16"/>
    <col min="14836" max="14836" width="31.28515625" style="16" bestFit="1" customWidth="1"/>
    <col min="14837" max="14837" width="7.42578125" style="16" customWidth="1"/>
    <col min="14838" max="14838" width="18.140625" style="16" customWidth="1"/>
    <col min="14839" max="14856" width="18.42578125" style="16" customWidth="1"/>
    <col min="14857" max="15091" width="9.140625" style="16"/>
    <col min="15092" max="15092" width="31.28515625" style="16" bestFit="1" customWidth="1"/>
    <col min="15093" max="15093" width="7.42578125" style="16" customWidth="1"/>
    <col min="15094" max="15094" width="18.140625" style="16" customWidth="1"/>
    <col min="15095" max="15112" width="18.42578125" style="16" customWidth="1"/>
    <col min="15113" max="15347" width="9.140625" style="16"/>
    <col min="15348" max="15348" width="31.28515625" style="16" bestFit="1" customWidth="1"/>
    <col min="15349" max="15349" width="7.42578125" style="16" customWidth="1"/>
    <col min="15350" max="15350" width="18.140625" style="16" customWidth="1"/>
    <col min="15351" max="15368" width="18.42578125" style="16" customWidth="1"/>
    <col min="15369" max="15603" width="9.140625" style="16"/>
    <col min="15604" max="15604" width="31.28515625" style="16" bestFit="1" customWidth="1"/>
    <col min="15605" max="15605" width="7.42578125" style="16" customWidth="1"/>
    <col min="15606" max="15606" width="18.140625" style="16" customWidth="1"/>
    <col min="15607" max="15624" width="18.42578125" style="16" customWidth="1"/>
    <col min="15625" max="15859" width="9.140625" style="16"/>
    <col min="15860" max="15860" width="31.28515625" style="16" bestFit="1" customWidth="1"/>
    <col min="15861" max="15861" width="7.42578125" style="16" customWidth="1"/>
    <col min="15862" max="15862" width="18.140625" style="16" customWidth="1"/>
    <col min="15863" max="15880" width="18.42578125" style="16" customWidth="1"/>
    <col min="15881" max="16115" width="9.140625" style="16"/>
    <col min="16116" max="16116" width="31.28515625" style="16" bestFit="1" customWidth="1"/>
    <col min="16117" max="16117" width="7.42578125" style="16" customWidth="1"/>
    <col min="16118" max="16118" width="18.140625" style="16" customWidth="1"/>
    <col min="16119" max="16136" width="18.42578125" style="16" customWidth="1"/>
    <col min="16137" max="16384" width="9.140625" style="16"/>
  </cols>
  <sheetData>
    <row r="1" spans="1:8" s="14" customFormat="1" ht="10.9" customHeight="1"/>
    <row r="2" spans="1:8" s="14" customFormat="1" ht="15.75" customHeight="1">
      <c r="B2" s="15" t="s">
        <v>69</v>
      </c>
    </row>
    <row r="3" spans="1:8" s="14" customFormat="1" ht="15.75" customHeight="1">
      <c r="B3" s="15" t="s">
        <v>70</v>
      </c>
    </row>
    <row r="4" spans="1:8" s="14" customFormat="1" ht="15.75" customHeight="1">
      <c r="B4" s="15"/>
    </row>
    <row r="5" spans="1:8" s="14" customFormat="1" ht="10.9" customHeight="1">
      <c r="A5" s="17"/>
      <c r="B5" s="41"/>
      <c r="C5" s="41"/>
      <c r="D5" s="41"/>
      <c r="E5" s="41"/>
      <c r="F5" s="41"/>
      <c r="G5" s="41"/>
      <c r="H5" s="41"/>
    </row>
    <row r="6" spans="1:8" ht="12.75" customHeight="1">
      <c r="A6" s="18" t="s">
        <v>71</v>
      </c>
      <c r="B6" s="19" t="s">
        <v>72</v>
      </c>
      <c r="C6" s="20"/>
      <c r="D6" s="20"/>
      <c r="E6" s="20"/>
      <c r="F6" s="20"/>
      <c r="G6" s="20"/>
    </row>
    <row r="7" spans="1:8" s="22" customFormat="1" ht="12.75" customHeight="1">
      <c r="A7" s="18" t="s">
        <v>73</v>
      </c>
      <c r="B7" s="19" t="str">
        <f>'Relatório Proposta Proponentes'!B6</f>
        <v>Contratação de Empresa para Prestação de Serviço de Levantamento Topográfico e Cadastral Territorial Georreferenciados da Udesc Oeste em Pinhalzinho/SC - sem fornecimento de material</v>
      </c>
      <c r="C7" s="21"/>
      <c r="D7" s="21"/>
      <c r="E7" s="21"/>
      <c r="F7" s="21"/>
      <c r="G7" s="21"/>
      <c r="H7" s="21"/>
    </row>
    <row r="8" spans="1:8" s="22" customFormat="1" ht="12.75" customHeight="1">
      <c r="A8" s="18" t="s">
        <v>74</v>
      </c>
      <c r="B8" s="19"/>
      <c r="C8" s="21"/>
      <c r="D8" s="21"/>
      <c r="E8" s="21"/>
      <c r="F8" s="21"/>
      <c r="G8" s="21"/>
      <c r="H8" s="21"/>
    </row>
    <row r="9" spans="1:8" s="22" customFormat="1" ht="12.75" customHeight="1">
      <c r="A9" s="18" t="s">
        <v>75</v>
      </c>
      <c r="B9" s="19" t="s">
        <v>76</v>
      </c>
      <c r="C9" s="21"/>
      <c r="D9" s="21"/>
      <c r="E9" s="21"/>
      <c r="F9" s="21"/>
      <c r="G9" s="21"/>
      <c r="H9" s="21"/>
    </row>
    <row r="10" spans="1:8" s="22" customFormat="1" ht="12.75" customHeight="1">
      <c r="A10" s="18" t="s">
        <v>77</v>
      </c>
      <c r="B10" s="19"/>
      <c r="C10" s="23"/>
      <c r="D10" s="23"/>
      <c r="E10" s="23"/>
      <c r="F10" s="23"/>
      <c r="G10" s="23"/>
      <c r="H10" s="23"/>
    </row>
    <row r="11" spans="1:8" s="22" customFormat="1" ht="12.75" customHeight="1">
      <c r="A11" s="18"/>
      <c r="B11" s="19"/>
      <c r="C11" s="23"/>
      <c r="D11" s="23"/>
      <c r="E11" s="23"/>
      <c r="F11" s="23"/>
      <c r="G11" s="23"/>
      <c r="H11" s="23"/>
    </row>
    <row r="12" spans="1:8" s="22" customFormat="1" ht="12.75" customHeight="1">
      <c r="A12" s="18" t="s">
        <v>5</v>
      </c>
      <c r="B12" s="19"/>
      <c r="C12" s="23"/>
      <c r="D12" s="23"/>
      <c r="E12" s="23"/>
      <c r="F12" s="23"/>
      <c r="G12" s="23"/>
      <c r="H12" s="23"/>
    </row>
    <row r="13" spans="1:8" s="22" customFormat="1" ht="12.75" customHeight="1">
      <c r="A13" s="18" t="s">
        <v>10</v>
      </c>
      <c r="B13" s="19"/>
      <c r="C13" s="23"/>
      <c r="D13" s="23"/>
      <c r="E13" s="23"/>
      <c r="F13" s="23"/>
      <c r="G13" s="23"/>
      <c r="H13" s="23"/>
    </row>
    <row r="14" spans="1:8" s="22" customFormat="1" ht="12.75" customHeight="1">
      <c r="A14" s="18"/>
      <c r="B14" s="19"/>
      <c r="C14" s="23"/>
      <c r="D14" s="23"/>
      <c r="E14" s="23"/>
      <c r="F14" s="23"/>
      <c r="G14" s="23"/>
      <c r="H14" s="23"/>
    </row>
    <row r="15" spans="1:8" s="20" customFormat="1" ht="12.75" customHeight="1">
      <c r="A15" s="18" t="s">
        <v>78</v>
      </c>
      <c r="B15" s="19" t="s">
        <v>79</v>
      </c>
    </row>
    <row r="16" spans="1:8" s="20" customFormat="1" ht="12.75" customHeight="1">
      <c r="A16" s="18" t="s">
        <v>80</v>
      </c>
      <c r="B16" s="19"/>
    </row>
    <row r="17" spans="1:8" s="20" customFormat="1" ht="12.75" customHeight="1"/>
    <row r="18" spans="1:8" s="20" customFormat="1" ht="12.75" customHeight="1">
      <c r="A18" s="24" t="s">
        <v>81</v>
      </c>
      <c r="B18" s="42" t="s">
        <v>82</v>
      </c>
      <c r="C18" s="42"/>
      <c r="D18" s="42"/>
      <c r="E18" s="42"/>
      <c r="F18" s="43" t="s">
        <v>83</v>
      </c>
      <c r="G18" s="43"/>
      <c r="H18" s="43"/>
    </row>
    <row r="19" spans="1:8" s="20" customFormat="1" ht="12.75" customHeight="1">
      <c r="A19" s="25">
        <v>1</v>
      </c>
      <c r="B19" s="44" t="s">
        <v>84</v>
      </c>
      <c r="C19" s="44"/>
      <c r="D19" s="44"/>
      <c r="E19" s="44"/>
      <c r="F19" s="45">
        <v>150</v>
      </c>
      <c r="G19" s="45"/>
      <c r="H19" s="45"/>
    </row>
    <row r="20" spans="1:8" s="20" customFormat="1" ht="12.75" customHeight="1"/>
    <row r="21" spans="1:8" s="20" customFormat="1" ht="12.75" customHeight="1">
      <c r="A21" s="46"/>
      <c r="B21" s="47"/>
      <c r="C21" s="26" t="s">
        <v>85</v>
      </c>
      <c r="D21" s="26" t="s">
        <v>86</v>
      </c>
      <c r="E21" s="26" t="s">
        <v>87</v>
      </c>
      <c r="F21" s="26" t="s">
        <v>88</v>
      </c>
      <c r="G21" s="26" t="s">
        <v>89</v>
      </c>
      <c r="H21" s="26" t="s">
        <v>90</v>
      </c>
    </row>
    <row r="22" spans="1:8" s="20" customFormat="1" ht="12.75" customHeight="1">
      <c r="A22" s="39" t="s">
        <v>42</v>
      </c>
      <c r="B22" s="27" t="s">
        <v>91</v>
      </c>
      <c r="C22" s="28"/>
      <c r="D22" s="28"/>
      <c r="E22" s="28"/>
      <c r="F22" s="28"/>
      <c r="G22" s="28"/>
      <c r="H22" s="28"/>
    </row>
    <row r="23" spans="1:8" s="20" customFormat="1" ht="12.75" customHeight="1">
      <c r="A23" s="40"/>
      <c r="B23" s="27" t="s">
        <v>92</v>
      </c>
      <c r="C23" s="28"/>
      <c r="D23" s="28"/>
      <c r="E23" s="28"/>
      <c r="F23" s="28"/>
      <c r="G23" s="28"/>
      <c r="H23" s="28"/>
    </row>
    <row r="24" spans="1:8" s="20" customFormat="1" ht="12.75" customHeight="1">
      <c r="A24" s="29" t="s">
        <v>93</v>
      </c>
      <c r="B24" s="26" t="s">
        <v>92</v>
      </c>
      <c r="C24" s="30"/>
      <c r="D24" s="31"/>
      <c r="E24" s="31"/>
      <c r="F24" s="31"/>
      <c r="G24" s="31"/>
      <c r="H24" s="31"/>
    </row>
    <row r="25" spans="1:8" s="20" customFormat="1" ht="12.75" customHeight="1">
      <c r="A25" s="32" t="s">
        <v>94</v>
      </c>
      <c r="B25" s="33" t="s">
        <v>92</v>
      </c>
      <c r="C25" s="30"/>
      <c r="D25" s="31"/>
      <c r="E25" s="31"/>
      <c r="F25" s="31"/>
      <c r="G25" s="31"/>
      <c r="H25" s="31"/>
    </row>
  </sheetData>
  <mergeCells count="7">
    <mergeCell ref="A22:A23"/>
    <mergeCell ref="B5:H5"/>
    <mergeCell ref="B18:E18"/>
    <mergeCell ref="F18:H18"/>
    <mergeCell ref="B19:E19"/>
    <mergeCell ref="F19:H19"/>
    <mergeCell ref="A21:B21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9"/>
  <sheetViews>
    <sheetView workbookViewId="0">
      <selection activeCell="Y17" sqref="Y17"/>
    </sheetView>
  </sheetViews>
  <sheetFormatPr defaultRowHeight="15"/>
  <cols>
    <col min="1" max="1" width="16.7109375" customWidth="1"/>
    <col min="2" max="2" width="55.7109375" customWidth="1"/>
    <col min="3" max="3" width="13.42578125" customWidth="1"/>
    <col min="4" max="4" width="55.7109375" customWidth="1"/>
    <col min="5" max="5" width="5.5703125" customWidth="1"/>
    <col min="6" max="6" width="11.140625" customWidth="1"/>
    <col min="7" max="11" width="24.42578125" customWidth="1"/>
    <col min="12" max="13" width="13.42578125" customWidth="1"/>
    <col min="14" max="24" width="24.42578125" customWidth="1"/>
    <col min="25" max="25" width="13.42578125" customWidth="1"/>
    <col min="26" max="27" width="24.42578125" customWidth="1"/>
  </cols>
  <sheetData>
    <row r="1" spans="1:27">
      <c r="B1" s="36" t="s">
        <v>0</v>
      </c>
      <c r="C1" s="37"/>
      <c r="D1" s="37"/>
      <c r="E1" s="37"/>
      <c r="F1" s="37"/>
    </row>
    <row r="2" spans="1:27">
      <c r="B2" s="36" t="s">
        <v>1</v>
      </c>
      <c r="C2" s="37"/>
      <c r="D2" s="37"/>
      <c r="E2" s="37"/>
      <c r="F2" s="37"/>
    </row>
    <row r="3" spans="1:27">
      <c r="B3" s="36" t="s">
        <v>0</v>
      </c>
      <c r="C3" s="37"/>
      <c r="D3" s="37"/>
      <c r="E3" s="37"/>
      <c r="F3" s="37"/>
    </row>
    <row r="4" spans="1:27" ht="18">
      <c r="A4" s="38" t="s">
        <v>2</v>
      </c>
      <c r="B4" s="37"/>
      <c r="C4" s="37"/>
      <c r="D4" s="37"/>
      <c r="E4" s="37"/>
      <c r="F4" s="37"/>
      <c r="G4" s="37"/>
    </row>
    <row r="6" spans="1:27">
      <c r="A6" s="34" t="s">
        <v>3</v>
      </c>
      <c r="B6" s="7" t="s">
        <v>4</v>
      </c>
      <c r="E6" s="10" t="s">
        <v>7</v>
      </c>
      <c r="F6" s="5"/>
    </row>
    <row r="7" spans="1:27">
      <c r="A7" s="34" t="s">
        <v>5</v>
      </c>
      <c r="B7" s="5"/>
      <c r="E7" s="10" t="s">
        <v>8</v>
      </c>
      <c r="F7" s="7" t="s">
        <v>9</v>
      </c>
    </row>
    <row r="8" spans="1:27">
      <c r="A8" s="34" t="s">
        <v>6</v>
      </c>
      <c r="B8" s="5"/>
    </row>
    <row r="9" spans="1:27">
      <c r="A9" s="34" t="s">
        <v>10</v>
      </c>
      <c r="B9" s="6">
        <f ca="1">$B$9</f>
        <v>0</v>
      </c>
    </row>
    <row r="12" spans="1:27">
      <c r="A12" s="9" t="s">
        <v>11</v>
      </c>
    </row>
    <row r="13" spans="1:27">
      <c r="N13" s="35" t="s">
        <v>12</v>
      </c>
      <c r="O13" s="35"/>
      <c r="P13" s="35"/>
      <c r="Q13" s="35"/>
      <c r="R13" s="35"/>
    </row>
    <row r="14" spans="1:27">
      <c r="A14" s="13" t="s">
        <v>13</v>
      </c>
      <c r="B14" s="13" t="s">
        <v>14</v>
      </c>
      <c r="C14" s="13" t="s">
        <v>15</v>
      </c>
      <c r="D14" s="13" t="s">
        <v>16</v>
      </c>
      <c r="E14" s="13" t="s">
        <v>17</v>
      </c>
      <c r="F14" s="13" t="s">
        <v>18</v>
      </c>
      <c r="G14" s="13" t="s">
        <v>19</v>
      </c>
      <c r="H14" s="13" t="s">
        <v>20</v>
      </c>
      <c r="I14" s="13" t="s">
        <v>21</v>
      </c>
      <c r="J14" s="13" t="s">
        <v>22</v>
      </c>
      <c r="K14" s="13" t="s">
        <v>23</v>
      </c>
      <c r="L14" s="13" t="s">
        <v>24</v>
      </c>
      <c r="M14" s="13" t="s">
        <v>25</v>
      </c>
      <c r="N14" s="13" t="s">
        <v>26</v>
      </c>
      <c r="O14" s="13" t="s">
        <v>27</v>
      </c>
      <c r="P14" s="13" t="s">
        <v>28</v>
      </c>
      <c r="Q14" s="13" t="s">
        <v>29</v>
      </c>
      <c r="R14" s="13" t="s">
        <v>30</v>
      </c>
      <c r="S14" s="13" t="s">
        <v>31</v>
      </c>
      <c r="T14" s="13" t="s">
        <v>32</v>
      </c>
      <c r="U14" s="13" t="s">
        <v>33</v>
      </c>
      <c r="V14" s="13" t="s">
        <v>34</v>
      </c>
      <c r="W14" s="13" t="s">
        <v>35</v>
      </c>
      <c r="X14" s="13" t="s">
        <v>36</v>
      </c>
      <c r="Y14" s="13" t="s">
        <v>37</v>
      </c>
      <c r="Z14" s="13" t="s">
        <v>38</v>
      </c>
      <c r="AA14" s="13" t="s">
        <v>39</v>
      </c>
    </row>
    <row r="15" spans="1:27" ht="24.95" customHeight="1">
      <c r="A15" s="12" t="s">
        <v>40</v>
      </c>
      <c r="B15" s="3" t="s">
        <v>41</v>
      </c>
      <c r="C15" s="3"/>
      <c r="D15" s="3" t="s">
        <v>42</v>
      </c>
      <c r="E15" s="3"/>
      <c r="F15" s="12" t="s">
        <v>43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24.95" customHeight="1">
      <c r="A16" s="12" t="s">
        <v>44</v>
      </c>
      <c r="B16" s="3" t="s">
        <v>41</v>
      </c>
      <c r="C16" s="3"/>
      <c r="D16" s="3" t="s">
        <v>45</v>
      </c>
      <c r="E16" s="3"/>
      <c r="F16" s="12" t="s">
        <v>43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24.95" customHeight="1">
      <c r="A17" s="12" t="s">
        <v>46</v>
      </c>
      <c r="B17" s="3" t="s">
        <v>41</v>
      </c>
      <c r="C17" s="3" t="s">
        <v>47</v>
      </c>
      <c r="D17" s="3" t="s">
        <v>48</v>
      </c>
      <c r="E17" s="3" t="s">
        <v>49</v>
      </c>
      <c r="F17" s="12">
        <v>95000</v>
      </c>
      <c r="G17" s="1">
        <v>0</v>
      </c>
      <c r="H17" s="1">
        <v>0.23</v>
      </c>
      <c r="I17" s="1">
        <v>0</v>
      </c>
      <c r="J17" s="1">
        <v>0</v>
      </c>
      <c r="K17" s="1">
        <v>0</v>
      </c>
      <c r="L17" s="2">
        <f>TRUNC(G17 + H17 + I17 + J17 + K17, 2)</f>
        <v>0.23</v>
      </c>
      <c r="M17" s="4">
        <v>0</v>
      </c>
      <c r="N17" s="2">
        <f>G17 + (M17 / 100 * G17)</f>
        <v>0</v>
      </c>
      <c r="O17" s="2">
        <f>H17 + (M17 / 100 * H17)</f>
        <v>0.23</v>
      </c>
      <c r="P17" s="2">
        <f>I17 + (M17 / 100 * I17)</f>
        <v>0</v>
      </c>
      <c r="Q17" s="2">
        <f>J17 + (M17 / 100 * J17)</f>
        <v>0</v>
      </c>
      <c r="R17" s="2">
        <f>K17 + (M17 / 100 * K17)</f>
        <v>0</v>
      </c>
      <c r="S17" s="2">
        <f>TRUNC(N17 + O17 + P17 + Q17 + R17, 2)</f>
        <v>0.23</v>
      </c>
      <c r="T17" s="2">
        <f>F17 * G17 * (1 + M17 / 100)</f>
        <v>0</v>
      </c>
      <c r="U17" s="2">
        <f>O17 * F17</f>
        <v>21850</v>
      </c>
      <c r="V17" s="2">
        <f>P17 * F17</f>
        <v>0</v>
      </c>
      <c r="W17" s="2">
        <f>Q17 * F17</f>
        <v>0</v>
      </c>
      <c r="X17" s="2">
        <f>R17 * F17</f>
        <v>0</v>
      </c>
      <c r="Y17" s="11">
        <f>S17 * F17</f>
        <v>21850</v>
      </c>
      <c r="Z17" s="1"/>
      <c r="AA17" s="1"/>
    </row>
    <row r="18" spans="1:27" ht="24.95" customHeight="1">
      <c r="A18" s="12" t="s">
        <v>50</v>
      </c>
      <c r="B18" s="3" t="s">
        <v>41</v>
      </c>
      <c r="C18" s="3" t="s">
        <v>51</v>
      </c>
      <c r="D18" s="3" t="s">
        <v>52</v>
      </c>
      <c r="E18" s="3" t="s">
        <v>53</v>
      </c>
      <c r="F18" s="12">
        <v>1</v>
      </c>
      <c r="G18" s="1">
        <v>0</v>
      </c>
      <c r="H18" s="1">
        <v>3000</v>
      </c>
      <c r="I18" s="1">
        <v>0</v>
      </c>
      <c r="J18" s="1">
        <v>0</v>
      </c>
      <c r="K18" s="1">
        <v>0</v>
      </c>
      <c r="L18" s="2">
        <f>TRUNC(G18 + H18 + I18 + J18 + K18, 2)</f>
        <v>3000</v>
      </c>
      <c r="M18" s="4">
        <v>0</v>
      </c>
      <c r="N18" s="2">
        <f>G18 + (M18 / 100 * G18)</f>
        <v>0</v>
      </c>
      <c r="O18" s="2">
        <f>H18 + (M18 / 100 * H18)</f>
        <v>3000</v>
      </c>
      <c r="P18" s="2">
        <f>I18 + (M18 / 100 * I18)</f>
        <v>0</v>
      </c>
      <c r="Q18" s="2">
        <f>J18 + (M18 / 100 * J18)</f>
        <v>0</v>
      </c>
      <c r="R18" s="2">
        <f>K18 + (M18 / 100 * K18)</f>
        <v>0</v>
      </c>
      <c r="S18" s="2">
        <f>TRUNC(N18 + O18 + P18 + Q18 + R18, 2)</f>
        <v>3000</v>
      </c>
      <c r="T18" s="2">
        <f>F18 * G18 * (1 + M18 / 100)</f>
        <v>0</v>
      </c>
      <c r="U18" s="2">
        <f>O18 * F18</f>
        <v>3000</v>
      </c>
      <c r="V18" s="2">
        <f>P18 * F18</f>
        <v>0</v>
      </c>
      <c r="W18" s="2">
        <f>Q18 * F18</f>
        <v>0</v>
      </c>
      <c r="X18" s="2">
        <f>R18 * F18</f>
        <v>0</v>
      </c>
      <c r="Y18" s="11">
        <f>S18 * F18</f>
        <v>3000</v>
      </c>
      <c r="Z18" s="1"/>
      <c r="AA18" s="1"/>
    </row>
    <row r="19" spans="1:27" ht="24.95" customHeight="1">
      <c r="A19" s="12" t="s">
        <v>54</v>
      </c>
      <c r="B19" s="3" t="s">
        <v>41</v>
      </c>
      <c r="C19" s="3" t="s">
        <v>55</v>
      </c>
      <c r="D19" s="3" t="s">
        <v>56</v>
      </c>
      <c r="E19" s="3" t="s">
        <v>49</v>
      </c>
      <c r="F19" s="12">
        <v>15500</v>
      </c>
      <c r="G19" s="1">
        <v>0</v>
      </c>
      <c r="H19" s="1">
        <v>0.75</v>
      </c>
      <c r="I19" s="1">
        <v>0</v>
      </c>
      <c r="J19" s="1">
        <v>0</v>
      </c>
      <c r="K19" s="1">
        <v>0</v>
      </c>
      <c r="L19" s="2">
        <f>TRUNC(G19 + H19 + I19 + J19 + K19, 2)</f>
        <v>0.75</v>
      </c>
      <c r="M19" s="4">
        <v>0</v>
      </c>
      <c r="N19" s="2">
        <f>G19 + (M19 / 100 * G19)</f>
        <v>0</v>
      </c>
      <c r="O19" s="2">
        <f>H19 + (M19 / 100 * H19)</f>
        <v>0.75</v>
      </c>
      <c r="P19" s="2">
        <f>I19 + (M19 / 100 * I19)</f>
        <v>0</v>
      </c>
      <c r="Q19" s="2">
        <f>J19 + (M19 / 100 * J19)</f>
        <v>0</v>
      </c>
      <c r="R19" s="2">
        <f>K19 + (M19 / 100 * K19)</f>
        <v>0</v>
      </c>
      <c r="S19" s="2">
        <f>TRUNC(N19 + O19 + P19 + Q19 + R19, 2)</f>
        <v>0.75</v>
      </c>
      <c r="T19" s="2">
        <f>F19 * G19 * (1 + M19 / 100)</f>
        <v>0</v>
      </c>
      <c r="U19" s="2">
        <f>O19 * F19</f>
        <v>11625</v>
      </c>
      <c r="V19" s="2">
        <f>P19 * F19</f>
        <v>0</v>
      </c>
      <c r="W19" s="2">
        <f>Q19 * F19</f>
        <v>0</v>
      </c>
      <c r="X19" s="2">
        <f>R19 * F19</f>
        <v>0</v>
      </c>
      <c r="Y19" s="11">
        <f>S19 * F19</f>
        <v>11625</v>
      </c>
      <c r="Z19" s="1"/>
      <c r="AA19" s="1"/>
    </row>
    <row r="20" spans="1:27" ht="24.95" customHeight="1">
      <c r="A20" s="12" t="s">
        <v>57</v>
      </c>
      <c r="B20" s="3" t="s">
        <v>41</v>
      </c>
      <c r="C20" s="3"/>
      <c r="D20" s="3" t="s">
        <v>58</v>
      </c>
      <c r="E20" s="3"/>
      <c r="F20" s="12" t="s">
        <v>43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24.95" customHeight="1">
      <c r="A21" s="12" t="s">
        <v>59</v>
      </c>
      <c r="B21" s="3" t="s">
        <v>41</v>
      </c>
      <c r="C21" s="3" t="s">
        <v>60</v>
      </c>
      <c r="D21" s="3" t="s">
        <v>61</v>
      </c>
      <c r="E21" s="3" t="s">
        <v>53</v>
      </c>
      <c r="F21" s="12">
        <v>1</v>
      </c>
      <c r="G21" s="1">
        <v>0</v>
      </c>
      <c r="H21" s="1">
        <v>9322</v>
      </c>
      <c r="I21" s="1">
        <v>0</v>
      </c>
      <c r="J21" s="1">
        <v>0</v>
      </c>
      <c r="K21" s="1">
        <v>0</v>
      </c>
      <c r="L21" s="2">
        <f>TRUNC(G21 + H21 + I21 + J21 + K21, 2)</f>
        <v>9322</v>
      </c>
      <c r="M21" s="4">
        <v>0</v>
      </c>
      <c r="N21" s="2">
        <f>G21 + (M21 / 100 * G21)</f>
        <v>0</v>
      </c>
      <c r="O21" s="2">
        <f>H21 + (M21 / 100 * H21)</f>
        <v>9322</v>
      </c>
      <c r="P21" s="2">
        <f>I21 + (M21 / 100 * I21)</f>
        <v>0</v>
      </c>
      <c r="Q21" s="2">
        <f>J21 + (M21 / 100 * J21)</f>
        <v>0</v>
      </c>
      <c r="R21" s="2">
        <f>K21 + (M21 / 100 * K21)</f>
        <v>0</v>
      </c>
      <c r="S21" s="2">
        <f>TRUNC(N21 + O21 + P21 + Q21 + R21, 2)</f>
        <v>9322</v>
      </c>
      <c r="T21" s="2">
        <f>F21 * G21 * (1 + M21 / 100)</f>
        <v>0</v>
      </c>
      <c r="U21" s="2">
        <f>O21 * F21</f>
        <v>9322</v>
      </c>
      <c r="V21" s="2">
        <f>P21 * F21</f>
        <v>0</v>
      </c>
      <c r="W21" s="2">
        <f>Q21 * F21</f>
        <v>0</v>
      </c>
      <c r="X21" s="2">
        <f>R21 * F21</f>
        <v>0</v>
      </c>
      <c r="Y21" s="11">
        <f>S21 * F21</f>
        <v>9322</v>
      </c>
      <c r="Z21" s="1"/>
      <c r="AA21" s="1"/>
    </row>
    <row r="22" spans="1:27" ht="24.95" customHeight="1">
      <c r="A22" s="12" t="s">
        <v>62</v>
      </c>
      <c r="B22" s="3" t="s">
        <v>41</v>
      </c>
      <c r="C22" s="3" t="s">
        <v>63</v>
      </c>
      <c r="D22" s="3" t="s">
        <v>64</v>
      </c>
      <c r="E22" s="3" t="s">
        <v>53</v>
      </c>
      <c r="F22" s="12">
        <v>9</v>
      </c>
      <c r="G22" s="1">
        <v>0</v>
      </c>
      <c r="H22" s="1">
        <v>150</v>
      </c>
      <c r="I22" s="1">
        <v>0</v>
      </c>
      <c r="J22" s="1">
        <v>0</v>
      </c>
      <c r="K22" s="1">
        <v>0</v>
      </c>
      <c r="L22" s="2">
        <f>TRUNC(G22 + H22 + I22 + J22 + K22, 2)</f>
        <v>150</v>
      </c>
      <c r="M22" s="4">
        <v>0</v>
      </c>
      <c r="N22" s="2">
        <f>G22 + (M22 / 100 * G22)</f>
        <v>0</v>
      </c>
      <c r="O22" s="2">
        <f>H22 + (M22 / 100 * H22)</f>
        <v>150</v>
      </c>
      <c r="P22" s="2">
        <f>I22 + (M22 / 100 * I22)</f>
        <v>0</v>
      </c>
      <c r="Q22" s="2">
        <f>J22 + (M22 / 100 * J22)</f>
        <v>0</v>
      </c>
      <c r="R22" s="2">
        <f>K22 + (M22 / 100 * K22)</f>
        <v>0</v>
      </c>
      <c r="S22" s="2">
        <f>TRUNC(N22 + O22 + P22 + Q22 + R22, 2)</f>
        <v>150</v>
      </c>
      <c r="T22" s="2">
        <f>F22 * G22 * (1 + M22 / 100)</f>
        <v>0</v>
      </c>
      <c r="U22" s="2">
        <f>O22 * F22</f>
        <v>1350</v>
      </c>
      <c r="V22" s="2">
        <f>P22 * F22</f>
        <v>0</v>
      </c>
      <c r="W22" s="2">
        <f>Q22 * F22</f>
        <v>0</v>
      </c>
      <c r="X22" s="2">
        <f>R22 * F22</f>
        <v>0</v>
      </c>
      <c r="Y22" s="11">
        <f>S22 * F22</f>
        <v>1350</v>
      </c>
      <c r="Z22" s="1"/>
      <c r="AA22" s="1"/>
    </row>
    <row r="23" spans="1:27">
      <c r="A23" s="7" t="s">
        <v>65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>
        <f>ROUND(SUM(Y12:Y22), 2)</f>
        <v>47147</v>
      </c>
    </row>
    <row r="24" spans="1:27">
      <c r="A24" s="7" t="s">
        <v>66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>
        <f>SUM(Y23)</f>
        <v>47147</v>
      </c>
    </row>
    <row r="26" spans="1:27">
      <c r="A26" t="str">
        <f>CONCATENATE("Importa o presente valor total proposto em: ", TEXT(SUM(Y23), "R$ #.###,#0"))</f>
        <v>Importa o presente valor total proposto em: R$ 47.147,0</v>
      </c>
    </row>
    <row r="28" spans="1:27">
      <c r="B28" s="9" t="s">
        <v>67</v>
      </c>
    </row>
    <row r="29" spans="1:27">
      <c r="B29" s="9" t="s">
        <v>68</v>
      </c>
    </row>
  </sheetData>
  <mergeCells count="9">
    <mergeCell ref="A7"/>
    <mergeCell ref="A8"/>
    <mergeCell ref="A9"/>
    <mergeCell ref="N13:R13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Relatório Proposta Proponentes</vt:lpstr>
      <vt:lpstr>Cronograma Proponente</vt:lpstr>
      <vt:lpstr>Planilha 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BERONICE APARECIDA DA SILVA HOSS</cp:lastModifiedBy>
  <dcterms:created xsi:type="dcterms:W3CDTF">2025-01-20T20:01:41Z</dcterms:created>
  <dcterms:modified xsi:type="dcterms:W3CDTF">2025-01-24T21:47:40Z</dcterms:modified>
</cp:coreProperties>
</file>