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DAD\7. CONTRATOS GESTÃO DAD\DL - CADEIRA DE BANHO\"/>
    </mc:Choice>
  </mc:AlternateContent>
  <xr:revisionPtr revIDLastSave="0" documentId="13_ncr:1_{296B264B-C57B-4B42-9F1E-9136CD68DD9B}" xr6:coauthVersionLast="47" xr6:coauthVersionMax="47" xr10:uidLastSave="{00000000-0000-0000-0000-000000000000}"/>
  <bookViews>
    <workbookView xWindow="-28920" yWindow="-90" windowWidth="29040" windowHeight="15720" xr2:uid="{00000000-000D-0000-FFFF-FFFF00000000}"/>
  </bookViews>
  <sheets>
    <sheet name="Planilha de Formação de Preç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QbD4vorhpuBsPdAv8RqoU+a1vofqsMM1Zzfi5/kgWDk="/>
    </ext>
  </extLst>
</workbook>
</file>

<file path=xl/calcChain.xml><?xml version="1.0" encoding="utf-8"?>
<calcChain xmlns="http://schemas.openxmlformats.org/spreadsheetml/2006/main">
  <c r="K4" i="1" l="1"/>
  <c r="Q4" i="1"/>
  <c r="P4" i="1"/>
  <c r="O4" i="1"/>
  <c r="N4" i="1"/>
  <c r="I4" i="1"/>
  <c r="S4" i="1" l="1"/>
</calcChain>
</file>

<file path=xl/sharedStrings.xml><?xml version="1.0" encoding="utf-8"?>
<sst xmlns="http://schemas.openxmlformats.org/spreadsheetml/2006/main" count="40" uniqueCount="38">
  <si>
    <t xml:space="preserve">PLANILHA DE FORMAÇÃO DE PREÇOS - EVENTOS </t>
  </si>
  <si>
    <t>LOTE</t>
  </si>
  <si>
    <t>ITEM</t>
  </si>
  <si>
    <t>Descrição</t>
  </si>
  <si>
    <t>Grupo-classe</t>
  </si>
  <si>
    <t>Código NUC</t>
  </si>
  <si>
    <t>Unidade de medida</t>
  </si>
  <si>
    <t>Detalhamento</t>
  </si>
  <si>
    <t>ESAG</t>
  </si>
  <si>
    <t>QTD</t>
  </si>
  <si>
    <t>FONTE 1</t>
  </si>
  <si>
    <t>FONTE 2</t>
  </si>
  <si>
    <t>FONTE 3</t>
  </si>
  <si>
    <t>Menor preço</t>
  </si>
  <si>
    <t>Média</t>
  </si>
  <si>
    <t>Mediana</t>
  </si>
  <si>
    <t>Preço Máximo Unitário Utilizado</t>
  </si>
  <si>
    <t>Total Item</t>
  </si>
  <si>
    <t>FÓRMULAS</t>
  </si>
  <si>
    <t>Critério</t>
  </si>
  <si>
    <t>Coeficiente de variação</t>
  </si>
  <si>
    <t>Desvio Padrão</t>
  </si>
  <si>
    <t xml:space="preserve">Soma de todos os valores e orçamentos, dividido pelo número de elementos.
Utilizada para um cesta de preços homogênea, ou seja, com coeficiente de variação inferior à 25% </t>
  </si>
  <si>
    <t>Valor central de um conjunto de números colocados por ordem de grandeza. Trata-se do número que se encontra exatamente no centro.
Utilizada quando a cesta de preços é pouco homogênea, ou seja, quando o coeficiente de variação é superior à 25%</t>
  </si>
  <si>
    <t>Se CV &gt; 25% considerar preço de referência o valor da Mediana -- Se CV &lt; 25% considerar preço de referência o valor da Média</t>
  </si>
  <si>
    <t>DP/M</t>
  </si>
  <si>
    <t xml:space="preserve">Precificação baseada na Lei nº 14.133/2021, na Instrução Normativa nº 12 de 2022 da Secretaria de Estado da Administração e na Nota Técnica Nº 1 de 2022 do Tribunal de Contas do Estado de Santa Catarina. </t>
  </si>
  <si>
    <t>Coeficiente  Variação (CV)</t>
  </si>
  <si>
    <t xml:space="preserve">unidade  </t>
  </si>
  <si>
    <t>Casa ortopédica</t>
  </si>
  <si>
    <t>Ortobras</t>
  </si>
  <si>
    <t>Quallys</t>
  </si>
  <si>
    <t>CADEIRA DE BANHO RECLINÁVEL - Cadeira de banho/higiênica reclinável, com estrutura em alumínio, sistema de inclinação tipo tilt com basculação de até 45°, encosto impermeável e rebatível, apoio de cabeça ajustável, assento em poliuretano injetado com abertura frontal, largura mínima de 46 cm e profundidade aproximada de 40 cm. Possui apoios de braço rebatíveis, apoios de pés fixos com sistema swing-away, removíveis, com regulagem de altura entre 40 cm e 48 cm e pedal com ajuste de ângulo. Deve possuir rodas maciças de 6 polegadas, sendo dianteiras fixas e traseiras removíveis, com freios de acionamento frontal. Capacidade mínima de carga de 120 kg, estrutura tipo monobloco. Produto com registro válido junto à ANVISA. Modelo referência: tipo H3 ou equivalente</t>
  </si>
  <si>
    <t>FONTE 4</t>
  </si>
  <si>
    <t>Mobility</t>
  </si>
  <si>
    <t>67-01</t>
  </si>
  <si>
    <t>024171032</t>
  </si>
  <si>
    <t>449052-08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</si>
</sst>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R$&quot;\ #,##0.00;[Red]\-&quot;R$&quot;\ #,##0.00"/>
    <numFmt numFmtId="164" formatCode="00"/>
    <numFmt numFmtId="165" formatCode="0000"/>
    <numFmt numFmtId="166" formatCode="0.0%"/>
    <numFmt numFmtId="167" formatCode="&quot;R$&quot;\ #,##0.00"/>
    <numFmt numFmtId="168" formatCode="&quot;R$&quot;\ #,##0.0"/>
  </numFmts>
  <fonts count="22" x14ac:knownFonts="1">
    <font>
      <sz val="11"/>
      <color theme="1"/>
      <name val="Calibri"/>
      <scheme val="minor"/>
    </font>
    <font>
      <b/>
      <sz val="18"/>
      <color rgb="FFFFFFFF"/>
      <name val="Calibri"/>
    </font>
    <font>
      <sz val="11"/>
      <name val="Calibri"/>
    </font>
    <font>
      <b/>
      <i/>
      <sz val="12"/>
      <color theme="1"/>
      <name val="Calibri"/>
    </font>
    <font>
      <b/>
      <sz val="12"/>
      <color rgb="FF000000"/>
      <name val="Calibri"/>
    </font>
    <font>
      <b/>
      <sz val="11"/>
      <color rgb="FF000000"/>
      <name val="Calibri"/>
    </font>
    <font>
      <b/>
      <i/>
      <sz val="12"/>
      <color rgb="FF000000"/>
      <name val="Calibri"/>
    </font>
    <font>
      <sz val="11"/>
      <color theme="1"/>
      <name val="Calibri"/>
    </font>
    <font>
      <b/>
      <sz val="10"/>
      <color theme="1"/>
      <name val="Calibri"/>
    </font>
    <font>
      <b/>
      <sz val="8"/>
      <color theme="1"/>
      <name val="Calibri"/>
    </font>
    <font>
      <sz val="12"/>
      <color theme="1"/>
      <name val="Calibri"/>
    </font>
    <font>
      <sz val="10"/>
      <color theme="1"/>
      <name val="Calibri"/>
    </font>
    <font>
      <sz val="11"/>
      <color rgb="FF000000"/>
      <name val="Calibri"/>
    </font>
    <font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theme="1"/>
      <name val="Calibri"/>
      <family val="2"/>
    </font>
    <font>
      <b/>
      <i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149B55"/>
        <bgColor rgb="FF149B55"/>
      </patternFill>
    </fill>
    <fill>
      <patternFill patternType="solid">
        <fgColor theme="0"/>
        <bgColor theme="0"/>
      </patternFill>
    </fill>
    <fill>
      <patternFill patternType="solid">
        <fgColor rgb="FFEEEEEE"/>
        <bgColor rgb="FFEEEEEE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theme="0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7">
    <xf numFmtId="0" fontId="0" fillId="0" borderId="0" xfId="0" applyFont="1" applyAlignment="1"/>
    <xf numFmtId="165" fontId="3" fillId="2" borderId="5" xfId="0" applyNumberFormat="1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0" borderId="0" xfId="0" applyFont="1"/>
    <xf numFmtId="165" fontId="3" fillId="2" borderId="12" xfId="0" applyNumberFormat="1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/>
    </xf>
    <xf numFmtId="4" fontId="9" fillId="2" borderId="6" xfId="0" applyNumberFormat="1" applyFont="1" applyFill="1" applyBorder="1" applyAlignment="1">
      <alignment horizontal="center" wrapText="1"/>
    </xf>
    <xf numFmtId="0" fontId="11" fillId="3" borderId="14" xfId="0" applyFont="1" applyFill="1" applyBorder="1" applyAlignment="1">
      <alignment horizontal="center" vertical="center" wrapText="1"/>
    </xf>
    <xf numFmtId="166" fontId="7" fillId="3" borderId="14" xfId="0" applyNumberFormat="1" applyFont="1" applyFill="1" applyBorder="1" applyAlignment="1">
      <alignment horizontal="center" vertical="center"/>
    </xf>
    <xf numFmtId="168" fontId="7" fillId="3" borderId="14" xfId="0" applyNumberFormat="1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center"/>
    </xf>
    <xf numFmtId="1" fontId="11" fillId="0" borderId="14" xfId="0" applyNumberFormat="1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5" borderId="14" xfId="0" applyFont="1" applyFill="1" applyBorder="1" applyAlignment="1">
      <alignment horizontal="center" vertical="center" wrapText="1"/>
    </xf>
    <xf numFmtId="0" fontId="0" fillId="0" borderId="17" xfId="0" applyFont="1" applyBorder="1" applyAlignment="1"/>
    <xf numFmtId="0" fontId="0" fillId="0" borderId="17" xfId="0" applyFont="1" applyFill="1" applyBorder="1" applyAlignment="1"/>
    <xf numFmtId="0" fontId="16" fillId="3" borderId="14" xfId="0" applyFont="1" applyFill="1" applyBorder="1" applyAlignment="1">
      <alignment horizontal="center" vertical="center" wrapText="1"/>
    </xf>
    <xf numFmtId="165" fontId="17" fillId="2" borderId="5" xfId="0" applyNumberFormat="1" applyFont="1" applyFill="1" applyBorder="1" applyAlignment="1">
      <alignment horizontal="center" vertical="center" wrapText="1"/>
    </xf>
    <xf numFmtId="165" fontId="17" fillId="2" borderId="5" xfId="0" applyNumberFormat="1" applyFont="1" applyFill="1" applyBorder="1" applyAlignment="1">
      <alignment horizontal="center" vertical="center"/>
    </xf>
    <xf numFmtId="165" fontId="17" fillId="2" borderId="11" xfId="0" applyNumberFormat="1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6" borderId="14" xfId="0" applyFont="1" applyFill="1" applyBorder="1" applyAlignment="1">
      <alignment horizontal="left" vertical="top" wrapText="1"/>
    </xf>
    <xf numFmtId="164" fontId="10" fillId="3" borderId="5" xfId="0" applyNumberFormat="1" applyFont="1" applyFill="1" applyBorder="1" applyAlignment="1">
      <alignment horizontal="center" vertical="center"/>
    </xf>
    <xf numFmtId="167" fontId="20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 vertical="center"/>
    </xf>
    <xf numFmtId="8" fontId="12" fillId="0" borderId="10" xfId="0" applyNumberFormat="1" applyFont="1" applyBorder="1" applyAlignment="1">
      <alignment horizontal="center" vertical="center"/>
    </xf>
    <xf numFmtId="8" fontId="12" fillId="0" borderId="15" xfId="0" applyNumberFormat="1" applyFont="1" applyBorder="1" applyAlignment="1">
      <alignment horizontal="center" vertical="center"/>
    </xf>
    <xf numFmtId="8" fontId="13" fillId="0" borderId="15" xfId="0" applyNumberFormat="1" applyFont="1" applyBorder="1" applyAlignment="1">
      <alignment horizontal="center" vertical="center"/>
    </xf>
    <xf numFmtId="167" fontId="7" fillId="0" borderId="14" xfId="0" applyNumberFormat="1" applyFont="1" applyBorder="1" applyAlignment="1">
      <alignment horizontal="center" vertical="center"/>
    </xf>
    <xf numFmtId="167" fontId="7" fillId="7" borderId="14" xfId="0" applyNumberFormat="1" applyFont="1" applyFill="1" applyBorder="1" applyAlignment="1">
      <alignment horizontal="center" vertical="center"/>
    </xf>
    <xf numFmtId="167" fontId="7" fillId="3" borderId="1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164" fontId="3" fillId="2" borderId="4" xfId="0" applyNumberFormat="1" applyFont="1" applyFill="1" applyBorder="1" applyAlignment="1">
      <alignment horizontal="center" vertical="center"/>
    </xf>
    <xf numFmtId="0" fontId="2" fillId="0" borderId="10" xfId="0" applyFont="1" applyBorder="1"/>
    <xf numFmtId="165" fontId="3" fillId="2" borderId="4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3" fillId="2" borderId="4" xfId="0" applyFont="1" applyFill="1" applyBorder="1" applyAlignment="1">
      <alignment horizontal="center" vertical="center" wrapText="1"/>
    </xf>
    <xf numFmtId="166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15" fillId="5" borderId="7" xfId="0" applyFont="1" applyFill="1" applyBorder="1" applyAlignment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/>
    </xf>
    <xf numFmtId="0" fontId="2" fillId="0" borderId="15" xfId="0" applyFont="1" applyBorder="1"/>
    <xf numFmtId="167" fontId="21" fillId="3" borderId="14" xfId="0" applyNumberFormat="1" applyFont="1" applyFill="1" applyBorder="1" applyAlignment="1">
      <alignment horizontal="center" vertical="center"/>
    </xf>
    <xf numFmtId="49" fontId="16" fillId="3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</font>
      <fill>
        <patternFill patternType="solid">
          <fgColor rgb="FF92D050"/>
          <bgColor rgb="FF92D050"/>
        </patternFill>
      </fill>
    </dxf>
    <dxf>
      <font>
        <b/>
      </font>
      <fill>
        <patternFill patternType="solid">
          <fgColor rgb="FF92D050"/>
          <bgColor rgb="FF92D050"/>
        </patternFill>
      </fill>
    </dxf>
    <dxf>
      <font>
        <b/>
      </font>
      <fill>
        <patternFill patternType="solid">
          <fgColor rgb="FF92D050"/>
          <bgColor rgb="FF92D050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114300</xdr:rowOff>
    </xdr:from>
    <xdr:ext cx="1219200" cy="504825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14</xdr:col>
      <xdr:colOff>121229</xdr:colOff>
      <xdr:row>7</xdr:row>
      <xdr:rowOff>641638</xdr:rowOff>
    </xdr:from>
    <xdr:ext cx="1352550" cy="400050"/>
    <xdr:pic>
      <xdr:nvPicPr>
        <xdr:cNvPr id="3" name="image2.png" title="Imagem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261024" y="3248024"/>
          <a:ext cx="1352550" cy="400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935"/>
  <sheetViews>
    <sheetView tabSelected="1" zoomScale="90" zoomScaleNormal="90" workbookViewId="0">
      <pane ySplit="3" topLeftCell="A4" activePane="bottomLeft" state="frozen"/>
      <selection pane="bottomLeft" activeCell="I4" sqref="I4"/>
    </sheetView>
  </sheetViews>
  <sheetFormatPr defaultColWidth="14.42578125" defaultRowHeight="15" customHeight="1" x14ac:dyDescent="0.25"/>
  <cols>
    <col min="1" max="1" width="8.7109375" customWidth="1"/>
    <col min="2" max="2" width="6.85546875" customWidth="1"/>
    <col min="3" max="3" width="56.7109375" customWidth="1"/>
    <col min="4" max="6" width="8.28515625" style="25" customWidth="1"/>
    <col min="7" max="7" width="15.140625" style="25" customWidth="1"/>
    <col min="8" max="8" width="5.28515625" customWidth="1"/>
    <col min="9" max="9" width="6.42578125" customWidth="1"/>
    <col min="10" max="14" width="11.42578125" customWidth="1"/>
    <col min="15" max="15" width="12.5703125" customWidth="1"/>
    <col min="16" max="16" width="13.42578125" customWidth="1"/>
    <col min="17" max="19" width="13" customWidth="1"/>
    <col min="20" max="32" width="20.140625" customWidth="1"/>
  </cols>
  <sheetData>
    <row r="1" spans="1:32" ht="55.5" customHeight="1" x14ac:dyDescent="0.25">
      <c r="B1" s="36" t="s">
        <v>0</v>
      </c>
      <c r="C1" s="37"/>
      <c r="D1" s="37"/>
      <c r="E1" s="37"/>
      <c r="F1" s="37"/>
      <c r="G1" s="37"/>
      <c r="H1" s="37"/>
      <c r="I1" s="37"/>
      <c r="J1" s="37"/>
      <c r="K1" s="38"/>
      <c r="L1" s="37"/>
      <c r="M1" s="37"/>
      <c r="N1" s="37"/>
      <c r="O1" s="37"/>
      <c r="P1" s="37"/>
      <c r="Q1" s="37"/>
      <c r="R1" s="37"/>
      <c r="S1" s="37"/>
    </row>
    <row r="2" spans="1:32" ht="68.25" customHeight="1" x14ac:dyDescent="0.25">
      <c r="A2" s="39" t="s">
        <v>1</v>
      </c>
      <c r="B2" s="39" t="s">
        <v>2</v>
      </c>
      <c r="C2" s="41" t="s">
        <v>3</v>
      </c>
      <c r="D2" s="19" t="s">
        <v>4</v>
      </c>
      <c r="E2" s="19" t="s">
        <v>5</v>
      </c>
      <c r="F2" s="19" t="s">
        <v>6</v>
      </c>
      <c r="G2" s="20" t="s">
        <v>7</v>
      </c>
      <c r="H2" s="1" t="s">
        <v>8</v>
      </c>
      <c r="I2" s="41" t="s">
        <v>9</v>
      </c>
      <c r="J2" s="2" t="s">
        <v>10</v>
      </c>
      <c r="K2" s="2" t="s">
        <v>11</v>
      </c>
      <c r="L2" s="3" t="s">
        <v>12</v>
      </c>
      <c r="M2" s="3" t="s">
        <v>33</v>
      </c>
      <c r="N2" s="42" t="s">
        <v>13</v>
      </c>
      <c r="O2" s="44" t="s">
        <v>14</v>
      </c>
      <c r="P2" s="44" t="s">
        <v>15</v>
      </c>
      <c r="Q2" s="45" t="s">
        <v>27</v>
      </c>
      <c r="R2" s="45" t="s">
        <v>16</v>
      </c>
      <c r="S2" s="46" t="s">
        <v>17</v>
      </c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25.5" x14ac:dyDescent="0.25">
      <c r="A3" s="40"/>
      <c r="B3" s="40"/>
      <c r="C3" s="40"/>
      <c r="D3" s="21"/>
      <c r="E3" s="21"/>
      <c r="F3" s="21"/>
      <c r="G3" s="21"/>
      <c r="H3" s="5"/>
      <c r="I3" s="40"/>
      <c r="J3" s="6" t="s">
        <v>29</v>
      </c>
      <c r="K3" s="6" t="s">
        <v>31</v>
      </c>
      <c r="L3" s="6" t="s">
        <v>30</v>
      </c>
      <c r="M3" s="7" t="s">
        <v>34</v>
      </c>
      <c r="N3" s="43"/>
      <c r="O3" s="43"/>
      <c r="P3" s="43"/>
      <c r="Q3" s="43"/>
      <c r="R3" s="40"/>
      <c r="S3" s="43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ht="203.25" customHeight="1" x14ac:dyDescent="0.25">
      <c r="A4" s="29">
        <v>1</v>
      </c>
      <c r="B4" s="27">
        <v>1</v>
      </c>
      <c r="C4" s="26" t="s">
        <v>32</v>
      </c>
      <c r="D4" s="56" t="s">
        <v>35</v>
      </c>
      <c r="E4" s="56" t="s">
        <v>36</v>
      </c>
      <c r="F4" s="18" t="s">
        <v>28</v>
      </c>
      <c r="G4" s="18" t="s">
        <v>37</v>
      </c>
      <c r="H4" s="12">
        <v>1</v>
      </c>
      <c r="I4" s="8">
        <f>SUM(H4:H4)</f>
        <v>1</v>
      </c>
      <c r="J4" s="30">
        <v>3190.46</v>
      </c>
      <c r="K4" s="31">
        <f>3190+24.46</f>
        <v>3214.46</v>
      </c>
      <c r="L4" s="32">
        <v>3222</v>
      </c>
      <c r="M4" s="33">
        <v>3580.4</v>
      </c>
      <c r="N4" s="34">
        <f>MIN(J4:M4)</f>
        <v>3190.46</v>
      </c>
      <c r="O4" s="35">
        <f>ROUNDDOWN(AVERAGE(J4:M4),2)</f>
        <v>3301.83</v>
      </c>
      <c r="P4" s="35">
        <f>ROUNDDOWN(MEDIAN(J4:M4),2)</f>
        <v>3218.23</v>
      </c>
      <c r="Q4" s="9">
        <f>STDEV(J4:M4)/AVERAGE(J4:M4)</f>
        <v>5.6392847317589326E-2</v>
      </c>
      <c r="R4" s="10">
        <v>450</v>
      </c>
      <c r="S4" s="55">
        <f>IF(Q4&lt;=25%,N4,P4)*I4</f>
        <v>3190.46</v>
      </c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</row>
    <row r="5" spans="1:32" ht="15.75" customHeight="1" x14ac:dyDescent="0.25">
      <c r="B5" s="17"/>
      <c r="C5" s="17"/>
      <c r="D5" s="24"/>
      <c r="E5" s="24"/>
      <c r="F5" s="24"/>
      <c r="G5" s="24"/>
      <c r="H5" s="17"/>
      <c r="I5" s="17"/>
      <c r="J5" s="17"/>
      <c r="K5" s="17"/>
      <c r="L5" s="17"/>
      <c r="M5" s="17"/>
      <c r="N5" s="17"/>
      <c r="O5" s="17"/>
      <c r="P5" s="17"/>
      <c r="Q5" s="17"/>
      <c r="S5" s="28"/>
    </row>
    <row r="6" spans="1:32" ht="15.75" customHeight="1" x14ac:dyDescent="0.25">
      <c r="B6" s="53" t="s">
        <v>18</v>
      </c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54"/>
      <c r="Q6" s="16"/>
    </row>
    <row r="7" spans="1:32" ht="15.75" customHeight="1" x14ac:dyDescent="0.25">
      <c r="B7" s="52" t="s">
        <v>14</v>
      </c>
      <c r="C7" s="49"/>
      <c r="D7" s="22"/>
      <c r="E7" s="22"/>
      <c r="F7" s="22"/>
      <c r="G7" s="22"/>
      <c r="H7" s="13"/>
      <c r="I7" s="52" t="s">
        <v>15</v>
      </c>
      <c r="J7" s="48"/>
      <c r="K7" s="48"/>
      <c r="L7" s="49"/>
      <c r="M7" s="13" t="s">
        <v>19</v>
      </c>
      <c r="N7" s="13" t="s">
        <v>20</v>
      </c>
      <c r="O7" s="52" t="s">
        <v>21</v>
      </c>
      <c r="P7" s="49"/>
    </row>
    <row r="8" spans="1:32" ht="130.5" customHeight="1" x14ac:dyDescent="0.25">
      <c r="B8" s="51" t="s">
        <v>22</v>
      </c>
      <c r="C8" s="49"/>
      <c r="D8" s="23"/>
      <c r="E8" s="23"/>
      <c r="F8" s="23"/>
      <c r="G8" s="23"/>
      <c r="H8" s="14"/>
      <c r="I8" s="51" t="s">
        <v>23</v>
      </c>
      <c r="J8" s="48"/>
      <c r="K8" s="48"/>
      <c r="L8" s="49"/>
      <c r="M8" s="14" t="s">
        <v>24</v>
      </c>
      <c r="N8" s="15" t="s">
        <v>25</v>
      </c>
      <c r="O8" s="50"/>
      <c r="P8" s="49"/>
    </row>
    <row r="9" spans="1:32" ht="29.25" customHeight="1" x14ac:dyDescent="0.25">
      <c r="B9" s="47" t="s">
        <v>26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9"/>
    </row>
    <row r="10" spans="1:32" ht="15.75" customHeight="1" x14ac:dyDescent="0.25"/>
    <row r="11" spans="1:32" ht="15.75" customHeight="1" x14ac:dyDescent="0.25"/>
    <row r="12" spans="1:32" ht="15.75" customHeight="1" x14ac:dyDescent="0.25"/>
    <row r="13" spans="1:32" ht="15.75" customHeight="1" x14ac:dyDescent="0.25"/>
    <row r="14" spans="1:32" ht="15.75" customHeight="1" x14ac:dyDescent="0.25"/>
    <row r="15" spans="1:32" ht="15.75" customHeight="1" x14ac:dyDescent="0.25"/>
    <row r="16" spans="1:3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</sheetData>
  <mergeCells count="19">
    <mergeCell ref="B6:P6"/>
    <mergeCell ref="B9:P9"/>
    <mergeCell ref="O8:P8"/>
    <mergeCell ref="I8:L8"/>
    <mergeCell ref="B8:C8"/>
    <mergeCell ref="O7:P7"/>
    <mergeCell ref="I7:L7"/>
    <mergeCell ref="B7:C7"/>
    <mergeCell ref="B1:S1"/>
    <mergeCell ref="A2:A3"/>
    <mergeCell ref="B2:B3"/>
    <mergeCell ref="C2:C3"/>
    <mergeCell ref="I2:I3"/>
    <mergeCell ref="N2:N3"/>
    <mergeCell ref="O2:O3"/>
    <mergeCell ref="P2:P3"/>
    <mergeCell ref="Q2:Q3"/>
    <mergeCell ref="R2:R3"/>
    <mergeCell ref="S2:S3"/>
  </mergeCells>
  <conditionalFormatting sqref="P4">
    <cfRule type="expression" dxfId="1" priority="3">
      <formula>$Q4&gt;=0.25</formula>
    </cfRule>
  </conditionalFormatting>
  <conditionalFormatting sqref="O4">
    <cfRule type="expression" dxfId="0" priority="1">
      <formula>$Q4&gt;=0.25</formula>
    </cfRule>
  </conditionalFormatting>
  <pageMargins left="0.51181102362204722" right="0.51181102362204722" top="0.98425196850393704" bottom="0.78740157480314965" header="0" footer="0"/>
  <pageSetup paperSize="8" scale="55" orientation="portrait" r:id="rId1"/>
  <headerFooter>
    <oddFooter>&amp;Rv2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 de Formação de Preços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Carla Giani da Rocha</dc:creator>
  <cp:lastModifiedBy>DOUGLAS MAIA SALVADOR</cp:lastModifiedBy>
  <cp:lastPrinted>2026-05-28T18:06:01Z</cp:lastPrinted>
  <dcterms:created xsi:type="dcterms:W3CDTF">2017-11-06T16:56:11Z</dcterms:created>
  <dcterms:modified xsi:type="dcterms:W3CDTF">2026-05-31T13:13:11Z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0x01010075768467BDA7A744A3BC1E8A99C1D5BA</vt:lpwstr>
  </property>
  <property fmtid="{D5CDD505-2E9C-101B-9397-08002B2CF9AE}" pid="3" name="MediaServiceImageTags">
    <vt:lpwstr/>
  </property>
</Properties>
</file>