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OBRAS\Desktop\LICITACOES  2026\PREGÃO 10-2026 - MATERIAIS DE CONSTRUÇÃO SECRETARIA DE HABITAÇÃO\"/>
    </mc:Choice>
  </mc:AlternateContent>
  <bookViews>
    <workbookView xWindow="0" yWindow="0" windowWidth="28800" windowHeight="11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1" l="1"/>
  <c r="T3" i="1" l="1"/>
  <c r="T4" i="1"/>
  <c r="T5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2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47" i="1"/>
  <c r="S46" i="1"/>
  <c r="T46" i="1" s="1"/>
  <c r="S35" i="1"/>
  <c r="S36" i="1"/>
  <c r="S37" i="1"/>
  <c r="S38" i="1"/>
  <c r="S39" i="1"/>
  <c r="S40" i="1"/>
  <c r="S41" i="1"/>
  <c r="S42" i="1"/>
  <c r="S43" i="1"/>
  <c r="S44" i="1"/>
  <c r="S45" i="1"/>
  <c r="S34" i="1"/>
  <c r="S33" i="1"/>
  <c r="S32" i="1"/>
  <c r="S26" i="1"/>
  <c r="S27" i="1"/>
  <c r="S28" i="1"/>
  <c r="S29" i="1"/>
  <c r="S30" i="1"/>
  <c r="S31" i="1"/>
  <c r="S25" i="1"/>
  <c r="S24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9" i="1"/>
  <c r="S7" i="1"/>
  <c r="T7" i="1" s="1"/>
  <c r="S8" i="1"/>
  <c r="T8" i="1" s="1"/>
  <c r="S6" i="1"/>
  <c r="T6" i="1" s="1"/>
  <c r="S5" i="1"/>
  <c r="S4" i="1"/>
  <c r="S3" i="1"/>
  <c r="T77" i="1" l="1"/>
  <c r="S2" i="1"/>
  <c r="R77" i="1" l="1"/>
  <c r="P77" i="1"/>
  <c r="N77" i="1"/>
  <c r="F77" i="1"/>
  <c r="H77" i="1"/>
  <c r="R24" i="1" l="1"/>
  <c r="R4" i="1"/>
  <c r="P33" i="1"/>
  <c r="P32" i="1"/>
  <c r="N7" i="1"/>
  <c r="N8" i="1"/>
  <c r="L7" i="1"/>
  <c r="L8" i="1"/>
  <c r="N6" i="1"/>
  <c r="L6" i="1"/>
  <c r="F67" i="1"/>
  <c r="F71" i="1"/>
  <c r="F61" i="1"/>
  <c r="F56" i="1"/>
  <c r="F55" i="1"/>
  <c r="F43" i="1"/>
  <c r="F41" i="1"/>
  <c r="F40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2" i="1"/>
  <c r="L77" i="1" l="1"/>
  <c r="J7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9" i="1"/>
  <c r="H3" i="1"/>
  <c r="H5" i="1"/>
  <c r="H2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4" i="1"/>
  <c r="F35" i="1"/>
  <c r="F36" i="1"/>
  <c r="F37" i="1"/>
  <c r="F38" i="1"/>
  <c r="F39" i="1"/>
  <c r="F42" i="1"/>
  <c r="F44" i="1"/>
  <c r="F45" i="1"/>
  <c r="F46" i="1"/>
  <c r="F47" i="1"/>
  <c r="F48" i="1"/>
  <c r="F49" i="1"/>
  <c r="F50" i="1"/>
  <c r="F51" i="1"/>
  <c r="F52" i="1"/>
  <c r="F53" i="1"/>
  <c r="F54" i="1"/>
  <c r="F57" i="1"/>
  <c r="F58" i="1"/>
  <c r="F59" i="1"/>
  <c r="F60" i="1"/>
  <c r="F62" i="1"/>
  <c r="F63" i="1"/>
  <c r="F64" i="1"/>
  <c r="F65" i="1"/>
  <c r="F66" i="1"/>
  <c r="F68" i="1"/>
  <c r="F69" i="1"/>
  <c r="F70" i="1"/>
  <c r="F72" i="1"/>
  <c r="F73" i="1"/>
  <c r="F74" i="1"/>
  <c r="F75" i="1"/>
  <c r="F76" i="1"/>
  <c r="F9" i="1"/>
  <c r="F4" i="1"/>
  <c r="F3" i="1"/>
  <c r="F5" i="1"/>
  <c r="F2" i="1"/>
</calcChain>
</file>

<file path=xl/sharedStrings.xml><?xml version="1.0" encoding="utf-8"?>
<sst xmlns="http://schemas.openxmlformats.org/spreadsheetml/2006/main" count="174" uniqueCount="99">
  <si>
    <t>FORRO PVC FRISADO (M)</t>
  </si>
  <si>
    <t>PREGO TELHEIRO 18X3 GALVANIZADO (KG)</t>
  </si>
  <si>
    <t>PREGO ALI POLIDO COM CABEÇA 18X30 (KG)</t>
  </si>
  <si>
    <t>PREGO AÇO POLIDO COM CABEÇA 16X24 (KG)</t>
  </si>
  <si>
    <t>CIMENTO CP II Z32 50KG (SCO)</t>
  </si>
  <si>
    <t>ADITIVO PLASTIFICANTE VEDALIT 1L (L)</t>
  </si>
  <si>
    <t>CONJUNTO SANITÁRIO COM CAIXA DE DESCARGA, SUPORTE E PARAFUSO DE FIXAÇÃO (CJ)</t>
  </si>
  <si>
    <t>TUBO PVC SOLDÁVEL 25MM (BR)</t>
  </si>
  <si>
    <t>TUBO PVC ESGOTO 50MM (BR)</t>
  </si>
  <si>
    <t>TUBO PVC ESGOTO 100MM (BR)</t>
  </si>
  <si>
    <t>CAL HIDRATADO (SCO)</t>
  </si>
  <si>
    <t>INTERRUPTOR SOBREPOR PARALELO (UN)</t>
  </si>
  <si>
    <t>LAMPADA BULBO LED 9W (UN)</t>
  </si>
  <si>
    <t>POSTE EM FIBRA MONOFÁSICO COMPLETO, FORME PADRÃO CELESC (UN)</t>
  </si>
  <si>
    <t>POSTE EM FIBRA MONOFÁSICO 2CX COMPLETO, CONFORME PADRÃO CELESC (UN)</t>
  </si>
  <si>
    <t>POSTE EM FIBRA MONOFÁSICO 3CX COMPLETO, CONFORME PADRÃO CELESC (UN)</t>
  </si>
  <si>
    <t>CAIXA DE LUZ 4X2 RETANGULAR (UN)</t>
  </si>
  <si>
    <t>TELHA EM FIBROCIMENTO 2,44 X 1,10M5MM. (UN)</t>
  </si>
  <si>
    <t>PAR DE CUNEEIRA EM FIBROCIMENTO 4MM (PAR)</t>
  </si>
  <si>
    <t>PORTA EXTERNA COMPLETA 2,10X0,80 COM FECHADURA E DEMAIS FERRAGENS (UN)</t>
  </si>
  <si>
    <t>JANELA DE ALUNINIO DE CORRER 1,00X1,00 VIDRO LISO (UN)</t>
  </si>
  <si>
    <t>CANTONEIRA PARA FORRO DE PVC (UN)</t>
  </si>
  <si>
    <t>CANTO INTERNO DE PVC (UN)</t>
  </si>
  <si>
    <t>PARAFUSO PHILLIPS PARA FORRO (UN)</t>
  </si>
  <si>
    <t>BLOCO DE CONCRETO (UN)</t>
  </si>
  <si>
    <t>TIJOLO 6 FUROS 9X14X24XM (UN)</t>
  </si>
  <si>
    <t>FLEXIVEL PARA ÁGUA (UN)</t>
  </si>
  <si>
    <t>SIFÃO SANFONADO (UN)</t>
  </si>
  <si>
    <t>REGISTRO DE PRESSÃO ³/4 PARA CHUVEIRO (UN)</t>
  </si>
  <si>
    <t>TORNEIRA DE BANHEIRO / LAVATÓRIO (UN)</t>
  </si>
  <si>
    <t>LAVATÓRIO COM COLUNA (UN)</t>
  </si>
  <si>
    <t>ASSENTO SANITÁRIO COMPLETO (UN)</t>
  </si>
  <si>
    <t>ANEL DE CERA PARA VEDAÇÃO (UN)</t>
  </si>
  <si>
    <t>VÁLVULA PARA PIA DE BANHEIRO (UN)</t>
  </si>
  <si>
    <t>CAIXA SIFONADA (UN)</t>
  </si>
  <si>
    <t>FITA VEDA ROSCA (UN)</t>
  </si>
  <si>
    <t>SPUD PLÁSTICO BRANCO 1.1/2" (UN)</t>
  </si>
  <si>
    <t>PORTA COMPLETA INTERNA DE MADEIRA 2,10X0,70 (UN)</t>
  </si>
  <si>
    <t>JANELA BASCULANTE 40X60CM (UN)</t>
  </si>
  <si>
    <t>CHUVEIRO ELETRICO (UN)</t>
  </si>
  <si>
    <t>CONDUÍTE CORRUGADO (UN)</t>
  </si>
  <si>
    <t>SILICONE VEDANTE DE POLIURETANO PU40 (UN)</t>
  </si>
  <si>
    <t>ADESIVO COLA PARA CANO TUBO PVC (UN)</t>
  </si>
  <si>
    <t>PARAFUSOS DE AÇO 4X25MM (UN)</t>
  </si>
  <si>
    <t>TÊ PVC 100MM (UN)</t>
  </si>
  <si>
    <t>AREIA GROSSA M³</t>
  </si>
  <si>
    <t>PREGO AÇO POLIDO COM CABEÇA 13X13 (KG)</t>
  </si>
  <si>
    <t>INTERRUPTOR COM TOMADA (UN) MADEIRA</t>
  </si>
  <si>
    <t>TOMADA EMBUTIR SIMPLES 3P (UN) BANHEIRO</t>
  </si>
  <si>
    <t>GRAMPO DE CERCA (KG)</t>
  </si>
  <si>
    <t>LUVA PARA ESGOTO 150MM UN</t>
  </si>
  <si>
    <t>JOELHO 90º PARA ESGOTO</t>
  </si>
  <si>
    <t>PARAFUSO WC LATÃO PAR B08 PAR</t>
  </si>
  <si>
    <t>VALVULA DE PIA/ LAVATÓRIO V8X1 BRANCO</t>
  </si>
  <si>
    <t xml:space="preserve">HASTE CHUVEIRO ELÉTRICO </t>
  </si>
  <si>
    <t>PARAFUSO WC LATÃO PAR B10 PAR</t>
  </si>
  <si>
    <t>TUBO DESCARGA CAIXA DESCARGA LONGO COM CURVA</t>
  </si>
  <si>
    <t xml:space="preserve">BOCAL SOBREPOR COMUN ( UN) </t>
  </si>
  <si>
    <t>TÊ PARA ESGOTO 150X150MM UN</t>
  </si>
  <si>
    <t>CAP TAMPÃO ESGOTO PVC 150 MM UN</t>
  </si>
  <si>
    <t>CAP TAMPÃO ESGOTO PVC 100 MM UN</t>
  </si>
  <si>
    <t>DISCO DE CORTE INOX 4.1/2 UN</t>
  </si>
  <si>
    <t>DISCO DE SERRA COOLTEQ UN</t>
  </si>
  <si>
    <t>DISCO DE SERRA CIRCULAR 110MMX4.3 UN</t>
  </si>
  <si>
    <t>MARTELO CABO DE MADEIRA UN</t>
  </si>
  <si>
    <t>TRENA PROFISSIONAL 8MX26MM UN</t>
  </si>
  <si>
    <t>TÊ PARA ESGOTO 50X50 UN</t>
  </si>
  <si>
    <t>REDUÇÃO EXCENTRICA 100X50 ESGOTO UN</t>
  </si>
  <si>
    <t>JOELHO 90º PARA ESGOTO 100MM UN</t>
  </si>
  <si>
    <t>SIFÃO SIMPLES UNIVERSAL PRETO 0,70 MM UN</t>
  </si>
  <si>
    <t>VASO SANITÁRIO BRANCO UN</t>
  </si>
  <si>
    <t>CAIXA DE DESCARGA BRANCA 9L UN</t>
  </si>
  <si>
    <t>ESPUDE PARA VASO SANITÁRIO UN</t>
  </si>
  <si>
    <t>PÓ DE BRITA M³</t>
  </si>
  <si>
    <t>N° do Item</t>
  </si>
  <si>
    <t>Descrição do Item</t>
  </si>
  <si>
    <t>Unidade de Medida</t>
  </si>
  <si>
    <t>M</t>
  </si>
  <si>
    <t>M³</t>
  </si>
  <si>
    <t>UN</t>
  </si>
  <si>
    <t>PAR</t>
  </si>
  <si>
    <t>ML</t>
  </si>
  <si>
    <t>L</t>
  </si>
  <si>
    <t>KG</t>
  </si>
  <si>
    <t>SCO</t>
  </si>
  <si>
    <t>CJ</t>
  </si>
  <si>
    <t>BR</t>
  </si>
  <si>
    <t>Quantidade</t>
  </si>
  <si>
    <t>Trevo Casa e Construção</t>
  </si>
  <si>
    <t>TOTAL</t>
  </si>
  <si>
    <t>Niles Materiais de Construção</t>
  </si>
  <si>
    <t>Arpana E-commerce</t>
  </si>
  <si>
    <t xml:space="preserve">LIXA DE PAPEL AMARELA ML </t>
  </si>
  <si>
    <t>-</t>
  </si>
  <si>
    <t>PCNP / CASTELO BRANCO</t>
  </si>
  <si>
    <t>PCNP / PORTO ALEGRE</t>
  </si>
  <si>
    <t>PCNP / ATIBAIA</t>
  </si>
  <si>
    <t>MEDIANA</t>
  </si>
  <si>
    <t>PCNP / PEDRA BONITA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</si>
</sst>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&quot;R$&quot;\ #,##0.00"/>
    <numFmt numFmtId="165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44" fontId="0" fillId="0" borderId="0" xfId="2" applyFont="1"/>
    <xf numFmtId="44" fontId="2" fillId="0" borderId="1" xfId="2" applyFont="1" applyBorder="1" applyAlignment="1">
      <alignment horizontal="center" vertical="center"/>
    </xf>
    <xf numFmtId="164" fontId="0" fillId="0" borderId="0" xfId="0" applyNumberFormat="1"/>
    <xf numFmtId="164" fontId="0" fillId="0" borderId="1" xfId="0" applyNumberFormat="1" applyBorder="1"/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2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4" fontId="0" fillId="0" borderId="1" xfId="2" applyFont="1" applyBorder="1"/>
    <xf numFmtId="164" fontId="0" fillId="0" borderId="1" xfId="0" applyNumberFormat="1" applyFill="1" applyBorder="1"/>
    <xf numFmtId="165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right" vertical="center"/>
    </xf>
    <xf numFmtId="44" fontId="0" fillId="0" borderId="3" xfId="2" applyFont="1" applyBorder="1"/>
    <xf numFmtId="44" fontId="0" fillId="0" borderId="1" xfId="0" applyNumberFormat="1" applyBorder="1"/>
    <xf numFmtId="0" fontId="0" fillId="0" borderId="2" xfId="0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165" fontId="0" fillId="0" borderId="3" xfId="0" applyNumberFormat="1" applyBorder="1"/>
    <xf numFmtId="44" fontId="0" fillId="0" borderId="1" xfId="2" applyFont="1" applyBorder="1" applyAlignment="1">
      <alignment horizontal="right" vertical="center"/>
    </xf>
    <xf numFmtId="164" fontId="0" fillId="0" borderId="0" xfId="0" applyNumberFormat="1" applyBorder="1"/>
  </cellXfs>
  <cellStyles count="3">
    <cellStyle name="Moeda" xfId="2" builtinId="4"/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tabSelected="1" topLeftCell="H1" zoomScaleNormal="100" workbookViewId="0">
      <selection activeCell="S6" sqref="S6"/>
    </sheetView>
  </sheetViews>
  <sheetFormatPr defaultRowHeight="15" x14ac:dyDescent="0.25"/>
  <cols>
    <col min="1" max="1" width="9.140625" style="1"/>
    <col min="2" max="2" width="81.7109375" style="3" bestFit="1" customWidth="1"/>
    <col min="3" max="3" width="18.5703125" style="2" bestFit="1" customWidth="1"/>
    <col min="4" max="4" width="11.7109375" style="11" bestFit="1" customWidth="1"/>
    <col min="5" max="5" width="22.140625" style="5" bestFit="1" customWidth="1"/>
    <col min="6" max="6" width="12.7109375" style="7" bestFit="1" customWidth="1"/>
    <col min="7" max="7" width="18.140625" style="7" bestFit="1" customWidth="1"/>
    <col min="8" max="8" width="12.7109375" style="7" bestFit="1" customWidth="1"/>
    <col min="9" max="9" width="10.7109375" style="7" bestFit="1" customWidth="1"/>
    <col min="10" max="10" width="14.28515625" style="12" bestFit="1" customWidth="1"/>
    <col min="11" max="12" width="16" style="7" customWidth="1"/>
    <col min="13" max="14" width="15.42578125" customWidth="1"/>
    <col min="15" max="16" width="15.85546875" style="12" customWidth="1"/>
    <col min="17" max="17" width="13.85546875" style="12" customWidth="1"/>
    <col min="18" max="18" width="13.28515625" bestFit="1" customWidth="1"/>
    <col min="19" max="19" width="10.5703125" bestFit="1" customWidth="1"/>
    <col min="20" max="20" width="14.28515625" style="12" bestFit="1" customWidth="1"/>
    <col min="21" max="21" width="11.7109375" bestFit="1" customWidth="1"/>
    <col min="22" max="22" width="15.85546875" style="12" bestFit="1" customWidth="1"/>
  </cols>
  <sheetData>
    <row r="1" spans="1:22" ht="45" x14ac:dyDescent="0.25">
      <c r="A1" s="4" t="s">
        <v>74</v>
      </c>
      <c r="B1" s="4" t="s">
        <v>75</v>
      </c>
      <c r="C1" s="15" t="s">
        <v>76</v>
      </c>
      <c r="D1" s="10" t="s">
        <v>87</v>
      </c>
      <c r="E1" s="6" t="s">
        <v>88</v>
      </c>
      <c r="F1" s="9" t="s">
        <v>89</v>
      </c>
      <c r="G1" s="16" t="s">
        <v>90</v>
      </c>
      <c r="H1" s="9" t="s">
        <v>89</v>
      </c>
      <c r="I1" s="17" t="s">
        <v>91</v>
      </c>
      <c r="J1" s="18" t="s">
        <v>89</v>
      </c>
      <c r="K1" s="27" t="s">
        <v>98</v>
      </c>
      <c r="L1" s="27" t="s">
        <v>89</v>
      </c>
      <c r="M1" s="28" t="s">
        <v>94</v>
      </c>
      <c r="N1" s="29" t="s">
        <v>89</v>
      </c>
      <c r="O1" s="30" t="s">
        <v>96</v>
      </c>
      <c r="P1" s="30" t="s">
        <v>89</v>
      </c>
      <c r="Q1" s="31" t="s">
        <v>95</v>
      </c>
      <c r="R1" s="29" t="s">
        <v>89</v>
      </c>
      <c r="S1" s="35" t="s">
        <v>97</v>
      </c>
      <c r="T1" s="36" t="s">
        <v>89</v>
      </c>
      <c r="U1" s="13"/>
      <c r="V1" s="14"/>
    </row>
    <row r="2" spans="1:22" x14ac:dyDescent="0.25">
      <c r="A2" s="19">
        <v>1</v>
      </c>
      <c r="B2" s="20" t="s">
        <v>57</v>
      </c>
      <c r="C2" s="21" t="s">
        <v>79</v>
      </c>
      <c r="D2" s="22">
        <v>400</v>
      </c>
      <c r="E2" s="23">
        <v>4.99</v>
      </c>
      <c r="F2" s="8">
        <f>PRODUCT(D2,E2)</f>
        <v>1996</v>
      </c>
      <c r="G2" s="8">
        <v>6.5</v>
      </c>
      <c r="H2" s="8">
        <f>PRODUCT(D2,G2)</f>
        <v>2600</v>
      </c>
      <c r="I2" s="24">
        <v>5.5</v>
      </c>
      <c r="J2" s="25">
        <f>PRODUCT(D2,I2)</f>
        <v>2200</v>
      </c>
      <c r="S2" s="34">
        <f>MEDIAN(E2,G2,I2)</f>
        <v>5.5</v>
      </c>
      <c r="T2" s="25">
        <f>PRODUCT(D2,S2)</f>
        <v>2200</v>
      </c>
      <c r="U2" s="7"/>
    </row>
    <row r="3" spans="1:22" x14ac:dyDescent="0.25">
      <c r="A3" s="19">
        <v>2</v>
      </c>
      <c r="B3" s="20" t="s">
        <v>11</v>
      </c>
      <c r="C3" s="21" t="s">
        <v>79</v>
      </c>
      <c r="D3" s="22">
        <v>400</v>
      </c>
      <c r="E3" s="23">
        <v>8.99</v>
      </c>
      <c r="F3" s="8">
        <f>PRODUCT(D3,E3)</f>
        <v>3596</v>
      </c>
      <c r="G3" s="8">
        <v>17</v>
      </c>
      <c r="H3" s="8">
        <f t="shared" ref="H3:H5" si="0">PRODUCT(D3,G3)</f>
        <v>6800</v>
      </c>
      <c r="I3" s="8">
        <v>11.9</v>
      </c>
      <c r="J3" s="25">
        <f t="shared" ref="J3:J66" si="1">PRODUCT(D3,I3)</f>
        <v>4760</v>
      </c>
      <c r="S3" s="34">
        <f>MEDIAN(E3,G3,I3)</f>
        <v>11.9</v>
      </c>
      <c r="T3" s="25">
        <f t="shared" ref="T3:T66" si="2">PRODUCT(D3,S3)</f>
        <v>4760</v>
      </c>
      <c r="U3" s="7"/>
    </row>
    <row r="4" spans="1:22" x14ac:dyDescent="0.25">
      <c r="A4" s="19">
        <v>3</v>
      </c>
      <c r="B4" s="20" t="s">
        <v>45</v>
      </c>
      <c r="C4" s="21" t="s">
        <v>78</v>
      </c>
      <c r="D4" s="22">
        <v>75</v>
      </c>
      <c r="E4" s="23">
        <v>219.9</v>
      </c>
      <c r="F4" s="8">
        <f>PRODUCT(D4,E4)</f>
        <v>16492.5</v>
      </c>
      <c r="G4" s="8"/>
      <c r="H4" s="8"/>
      <c r="I4" s="8">
        <v>230</v>
      </c>
      <c r="J4" s="25">
        <f t="shared" si="1"/>
        <v>17250</v>
      </c>
      <c r="Q4" s="25">
        <v>111.52</v>
      </c>
      <c r="R4" s="33">
        <f>PRODUCT(D5,Q4)</f>
        <v>22304</v>
      </c>
      <c r="S4" s="34">
        <f>MEDIAN(E4,I4,Q4)</f>
        <v>219.9</v>
      </c>
      <c r="T4" s="25">
        <f t="shared" si="2"/>
        <v>16492.5</v>
      </c>
      <c r="U4" s="7"/>
    </row>
    <row r="5" spans="1:22" x14ac:dyDescent="0.25">
      <c r="A5" s="19">
        <v>4</v>
      </c>
      <c r="B5" s="20" t="s">
        <v>12</v>
      </c>
      <c r="C5" s="21" t="s">
        <v>79</v>
      </c>
      <c r="D5" s="26">
        <v>200</v>
      </c>
      <c r="E5" s="23">
        <v>8.99</v>
      </c>
      <c r="F5" s="8">
        <f>PRODUCT(D5,E5)</f>
        <v>1798</v>
      </c>
      <c r="G5" s="8">
        <v>4.99</v>
      </c>
      <c r="H5" s="8">
        <f t="shared" si="0"/>
        <v>998</v>
      </c>
      <c r="I5" s="8">
        <v>8.9</v>
      </c>
      <c r="J5" s="25">
        <f t="shared" si="1"/>
        <v>1780</v>
      </c>
      <c r="S5" s="34">
        <f>MEDIAN(E5,G5,I5)</f>
        <v>8.9</v>
      </c>
      <c r="T5" s="25">
        <f t="shared" si="2"/>
        <v>1780</v>
      </c>
      <c r="U5" s="7"/>
    </row>
    <row r="6" spans="1:22" x14ac:dyDescent="0.25">
      <c r="A6" s="19">
        <v>5</v>
      </c>
      <c r="B6" s="20" t="s">
        <v>13</v>
      </c>
      <c r="C6" s="21" t="s">
        <v>79</v>
      </c>
      <c r="D6" s="22">
        <v>40</v>
      </c>
      <c r="E6" s="23"/>
      <c r="F6" s="8"/>
      <c r="G6" s="8"/>
      <c r="H6" s="8"/>
      <c r="I6" s="8">
        <v>2560</v>
      </c>
      <c r="J6" s="25">
        <f t="shared" si="1"/>
        <v>102400</v>
      </c>
      <c r="K6" s="8">
        <v>1413.63</v>
      </c>
      <c r="L6" s="8">
        <f>PRODUCT(D6,K6)</f>
        <v>56545.200000000004</v>
      </c>
      <c r="M6" s="32">
        <v>2090.5100000000002</v>
      </c>
      <c r="N6" s="32">
        <f>PRODUCT(D6,M6)</f>
        <v>83620.400000000009</v>
      </c>
      <c r="S6" s="8">
        <f>MEDIAN(I6,K6,M6)</f>
        <v>2090.5100000000002</v>
      </c>
      <c r="T6" s="25">
        <f t="shared" si="2"/>
        <v>83620.400000000009</v>
      </c>
      <c r="U6" s="7"/>
    </row>
    <row r="7" spans="1:22" x14ac:dyDescent="0.25">
      <c r="A7" s="19">
        <v>6</v>
      </c>
      <c r="B7" s="20" t="s">
        <v>14</v>
      </c>
      <c r="C7" s="21" t="s">
        <v>79</v>
      </c>
      <c r="D7" s="22">
        <v>40</v>
      </c>
      <c r="E7" s="23"/>
      <c r="F7" s="8"/>
      <c r="G7" s="8"/>
      <c r="H7" s="8"/>
      <c r="I7" s="8">
        <v>3200</v>
      </c>
      <c r="J7" s="25">
        <f t="shared" si="1"/>
        <v>128000</v>
      </c>
      <c r="K7" s="8">
        <v>1938.37</v>
      </c>
      <c r="L7" s="8">
        <f t="shared" ref="L7:L8" si="3">PRODUCT(D7,K7)</f>
        <v>77534.799999999988</v>
      </c>
      <c r="M7" s="32">
        <v>2090.5100000000002</v>
      </c>
      <c r="N7" s="32">
        <f t="shared" ref="N7:N8" si="4">PRODUCT(D7,M7)</f>
        <v>83620.400000000009</v>
      </c>
      <c r="S7" s="8">
        <f>MEDIAN(I7,K7,M7)</f>
        <v>2090.5100000000002</v>
      </c>
      <c r="T7" s="25">
        <f t="shared" si="2"/>
        <v>83620.400000000009</v>
      </c>
      <c r="U7" s="7"/>
    </row>
    <row r="8" spans="1:22" x14ac:dyDescent="0.25">
      <c r="A8" s="19">
        <v>7</v>
      </c>
      <c r="B8" s="20" t="s">
        <v>15</v>
      </c>
      <c r="C8" s="21" t="s">
        <v>79</v>
      </c>
      <c r="D8" s="22">
        <v>10</v>
      </c>
      <c r="E8" s="23"/>
      <c r="F8" s="8"/>
      <c r="G8" s="8"/>
      <c r="H8" s="8"/>
      <c r="I8" s="8">
        <v>4200</v>
      </c>
      <c r="J8" s="25">
        <f t="shared" si="1"/>
        <v>42000</v>
      </c>
      <c r="K8" s="8">
        <v>1468</v>
      </c>
      <c r="L8" s="8">
        <f t="shared" si="3"/>
        <v>14680</v>
      </c>
      <c r="M8" s="32">
        <v>2090.5100000000002</v>
      </c>
      <c r="N8" s="32">
        <f t="shared" si="4"/>
        <v>20905.100000000002</v>
      </c>
      <c r="S8" s="8">
        <f>MEDIAN(M7,K7,I7)</f>
        <v>2090.5100000000002</v>
      </c>
      <c r="T8" s="25">
        <f t="shared" si="2"/>
        <v>20905.100000000002</v>
      </c>
      <c r="U8" s="7"/>
    </row>
    <row r="9" spans="1:22" x14ac:dyDescent="0.25">
      <c r="A9" s="19">
        <v>8</v>
      </c>
      <c r="B9" s="20" t="s">
        <v>16</v>
      </c>
      <c r="C9" s="21" t="s">
        <v>79</v>
      </c>
      <c r="D9" s="26">
        <v>100</v>
      </c>
      <c r="E9" s="23">
        <v>1.49</v>
      </c>
      <c r="F9" s="8">
        <f>PRODUCT(D9,E9)</f>
        <v>149</v>
      </c>
      <c r="G9" s="8">
        <v>1.25</v>
      </c>
      <c r="H9" s="8">
        <f>PRODUCT(D9,G9)</f>
        <v>125</v>
      </c>
      <c r="I9" s="8">
        <v>2</v>
      </c>
      <c r="J9" s="25">
        <f t="shared" si="1"/>
        <v>200</v>
      </c>
      <c r="S9" s="34">
        <f>MEDIAN(E9,G9,I9)</f>
        <v>1.49</v>
      </c>
      <c r="T9" s="25">
        <f t="shared" si="2"/>
        <v>149</v>
      </c>
      <c r="U9" s="7"/>
    </row>
    <row r="10" spans="1:22" x14ac:dyDescent="0.25">
      <c r="A10" s="19">
        <v>9</v>
      </c>
      <c r="B10" s="20" t="s">
        <v>0</v>
      </c>
      <c r="C10" s="21" t="s">
        <v>77</v>
      </c>
      <c r="D10" s="22">
        <v>3000</v>
      </c>
      <c r="E10" s="23">
        <v>22.99</v>
      </c>
      <c r="F10" s="8">
        <f t="shared" ref="F10:F73" si="5">PRODUCT(D10,E10)</f>
        <v>68970</v>
      </c>
      <c r="G10" s="8">
        <v>22.68</v>
      </c>
      <c r="H10" s="8">
        <f t="shared" ref="H10:H73" si="6">PRODUCT(D10,G10)</f>
        <v>68040</v>
      </c>
      <c r="I10" s="8">
        <v>26.9</v>
      </c>
      <c r="J10" s="25">
        <f t="shared" si="1"/>
        <v>80700</v>
      </c>
      <c r="S10" s="34">
        <f t="shared" ref="S10:S23" si="7">MEDIAN(E10,G10,I10)</f>
        <v>22.99</v>
      </c>
      <c r="T10" s="25">
        <f t="shared" si="2"/>
        <v>68970</v>
      </c>
      <c r="U10" s="7"/>
    </row>
    <row r="11" spans="1:22" x14ac:dyDescent="0.25">
      <c r="A11" s="19">
        <v>10</v>
      </c>
      <c r="B11" s="20" t="s">
        <v>17</v>
      </c>
      <c r="C11" s="21" t="s">
        <v>79</v>
      </c>
      <c r="D11" s="22">
        <v>1000</v>
      </c>
      <c r="E11" s="23">
        <v>57.9</v>
      </c>
      <c r="F11" s="8">
        <f t="shared" si="5"/>
        <v>57900</v>
      </c>
      <c r="G11" s="8">
        <v>64.900000000000006</v>
      </c>
      <c r="H11" s="8">
        <f t="shared" si="6"/>
        <v>64900.000000000007</v>
      </c>
      <c r="I11" s="8">
        <v>65.900000000000006</v>
      </c>
      <c r="J11" s="25">
        <f t="shared" si="1"/>
        <v>65900</v>
      </c>
      <c r="S11" s="34">
        <f t="shared" si="7"/>
        <v>64.900000000000006</v>
      </c>
      <c r="T11" s="25">
        <f t="shared" si="2"/>
        <v>64900.000000000007</v>
      </c>
      <c r="U11" s="7"/>
    </row>
    <row r="12" spans="1:22" x14ac:dyDescent="0.25">
      <c r="A12" s="19">
        <v>11</v>
      </c>
      <c r="B12" s="20" t="s">
        <v>18</v>
      </c>
      <c r="C12" s="21" t="s">
        <v>79</v>
      </c>
      <c r="D12" s="22">
        <v>300</v>
      </c>
      <c r="E12" s="23">
        <v>24.9</v>
      </c>
      <c r="F12" s="8">
        <f t="shared" si="5"/>
        <v>7470</v>
      </c>
      <c r="G12" s="8">
        <v>13</v>
      </c>
      <c r="H12" s="8">
        <f t="shared" si="6"/>
        <v>3900</v>
      </c>
      <c r="I12" s="8">
        <v>24.9</v>
      </c>
      <c r="J12" s="25">
        <f t="shared" si="1"/>
        <v>7470</v>
      </c>
      <c r="S12" s="34">
        <f t="shared" si="7"/>
        <v>24.9</v>
      </c>
      <c r="T12" s="25">
        <f t="shared" si="2"/>
        <v>7470</v>
      </c>
      <c r="U12" s="7"/>
    </row>
    <row r="13" spans="1:22" x14ac:dyDescent="0.25">
      <c r="A13" s="19">
        <v>12</v>
      </c>
      <c r="B13" s="20" t="s">
        <v>1</v>
      </c>
      <c r="C13" s="21" t="s">
        <v>83</v>
      </c>
      <c r="D13" s="26">
        <v>100</v>
      </c>
      <c r="E13" s="23">
        <v>26.99</v>
      </c>
      <c r="F13" s="8">
        <f t="shared" si="5"/>
        <v>2699</v>
      </c>
      <c r="G13" s="8">
        <v>19.899999999999999</v>
      </c>
      <c r="H13" s="8">
        <f t="shared" si="6"/>
        <v>1989.9999999999998</v>
      </c>
      <c r="I13" s="8">
        <v>32</v>
      </c>
      <c r="J13" s="25">
        <f t="shared" si="1"/>
        <v>3200</v>
      </c>
      <c r="S13" s="34">
        <f t="shared" si="7"/>
        <v>26.99</v>
      </c>
      <c r="T13" s="25">
        <f t="shared" si="2"/>
        <v>2699</v>
      </c>
      <c r="U13" s="7"/>
    </row>
    <row r="14" spans="1:22" x14ac:dyDescent="0.25">
      <c r="A14" s="19">
        <v>13</v>
      </c>
      <c r="B14" s="20" t="s">
        <v>46</v>
      </c>
      <c r="C14" s="21" t="s">
        <v>83</v>
      </c>
      <c r="D14" s="26">
        <v>150</v>
      </c>
      <c r="E14" s="23">
        <v>24.99</v>
      </c>
      <c r="F14" s="8">
        <f t="shared" si="5"/>
        <v>3748.4999999999995</v>
      </c>
      <c r="G14" s="8">
        <v>18.899999999999999</v>
      </c>
      <c r="H14" s="8">
        <f t="shared" si="6"/>
        <v>2835</v>
      </c>
      <c r="I14" s="8">
        <v>32</v>
      </c>
      <c r="J14" s="25">
        <f t="shared" si="1"/>
        <v>4800</v>
      </c>
      <c r="S14" s="34">
        <f t="shared" si="7"/>
        <v>24.99</v>
      </c>
      <c r="T14" s="25">
        <f t="shared" si="2"/>
        <v>3748.4999999999995</v>
      </c>
      <c r="U14" s="7"/>
    </row>
    <row r="15" spans="1:22" x14ac:dyDescent="0.25">
      <c r="A15" s="19">
        <v>14</v>
      </c>
      <c r="B15" s="20" t="s">
        <v>2</v>
      </c>
      <c r="C15" s="21" t="s">
        <v>83</v>
      </c>
      <c r="D15" s="26">
        <v>150</v>
      </c>
      <c r="E15" s="23">
        <v>17.989999999999998</v>
      </c>
      <c r="F15" s="8">
        <f t="shared" si="5"/>
        <v>2698.4999999999995</v>
      </c>
      <c r="G15" s="8">
        <v>18.899999999999999</v>
      </c>
      <c r="H15" s="8">
        <f t="shared" si="6"/>
        <v>2835</v>
      </c>
      <c r="I15" s="8">
        <v>29.9</v>
      </c>
      <c r="J15" s="25">
        <f t="shared" si="1"/>
        <v>4485</v>
      </c>
      <c r="S15" s="34">
        <f t="shared" si="7"/>
        <v>18.899999999999999</v>
      </c>
      <c r="T15" s="25">
        <f t="shared" si="2"/>
        <v>2835</v>
      </c>
      <c r="U15" s="7"/>
    </row>
    <row r="16" spans="1:22" x14ac:dyDescent="0.25">
      <c r="A16" s="19">
        <v>15</v>
      </c>
      <c r="B16" s="20" t="s">
        <v>3</v>
      </c>
      <c r="C16" s="21" t="s">
        <v>83</v>
      </c>
      <c r="D16" s="26">
        <v>150</v>
      </c>
      <c r="E16" s="23">
        <v>19.989999999999998</v>
      </c>
      <c r="F16" s="8">
        <f t="shared" si="5"/>
        <v>2998.4999999999995</v>
      </c>
      <c r="G16" s="8">
        <v>18.899999999999999</v>
      </c>
      <c r="H16" s="8">
        <f t="shared" si="6"/>
        <v>2835</v>
      </c>
      <c r="I16" s="8">
        <v>17.5</v>
      </c>
      <c r="J16" s="25">
        <f t="shared" si="1"/>
        <v>2625</v>
      </c>
      <c r="S16" s="34">
        <f t="shared" si="7"/>
        <v>18.899999999999999</v>
      </c>
      <c r="T16" s="25">
        <f t="shared" si="2"/>
        <v>2835</v>
      </c>
      <c r="U16" s="7"/>
    </row>
    <row r="17" spans="1:21" x14ac:dyDescent="0.25">
      <c r="A17" s="19">
        <v>16</v>
      </c>
      <c r="B17" s="20" t="s">
        <v>4</v>
      </c>
      <c r="C17" s="21" t="s">
        <v>84</v>
      </c>
      <c r="D17" s="22">
        <v>300</v>
      </c>
      <c r="E17" s="23">
        <v>51.99</v>
      </c>
      <c r="F17" s="8">
        <f t="shared" si="5"/>
        <v>15597</v>
      </c>
      <c r="G17" s="8">
        <v>44.9</v>
      </c>
      <c r="H17" s="8">
        <f t="shared" si="6"/>
        <v>13470</v>
      </c>
      <c r="I17" s="8">
        <v>49.9</v>
      </c>
      <c r="J17" s="25">
        <f t="shared" si="1"/>
        <v>14970</v>
      </c>
      <c r="S17" s="34">
        <f t="shared" si="7"/>
        <v>49.9</v>
      </c>
      <c r="T17" s="25">
        <f t="shared" si="2"/>
        <v>14970</v>
      </c>
      <c r="U17" s="7"/>
    </row>
    <row r="18" spans="1:21" x14ac:dyDescent="0.25">
      <c r="A18" s="19">
        <v>17</v>
      </c>
      <c r="B18" s="20" t="s">
        <v>19</v>
      </c>
      <c r="C18" s="21" t="s">
        <v>79</v>
      </c>
      <c r="D18" s="26">
        <v>50</v>
      </c>
      <c r="E18" s="23">
        <v>499.9</v>
      </c>
      <c r="F18" s="8">
        <f t="shared" si="5"/>
        <v>24995</v>
      </c>
      <c r="G18" s="8">
        <v>859</v>
      </c>
      <c r="H18" s="8">
        <f t="shared" si="6"/>
        <v>42950</v>
      </c>
      <c r="I18" s="8">
        <v>547.9</v>
      </c>
      <c r="J18" s="25">
        <f t="shared" si="1"/>
        <v>27395</v>
      </c>
      <c r="S18" s="34">
        <f t="shared" si="7"/>
        <v>547.9</v>
      </c>
      <c r="T18" s="25">
        <f t="shared" si="2"/>
        <v>27395</v>
      </c>
      <c r="U18" s="7"/>
    </row>
    <row r="19" spans="1:21" x14ac:dyDescent="0.25">
      <c r="A19" s="19">
        <v>18</v>
      </c>
      <c r="B19" s="20" t="s">
        <v>20</v>
      </c>
      <c r="C19" s="21" t="s">
        <v>79</v>
      </c>
      <c r="D19" s="26">
        <v>200</v>
      </c>
      <c r="E19" s="23">
        <v>329.9</v>
      </c>
      <c r="F19" s="8">
        <f t="shared" si="5"/>
        <v>65980</v>
      </c>
      <c r="G19" s="8">
        <v>329.9</v>
      </c>
      <c r="H19" s="8">
        <f t="shared" si="6"/>
        <v>65980</v>
      </c>
      <c r="I19" s="8">
        <v>377.9</v>
      </c>
      <c r="J19" s="25">
        <f t="shared" si="1"/>
        <v>75580</v>
      </c>
      <c r="S19" s="34">
        <f t="shared" si="7"/>
        <v>329.9</v>
      </c>
      <c r="T19" s="25">
        <f t="shared" si="2"/>
        <v>65980</v>
      </c>
      <c r="U19" s="7"/>
    </row>
    <row r="20" spans="1:21" x14ac:dyDescent="0.25">
      <c r="A20" s="19">
        <v>19</v>
      </c>
      <c r="B20" s="20" t="s">
        <v>21</v>
      </c>
      <c r="C20" s="21" t="s">
        <v>79</v>
      </c>
      <c r="D20" s="22">
        <v>400</v>
      </c>
      <c r="E20" s="23">
        <v>47.99</v>
      </c>
      <c r="F20" s="8">
        <f t="shared" si="5"/>
        <v>19196</v>
      </c>
      <c r="G20" s="8">
        <v>42.9</v>
      </c>
      <c r="H20" s="8">
        <f t="shared" si="6"/>
        <v>17160</v>
      </c>
      <c r="I20" s="8">
        <v>8.9</v>
      </c>
      <c r="J20" s="25">
        <f t="shared" si="1"/>
        <v>3560</v>
      </c>
      <c r="K20" s="7" t="s">
        <v>93</v>
      </c>
      <c r="S20" s="34">
        <f t="shared" si="7"/>
        <v>42.9</v>
      </c>
      <c r="T20" s="25">
        <f t="shared" si="2"/>
        <v>17160</v>
      </c>
      <c r="U20" s="7"/>
    </row>
    <row r="21" spans="1:21" x14ac:dyDescent="0.25">
      <c r="A21" s="19">
        <v>20</v>
      </c>
      <c r="B21" s="20" t="s">
        <v>22</v>
      </c>
      <c r="C21" s="21" t="s">
        <v>79</v>
      </c>
      <c r="D21" s="22">
        <v>1000</v>
      </c>
      <c r="E21" s="23">
        <v>4.99</v>
      </c>
      <c r="F21" s="8">
        <f t="shared" si="5"/>
        <v>4990</v>
      </c>
      <c r="G21" s="8">
        <v>2.9</v>
      </c>
      <c r="H21" s="8">
        <f t="shared" si="6"/>
        <v>2900</v>
      </c>
      <c r="I21" s="8">
        <v>6.9</v>
      </c>
      <c r="J21" s="25">
        <f t="shared" si="1"/>
        <v>6900</v>
      </c>
      <c r="S21" s="34">
        <f t="shared" si="7"/>
        <v>4.99</v>
      </c>
      <c r="T21" s="25">
        <f t="shared" si="2"/>
        <v>4990</v>
      </c>
      <c r="U21" s="7"/>
    </row>
    <row r="22" spans="1:21" x14ac:dyDescent="0.25">
      <c r="A22" s="19">
        <v>21</v>
      </c>
      <c r="B22" s="20" t="s">
        <v>23</v>
      </c>
      <c r="C22" s="21" t="s">
        <v>79</v>
      </c>
      <c r="D22" s="22">
        <v>15000</v>
      </c>
      <c r="E22" s="23">
        <v>0.15</v>
      </c>
      <c r="F22" s="8">
        <f t="shared" si="5"/>
        <v>2250</v>
      </c>
      <c r="G22" s="8">
        <v>10</v>
      </c>
      <c r="H22" s="8">
        <f t="shared" si="6"/>
        <v>150000</v>
      </c>
      <c r="I22" s="8">
        <v>0.15</v>
      </c>
      <c r="J22" s="25">
        <f t="shared" si="1"/>
        <v>2250</v>
      </c>
      <c r="S22" s="34">
        <f t="shared" si="7"/>
        <v>0.15</v>
      </c>
      <c r="T22" s="25">
        <f t="shared" si="2"/>
        <v>2250</v>
      </c>
      <c r="U22" s="7"/>
    </row>
    <row r="23" spans="1:21" x14ac:dyDescent="0.25">
      <c r="A23" s="19">
        <v>22</v>
      </c>
      <c r="B23" s="20" t="s">
        <v>24</v>
      </c>
      <c r="C23" s="21" t="s">
        <v>79</v>
      </c>
      <c r="D23" s="26">
        <v>1500</v>
      </c>
      <c r="E23" s="23">
        <v>3.99</v>
      </c>
      <c r="F23" s="8">
        <f t="shared" si="5"/>
        <v>5985</v>
      </c>
      <c r="G23" s="8">
        <v>4.9000000000000004</v>
      </c>
      <c r="H23" s="8">
        <f t="shared" si="6"/>
        <v>7350.0000000000009</v>
      </c>
      <c r="I23" s="8">
        <v>4.99</v>
      </c>
      <c r="J23" s="25">
        <f t="shared" si="1"/>
        <v>7485</v>
      </c>
      <c r="S23" s="34">
        <f t="shared" si="7"/>
        <v>4.9000000000000004</v>
      </c>
      <c r="T23" s="25">
        <f t="shared" si="2"/>
        <v>7350.0000000000009</v>
      </c>
      <c r="U23" s="7"/>
    </row>
    <row r="24" spans="1:21" x14ac:dyDescent="0.25">
      <c r="A24" s="19">
        <v>23</v>
      </c>
      <c r="B24" s="20" t="s">
        <v>5</v>
      </c>
      <c r="C24" s="21" t="s">
        <v>82</v>
      </c>
      <c r="D24" s="26">
        <v>30</v>
      </c>
      <c r="E24" s="23">
        <v>59.99</v>
      </c>
      <c r="F24" s="8">
        <f t="shared" si="5"/>
        <v>1799.7</v>
      </c>
      <c r="G24" s="8"/>
      <c r="H24" s="8"/>
      <c r="I24" s="8">
        <v>17.899999999999999</v>
      </c>
      <c r="J24" s="25">
        <f t="shared" si="1"/>
        <v>537</v>
      </c>
      <c r="Q24" s="25">
        <v>5.71</v>
      </c>
      <c r="R24" s="23">
        <f>PRODUCT(Q24,D24)</f>
        <v>171.3</v>
      </c>
      <c r="S24" s="25">
        <f>MEDIAN(Q24,I24,E24)</f>
        <v>17.899999999999999</v>
      </c>
      <c r="T24" s="25">
        <f t="shared" si="2"/>
        <v>537</v>
      </c>
      <c r="U24" s="7"/>
    </row>
    <row r="25" spans="1:21" x14ac:dyDescent="0.25">
      <c r="A25" s="19">
        <v>24</v>
      </c>
      <c r="B25" s="20" t="s">
        <v>25</v>
      </c>
      <c r="C25" s="21" t="s">
        <v>79</v>
      </c>
      <c r="D25" s="26">
        <v>25000</v>
      </c>
      <c r="E25" s="23">
        <v>1.1499999999999999</v>
      </c>
      <c r="F25" s="8">
        <f t="shared" si="5"/>
        <v>28749.999999999996</v>
      </c>
      <c r="G25" s="8">
        <v>0.99</v>
      </c>
      <c r="H25" s="8">
        <f t="shared" si="6"/>
        <v>24750</v>
      </c>
      <c r="I25" s="8">
        <v>1.4</v>
      </c>
      <c r="J25" s="25">
        <f t="shared" si="1"/>
        <v>35000</v>
      </c>
      <c r="S25" s="8">
        <f>MEDIAN(I25,G25,E25)</f>
        <v>1.1499999999999999</v>
      </c>
      <c r="T25" s="25">
        <f t="shared" si="2"/>
        <v>28749.999999999996</v>
      </c>
      <c r="U25" s="7"/>
    </row>
    <row r="26" spans="1:21" x14ac:dyDescent="0.25">
      <c r="A26" s="19">
        <v>25</v>
      </c>
      <c r="B26" s="20" t="s">
        <v>26</v>
      </c>
      <c r="C26" s="21" t="s">
        <v>79</v>
      </c>
      <c r="D26" s="22">
        <v>100</v>
      </c>
      <c r="E26" s="23">
        <v>8.2899999999999991</v>
      </c>
      <c r="F26" s="8">
        <f t="shared" si="5"/>
        <v>828.99999999999989</v>
      </c>
      <c r="G26" s="8">
        <v>7.5</v>
      </c>
      <c r="H26" s="8">
        <f t="shared" si="6"/>
        <v>750</v>
      </c>
      <c r="I26" s="8">
        <v>10.9</v>
      </c>
      <c r="J26" s="25">
        <f t="shared" si="1"/>
        <v>1090</v>
      </c>
      <c r="S26" s="8">
        <f t="shared" ref="S26:S31" si="8">MEDIAN(I26,G26,E26)</f>
        <v>8.2899999999999991</v>
      </c>
      <c r="T26" s="25">
        <f t="shared" si="2"/>
        <v>828.99999999999989</v>
      </c>
      <c r="U26" s="7"/>
    </row>
    <row r="27" spans="1:21" x14ac:dyDescent="0.25">
      <c r="A27" s="19">
        <v>26</v>
      </c>
      <c r="B27" s="20" t="s">
        <v>27</v>
      </c>
      <c r="C27" s="21" t="s">
        <v>79</v>
      </c>
      <c r="D27" s="22">
        <v>100</v>
      </c>
      <c r="E27" s="23">
        <v>9.99</v>
      </c>
      <c r="F27" s="8">
        <f t="shared" si="5"/>
        <v>999</v>
      </c>
      <c r="G27" s="8">
        <v>10</v>
      </c>
      <c r="H27" s="8">
        <f t="shared" si="6"/>
        <v>1000</v>
      </c>
      <c r="I27" s="8">
        <v>14.9</v>
      </c>
      <c r="J27" s="25">
        <f t="shared" si="1"/>
        <v>1490</v>
      </c>
      <c r="S27" s="8">
        <f t="shared" si="8"/>
        <v>10</v>
      </c>
      <c r="T27" s="25">
        <f t="shared" si="2"/>
        <v>1000</v>
      </c>
      <c r="U27" s="7"/>
    </row>
    <row r="28" spans="1:21" x14ac:dyDescent="0.25">
      <c r="A28" s="19">
        <v>27</v>
      </c>
      <c r="B28" s="20" t="s">
        <v>28</v>
      </c>
      <c r="C28" s="21" t="s">
        <v>79</v>
      </c>
      <c r="D28" s="22">
        <v>100</v>
      </c>
      <c r="E28" s="23">
        <v>39.9</v>
      </c>
      <c r="F28" s="8">
        <f t="shared" si="5"/>
        <v>3990</v>
      </c>
      <c r="G28" s="8">
        <v>56.9</v>
      </c>
      <c r="H28" s="8">
        <f t="shared" si="6"/>
        <v>5690</v>
      </c>
      <c r="I28" s="8">
        <v>45.9</v>
      </c>
      <c r="J28" s="25">
        <f t="shared" si="1"/>
        <v>4590</v>
      </c>
      <c r="S28" s="8">
        <f t="shared" si="8"/>
        <v>45.9</v>
      </c>
      <c r="T28" s="25">
        <f t="shared" si="2"/>
        <v>4590</v>
      </c>
      <c r="U28" s="7"/>
    </row>
    <row r="29" spans="1:21" x14ac:dyDescent="0.25">
      <c r="A29" s="19">
        <v>28</v>
      </c>
      <c r="B29" s="20" t="s">
        <v>29</v>
      </c>
      <c r="C29" s="21" t="s">
        <v>79</v>
      </c>
      <c r="D29" s="22">
        <v>100</v>
      </c>
      <c r="E29" s="23">
        <v>36.9</v>
      </c>
      <c r="F29" s="8">
        <f t="shared" si="5"/>
        <v>3690</v>
      </c>
      <c r="G29" s="8">
        <v>105</v>
      </c>
      <c r="H29" s="8">
        <f t="shared" si="6"/>
        <v>10500</v>
      </c>
      <c r="I29" s="8">
        <v>22.3</v>
      </c>
      <c r="J29" s="25">
        <f t="shared" si="1"/>
        <v>2230</v>
      </c>
      <c r="S29" s="8">
        <f t="shared" si="8"/>
        <v>36.9</v>
      </c>
      <c r="T29" s="25">
        <f t="shared" si="2"/>
        <v>3690</v>
      </c>
      <c r="U29" s="7"/>
    </row>
    <row r="30" spans="1:21" x14ac:dyDescent="0.25">
      <c r="A30" s="19">
        <v>29</v>
      </c>
      <c r="B30" s="20" t="s">
        <v>30</v>
      </c>
      <c r="C30" s="21" t="s">
        <v>79</v>
      </c>
      <c r="D30" s="22">
        <v>50</v>
      </c>
      <c r="E30" s="23">
        <v>249.9</v>
      </c>
      <c r="F30" s="8">
        <f t="shared" si="5"/>
        <v>12495</v>
      </c>
      <c r="G30" s="8">
        <v>149.9</v>
      </c>
      <c r="H30" s="8">
        <f t="shared" si="6"/>
        <v>7495</v>
      </c>
      <c r="I30" s="8">
        <v>312.89999999999998</v>
      </c>
      <c r="J30" s="25">
        <f t="shared" si="1"/>
        <v>15644.999999999998</v>
      </c>
      <c r="S30" s="8">
        <f t="shared" si="8"/>
        <v>249.9</v>
      </c>
      <c r="T30" s="25">
        <f t="shared" si="2"/>
        <v>12495</v>
      </c>
      <c r="U30" s="7"/>
    </row>
    <row r="31" spans="1:21" x14ac:dyDescent="0.25">
      <c r="A31" s="19">
        <v>30</v>
      </c>
      <c r="B31" s="20" t="s">
        <v>6</v>
      </c>
      <c r="C31" s="21" t="s">
        <v>85</v>
      </c>
      <c r="D31" s="22">
        <v>100</v>
      </c>
      <c r="E31" s="23">
        <v>639.9</v>
      </c>
      <c r="F31" s="8">
        <f t="shared" si="5"/>
        <v>63990</v>
      </c>
      <c r="G31" s="8">
        <v>443.28</v>
      </c>
      <c r="H31" s="8">
        <f t="shared" si="6"/>
        <v>44328</v>
      </c>
      <c r="I31" s="8">
        <v>430.9</v>
      </c>
      <c r="J31" s="25">
        <f t="shared" si="1"/>
        <v>43090</v>
      </c>
      <c r="S31" s="8">
        <f t="shared" si="8"/>
        <v>443.28</v>
      </c>
      <c r="T31" s="25">
        <f t="shared" si="2"/>
        <v>44328</v>
      </c>
      <c r="U31" s="7"/>
    </row>
    <row r="32" spans="1:21" x14ac:dyDescent="0.25">
      <c r="A32" s="19">
        <v>31</v>
      </c>
      <c r="B32" s="20" t="s">
        <v>31</v>
      </c>
      <c r="C32" s="21" t="s">
        <v>79</v>
      </c>
      <c r="D32" s="22">
        <v>100</v>
      </c>
      <c r="E32" s="23"/>
      <c r="F32" s="8"/>
      <c r="G32" s="8">
        <v>29.9</v>
      </c>
      <c r="H32" s="8">
        <f t="shared" si="6"/>
        <v>2990</v>
      </c>
      <c r="I32" s="8">
        <v>32.9</v>
      </c>
      <c r="J32" s="25">
        <f t="shared" si="1"/>
        <v>3290</v>
      </c>
      <c r="O32" s="25">
        <v>35</v>
      </c>
      <c r="P32" s="25">
        <f>PRODUCT(D32,O32)</f>
        <v>3500</v>
      </c>
      <c r="S32" s="25">
        <f>MEDIAN(O32,I32,G32)</f>
        <v>32.9</v>
      </c>
      <c r="T32" s="25">
        <f t="shared" si="2"/>
        <v>3290</v>
      </c>
      <c r="U32" s="7"/>
    </row>
    <row r="33" spans="1:21" x14ac:dyDescent="0.25">
      <c r="A33" s="19">
        <v>32</v>
      </c>
      <c r="B33" s="20" t="s">
        <v>32</v>
      </c>
      <c r="C33" s="21" t="s">
        <v>79</v>
      </c>
      <c r="D33" s="22">
        <v>100</v>
      </c>
      <c r="E33" s="23"/>
      <c r="F33" s="8"/>
      <c r="G33" s="8">
        <v>13.9</v>
      </c>
      <c r="H33" s="8">
        <f t="shared" si="6"/>
        <v>1390</v>
      </c>
      <c r="I33" s="8">
        <v>8.9</v>
      </c>
      <c r="J33" s="25">
        <f t="shared" si="1"/>
        <v>890</v>
      </c>
      <c r="O33" s="25">
        <v>9.8800000000000008</v>
      </c>
      <c r="P33" s="25">
        <f>PRODUCT(D33,O33)</f>
        <v>988.00000000000011</v>
      </c>
      <c r="S33" s="25">
        <f>MEDIAN(O33,I33,G33)</f>
        <v>9.8800000000000008</v>
      </c>
      <c r="T33" s="25">
        <f t="shared" si="2"/>
        <v>988.00000000000011</v>
      </c>
      <c r="U33" s="7"/>
    </row>
    <row r="34" spans="1:21" x14ac:dyDescent="0.25">
      <c r="A34" s="19">
        <v>33</v>
      </c>
      <c r="B34" s="20" t="s">
        <v>33</v>
      </c>
      <c r="C34" s="21" t="s">
        <v>79</v>
      </c>
      <c r="D34" s="22">
        <v>100</v>
      </c>
      <c r="E34" s="23">
        <v>6.99</v>
      </c>
      <c r="F34" s="8">
        <f t="shared" si="5"/>
        <v>699</v>
      </c>
      <c r="G34" s="8">
        <v>7.5</v>
      </c>
      <c r="H34" s="8">
        <f t="shared" si="6"/>
        <v>750</v>
      </c>
      <c r="I34" s="8">
        <v>6.9</v>
      </c>
      <c r="J34" s="25">
        <f t="shared" si="1"/>
        <v>690</v>
      </c>
      <c r="S34" s="34">
        <f>MEDIAN(E34,G34,I34)</f>
        <v>6.99</v>
      </c>
      <c r="T34" s="25">
        <f t="shared" si="2"/>
        <v>699</v>
      </c>
      <c r="U34" s="7"/>
    </row>
    <row r="35" spans="1:21" x14ac:dyDescent="0.25">
      <c r="A35" s="19">
        <v>34</v>
      </c>
      <c r="B35" s="20" t="s">
        <v>34</v>
      </c>
      <c r="C35" s="21" t="s">
        <v>79</v>
      </c>
      <c r="D35" s="22">
        <v>100</v>
      </c>
      <c r="E35" s="23">
        <v>19.989999999999998</v>
      </c>
      <c r="F35" s="8">
        <f t="shared" si="5"/>
        <v>1998.9999999999998</v>
      </c>
      <c r="G35" s="8">
        <v>20</v>
      </c>
      <c r="H35" s="8">
        <f t="shared" si="6"/>
        <v>2000</v>
      </c>
      <c r="I35" s="8">
        <v>19.899999999999999</v>
      </c>
      <c r="J35" s="25">
        <f t="shared" si="1"/>
        <v>1989.9999999999998</v>
      </c>
      <c r="S35" s="34">
        <f t="shared" ref="S35:S45" si="9">MEDIAN(E35,G35,I35)</f>
        <v>19.989999999999998</v>
      </c>
      <c r="T35" s="25">
        <f t="shared" si="2"/>
        <v>1998.9999999999998</v>
      </c>
      <c r="U35" s="7"/>
    </row>
    <row r="36" spans="1:21" x14ac:dyDescent="0.25">
      <c r="A36" s="19">
        <v>35</v>
      </c>
      <c r="B36" s="20" t="s">
        <v>35</v>
      </c>
      <c r="C36" s="21" t="s">
        <v>79</v>
      </c>
      <c r="D36" s="22">
        <v>100</v>
      </c>
      <c r="E36" s="23">
        <v>9.99</v>
      </c>
      <c r="F36" s="8">
        <f t="shared" si="5"/>
        <v>999</v>
      </c>
      <c r="G36" s="8">
        <v>7</v>
      </c>
      <c r="H36" s="8">
        <f t="shared" si="6"/>
        <v>700</v>
      </c>
      <c r="I36" s="8">
        <v>2.9</v>
      </c>
      <c r="J36" s="25">
        <f t="shared" si="1"/>
        <v>290</v>
      </c>
      <c r="S36" s="34">
        <f t="shared" si="9"/>
        <v>7</v>
      </c>
      <c r="T36" s="25">
        <f t="shared" si="2"/>
        <v>700</v>
      </c>
      <c r="U36" s="7"/>
    </row>
    <row r="37" spans="1:21" x14ac:dyDescent="0.25">
      <c r="A37" s="19">
        <v>36</v>
      </c>
      <c r="B37" s="20" t="s">
        <v>36</v>
      </c>
      <c r="C37" s="21" t="s">
        <v>79</v>
      </c>
      <c r="D37" s="22">
        <v>100</v>
      </c>
      <c r="E37" s="23">
        <v>7.99</v>
      </c>
      <c r="F37" s="8">
        <f t="shared" si="5"/>
        <v>799</v>
      </c>
      <c r="G37" s="8">
        <v>6.9</v>
      </c>
      <c r="H37" s="8">
        <f t="shared" si="6"/>
        <v>690</v>
      </c>
      <c r="I37" s="8">
        <v>3.5</v>
      </c>
      <c r="J37" s="25">
        <f t="shared" si="1"/>
        <v>350</v>
      </c>
      <c r="S37" s="34">
        <f t="shared" si="9"/>
        <v>6.9</v>
      </c>
      <c r="T37" s="25">
        <f t="shared" si="2"/>
        <v>690</v>
      </c>
      <c r="U37" s="7"/>
    </row>
    <row r="38" spans="1:21" x14ac:dyDescent="0.25">
      <c r="A38" s="19">
        <v>37</v>
      </c>
      <c r="B38" s="20" t="s">
        <v>37</v>
      </c>
      <c r="C38" s="21" t="s">
        <v>79</v>
      </c>
      <c r="D38" s="26">
        <v>50</v>
      </c>
      <c r="E38" s="23">
        <v>399.9</v>
      </c>
      <c r="F38" s="8">
        <f t="shared" si="5"/>
        <v>19995</v>
      </c>
      <c r="G38" s="8">
        <v>299.89999999999998</v>
      </c>
      <c r="H38" s="8">
        <f t="shared" si="6"/>
        <v>14994.999999999998</v>
      </c>
      <c r="I38" s="8">
        <v>349.9</v>
      </c>
      <c r="J38" s="25">
        <f t="shared" si="1"/>
        <v>17495</v>
      </c>
      <c r="S38" s="34">
        <f t="shared" si="9"/>
        <v>349.9</v>
      </c>
      <c r="T38" s="25">
        <f t="shared" si="2"/>
        <v>17495</v>
      </c>
      <c r="U38" s="7"/>
    </row>
    <row r="39" spans="1:21" x14ac:dyDescent="0.25">
      <c r="A39" s="19">
        <v>38</v>
      </c>
      <c r="B39" s="20" t="s">
        <v>38</v>
      </c>
      <c r="C39" s="21" t="s">
        <v>79</v>
      </c>
      <c r="D39" s="26">
        <v>100</v>
      </c>
      <c r="E39" s="23">
        <v>59.9</v>
      </c>
      <c r="F39" s="8">
        <f t="shared" si="5"/>
        <v>5990</v>
      </c>
      <c r="G39" s="8">
        <v>99.99</v>
      </c>
      <c r="H39" s="8">
        <f t="shared" si="6"/>
        <v>9999</v>
      </c>
      <c r="I39" s="8">
        <v>180</v>
      </c>
      <c r="J39" s="25">
        <f t="shared" si="1"/>
        <v>18000</v>
      </c>
      <c r="S39" s="34">
        <f t="shared" si="9"/>
        <v>99.99</v>
      </c>
      <c r="T39" s="25">
        <f t="shared" si="2"/>
        <v>9999</v>
      </c>
      <c r="U39" s="7"/>
    </row>
    <row r="40" spans="1:21" x14ac:dyDescent="0.25">
      <c r="A40" s="19">
        <v>39</v>
      </c>
      <c r="B40" s="20" t="s">
        <v>39</v>
      </c>
      <c r="C40" s="21" t="s">
        <v>79</v>
      </c>
      <c r="D40" s="26">
        <v>100</v>
      </c>
      <c r="E40" s="23">
        <v>64.900000000000006</v>
      </c>
      <c r="F40" s="8">
        <f t="shared" si="5"/>
        <v>6490.0000000000009</v>
      </c>
      <c r="G40" s="8">
        <v>109</v>
      </c>
      <c r="H40" s="8">
        <f t="shared" si="6"/>
        <v>10900</v>
      </c>
      <c r="I40" s="8">
        <v>75.900000000000006</v>
      </c>
      <c r="J40" s="25">
        <f t="shared" si="1"/>
        <v>7590.0000000000009</v>
      </c>
      <c r="S40" s="34">
        <f t="shared" si="9"/>
        <v>75.900000000000006</v>
      </c>
      <c r="T40" s="25">
        <f t="shared" si="2"/>
        <v>7590.0000000000009</v>
      </c>
      <c r="U40" s="7"/>
    </row>
    <row r="41" spans="1:21" x14ac:dyDescent="0.25">
      <c r="A41" s="19">
        <v>40</v>
      </c>
      <c r="B41" s="20" t="s">
        <v>47</v>
      </c>
      <c r="C41" s="21" t="s">
        <v>79</v>
      </c>
      <c r="D41" s="26">
        <v>300</v>
      </c>
      <c r="E41" s="23">
        <v>13.99</v>
      </c>
      <c r="F41" s="8">
        <f t="shared" si="5"/>
        <v>4197</v>
      </c>
      <c r="G41" s="8">
        <v>13</v>
      </c>
      <c r="H41" s="8">
        <f t="shared" si="6"/>
        <v>3900</v>
      </c>
      <c r="I41" s="8">
        <v>17.899999999999999</v>
      </c>
      <c r="J41" s="25">
        <f t="shared" si="1"/>
        <v>5370</v>
      </c>
      <c r="S41" s="34">
        <f t="shared" si="9"/>
        <v>13.99</v>
      </c>
      <c r="T41" s="25">
        <f t="shared" si="2"/>
        <v>4197</v>
      </c>
      <c r="U41" s="7"/>
    </row>
    <row r="42" spans="1:21" x14ac:dyDescent="0.25">
      <c r="A42" s="19">
        <v>41</v>
      </c>
      <c r="B42" s="20" t="s">
        <v>48</v>
      </c>
      <c r="C42" s="21" t="s">
        <v>79</v>
      </c>
      <c r="D42" s="26">
        <v>100</v>
      </c>
      <c r="E42" s="23">
        <v>13.99</v>
      </c>
      <c r="F42" s="8">
        <f t="shared" si="5"/>
        <v>1399</v>
      </c>
      <c r="G42" s="8">
        <v>7.9</v>
      </c>
      <c r="H42" s="8">
        <f t="shared" si="6"/>
        <v>790</v>
      </c>
      <c r="I42" s="8">
        <v>17.899999999999999</v>
      </c>
      <c r="J42" s="25">
        <f t="shared" si="1"/>
        <v>1789.9999999999998</v>
      </c>
      <c r="S42" s="34">
        <f t="shared" si="9"/>
        <v>13.99</v>
      </c>
      <c r="T42" s="25">
        <f t="shared" si="2"/>
        <v>1399</v>
      </c>
      <c r="U42" s="7"/>
    </row>
    <row r="43" spans="1:21" x14ac:dyDescent="0.25">
      <c r="A43" s="19">
        <v>42</v>
      </c>
      <c r="B43" s="20" t="s">
        <v>40</v>
      </c>
      <c r="C43" s="21" t="s">
        <v>79</v>
      </c>
      <c r="D43" s="26">
        <v>100</v>
      </c>
      <c r="E43" s="23">
        <v>1.59</v>
      </c>
      <c r="F43" s="8">
        <f t="shared" si="5"/>
        <v>159</v>
      </c>
      <c r="G43" s="8">
        <v>2.9</v>
      </c>
      <c r="H43" s="8">
        <f t="shared" si="6"/>
        <v>290</v>
      </c>
      <c r="I43" s="8">
        <v>1.9</v>
      </c>
      <c r="J43" s="25">
        <f t="shared" si="1"/>
        <v>190</v>
      </c>
      <c r="S43" s="34">
        <f t="shared" si="9"/>
        <v>1.9</v>
      </c>
      <c r="T43" s="25">
        <f t="shared" si="2"/>
        <v>190</v>
      </c>
      <c r="U43" s="7"/>
    </row>
    <row r="44" spans="1:21" x14ac:dyDescent="0.25">
      <c r="A44" s="19">
        <v>43</v>
      </c>
      <c r="B44" s="20" t="s">
        <v>41</v>
      </c>
      <c r="C44" s="21" t="s">
        <v>79</v>
      </c>
      <c r="D44" s="26">
        <v>25</v>
      </c>
      <c r="E44" s="23">
        <v>28.04</v>
      </c>
      <c r="F44" s="8">
        <f t="shared" si="5"/>
        <v>701</v>
      </c>
      <c r="G44" s="8">
        <v>23</v>
      </c>
      <c r="H44" s="8">
        <f t="shared" si="6"/>
        <v>575</v>
      </c>
      <c r="I44" s="8">
        <v>19.899999999999999</v>
      </c>
      <c r="J44" s="25">
        <f t="shared" si="1"/>
        <v>497.49999999999994</v>
      </c>
      <c r="S44" s="34">
        <f t="shared" si="9"/>
        <v>23</v>
      </c>
      <c r="T44" s="25">
        <f t="shared" si="2"/>
        <v>575</v>
      </c>
      <c r="U44" s="7"/>
    </row>
    <row r="45" spans="1:21" x14ac:dyDescent="0.25">
      <c r="A45" s="19">
        <v>44</v>
      </c>
      <c r="B45" s="20" t="s">
        <v>42</v>
      </c>
      <c r="C45" s="21" t="s">
        <v>79</v>
      </c>
      <c r="D45" s="26">
        <v>25</v>
      </c>
      <c r="E45" s="23">
        <v>23.99</v>
      </c>
      <c r="F45" s="8">
        <f t="shared" si="5"/>
        <v>599.75</v>
      </c>
      <c r="G45" s="8">
        <v>5</v>
      </c>
      <c r="H45" s="8">
        <f t="shared" si="6"/>
        <v>125</v>
      </c>
      <c r="I45" s="8">
        <v>15.9</v>
      </c>
      <c r="J45" s="25">
        <f t="shared" si="1"/>
        <v>397.5</v>
      </c>
      <c r="S45" s="34">
        <f t="shared" si="9"/>
        <v>15.9</v>
      </c>
      <c r="T45" s="25">
        <f t="shared" si="2"/>
        <v>397.5</v>
      </c>
      <c r="U45" s="7"/>
    </row>
    <row r="46" spans="1:21" x14ac:dyDescent="0.25">
      <c r="A46" s="19">
        <v>45</v>
      </c>
      <c r="B46" s="20" t="s">
        <v>43</v>
      </c>
      <c r="C46" s="21" t="s">
        <v>79</v>
      </c>
      <c r="D46" s="26">
        <v>200</v>
      </c>
      <c r="E46" s="23">
        <v>0.15</v>
      </c>
      <c r="F46" s="8">
        <f t="shared" si="5"/>
        <v>30</v>
      </c>
      <c r="G46" s="8"/>
      <c r="H46" s="8"/>
      <c r="I46" s="8">
        <v>0.5</v>
      </c>
      <c r="J46" s="38">
        <f t="shared" si="1"/>
        <v>100</v>
      </c>
      <c r="K46" s="40">
        <v>1.03</v>
      </c>
      <c r="L46" s="40">
        <f>PRODUCT(D46,K46)</f>
        <v>206</v>
      </c>
      <c r="S46" s="34">
        <f>MEDIAN(E46,I46,K46)</f>
        <v>0.5</v>
      </c>
      <c r="T46" s="25">
        <f t="shared" si="2"/>
        <v>100</v>
      </c>
      <c r="U46" s="7"/>
    </row>
    <row r="47" spans="1:21" x14ac:dyDescent="0.25">
      <c r="A47" s="19">
        <v>46</v>
      </c>
      <c r="B47" s="20" t="s">
        <v>7</v>
      </c>
      <c r="C47" s="21" t="s">
        <v>86</v>
      </c>
      <c r="D47" s="26">
        <v>100</v>
      </c>
      <c r="E47" s="23">
        <v>25.99</v>
      </c>
      <c r="F47" s="8">
        <f t="shared" si="5"/>
        <v>2599</v>
      </c>
      <c r="G47" s="8">
        <v>4.9000000000000004</v>
      </c>
      <c r="H47" s="8">
        <f t="shared" si="6"/>
        <v>490.00000000000006</v>
      </c>
      <c r="I47" s="8">
        <v>4.9000000000000004</v>
      </c>
      <c r="J47" s="25">
        <f t="shared" si="1"/>
        <v>490.00000000000006</v>
      </c>
      <c r="K47" s="7" t="s">
        <v>93</v>
      </c>
      <c r="S47" s="34">
        <f>MEDIAN(E47,G47,I47)</f>
        <v>4.9000000000000004</v>
      </c>
      <c r="T47" s="25">
        <f t="shared" si="2"/>
        <v>490.00000000000006</v>
      </c>
      <c r="U47" s="7"/>
    </row>
    <row r="48" spans="1:21" x14ac:dyDescent="0.25">
      <c r="A48" s="19">
        <v>47</v>
      </c>
      <c r="B48" s="20" t="s">
        <v>8</v>
      </c>
      <c r="C48" s="21" t="s">
        <v>86</v>
      </c>
      <c r="D48" s="26">
        <v>100</v>
      </c>
      <c r="E48" s="23">
        <v>64.900000000000006</v>
      </c>
      <c r="F48" s="8">
        <f t="shared" si="5"/>
        <v>6490.0000000000009</v>
      </c>
      <c r="G48" s="8">
        <v>11.9</v>
      </c>
      <c r="H48" s="8">
        <f t="shared" si="6"/>
        <v>1190</v>
      </c>
      <c r="I48" s="8">
        <v>14.9</v>
      </c>
      <c r="J48" s="25">
        <f t="shared" si="1"/>
        <v>1490</v>
      </c>
      <c r="K48" s="7" t="s">
        <v>93</v>
      </c>
      <c r="S48" s="34">
        <f t="shared" ref="S48:S76" si="10">MEDIAN(E48,G48,I48)</f>
        <v>14.9</v>
      </c>
      <c r="T48" s="25">
        <f t="shared" si="2"/>
        <v>1490</v>
      </c>
      <c r="U48" s="7"/>
    </row>
    <row r="49" spans="1:21" x14ac:dyDescent="0.25">
      <c r="A49" s="19">
        <v>48</v>
      </c>
      <c r="B49" s="20" t="s">
        <v>9</v>
      </c>
      <c r="C49" s="21" t="s">
        <v>86</v>
      </c>
      <c r="D49" s="26">
        <v>100</v>
      </c>
      <c r="E49" s="23">
        <v>94.9</v>
      </c>
      <c r="F49" s="8">
        <f t="shared" si="5"/>
        <v>9490</v>
      </c>
      <c r="G49" s="8">
        <v>17</v>
      </c>
      <c r="H49" s="8">
        <f t="shared" si="6"/>
        <v>1700</v>
      </c>
      <c r="I49" s="8">
        <v>17.899999999999999</v>
      </c>
      <c r="J49" s="25">
        <f t="shared" si="1"/>
        <v>1789.9999999999998</v>
      </c>
      <c r="K49" s="7" t="s">
        <v>93</v>
      </c>
      <c r="S49" s="34">
        <f t="shared" si="10"/>
        <v>17.899999999999999</v>
      </c>
      <c r="T49" s="25">
        <f t="shared" si="2"/>
        <v>1789.9999999999998</v>
      </c>
      <c r="U49" s="7"/>
    </row>
    <row r="50" spans="1:21" x14ac:dyDescent="0.25">
      <c r="A50" s="19">
        <v>49</v>
      </c>
      <c r="B50" s="20" t="s">
        <v>44</v>
      </c>
      <c r="C50" s="21" t="s">
        <v>79</v>
      </c>
      <c r="D50" s="26">
        <v>30</v>
      </c>
      <c r="E50" s="23">
        <v>12.99</v>
      </c>
      <c r="F50" s="8">
        <f t="shared" si="5"/>
        <v>389.7</v>
      </c>
      <c r="G50" s="8">
        <v>20</v>
      </c>
      <c r="H50" s="8">
        <f t="shared" si="6"/>
        <v>600</v>
      </c>
      <c r="I50" s="8">
        <v>16.899999999999999</v>
      </c>
      <c r="J50" s="25">
        <f t="shared" si="1"/>
        <v>506.99999999999994</v>
      </c>
      <c r="S50" s="34">
        <f t="shared" si="10"/>
        <v>16.899999999999999</v>
      </c>
      <c r="T50" s="25">
        <f t="shared" si="2"/>
        <v>506.99999999999994</v>
      </c>
      <c r="U50" s="7"/>
    </row>
    <row r="51" spans="1:21" x14ac:dyDescent="0.25">
      <c r="A51" s="19">
        <v>50</v>
      </c>
      <c r="B51" s="20" t="s">
        <v>10</v>
      </c>
      <c r="C51" s="21" t="s">
        <v>84</v>
      </c>
      <c r="D51" s="22">
        <v>150</v>
      </c>
      <c r="E51" s="23">
        <v>19.989999999999998</v>
      </c>
      <c r="F51" s="8">
        <f t="shared" si="5"/>
        <v>2998.4999999999995</v>
      </c>
      <c r="G51" s="8">
        <v>22.9</v>
      </c>
      <c r="H51" s="8">
        <f t="shared" si="6"/>
        <v>3435</v>
      </c>
      <c r="I51" s="8">
        <v>31.9</v>
      </c>
      <c r="J51" s="25">
        <f t="shared" si="1"/>
        <v>4785</v>
      </c>
      <c r="S51" s="34">
        <f t="shared" si="10"/>
        <v>22.9</v>
      </c>
      <c r="T51" s="25">
        <f t="shared" si="2"/>
        <v>3435</v>
      </c>
      <c r="U51" s="7"/>
    </row>
    <row r="52" spans="1:21" x14ac:dyDescent="0.25">
      <c r="A52" s="19">
        <v>51</v>
      </c>
      <c r="B52" s="20" t="s">
        <v>49</v>
      </c>
      <c r="C52" s="21" t="s">
        <v>83</v>
      </c>
      <c r="D52" s="22">
        <v>50</v>
      </c>
      <c r="E52" s="23">
        <v>26.99</v>
      </c>
      <c r="F52" s="8">
        <f t="shared" si="5"/>
        <v>1349.5</v>
      </c>
      <c r="G52" s="8">
        <v>22</v>
      </c>
      <c r="H52" s="8">
        <f t="shared" si="6"/>
        <v>1100</v>
      </c>
      <c r="I52" s="8">
        <v>19.899999999999999</v>
      </c>
      <c r="J52" s="25">
        <f t="shared" si="1"/>
        <v>994.99999999999989</v>
      </c>
      <c r="S52" s="34">
        <f t="shared" si="10"/>
        <v>22</v>
      </c>
      <c r="T52" s="25">
        <f t="shared" si="2"/>
        <v>1100</v>
      </c>
      <c r="U52" s="7"/>
    </row>
    <row r="53" spans="1:21" x14ac:dyDescent="0.25">
      <c r="A53" s="19">
        <v>52</v>
      </c>
      <c r="B53" s="20" t="s">
        <v>58</v>
      </c>
      <c r="C53" s="21" t="s">
        <v>79</v>
      </c>
      <c r="D53" s="22">
        <v>100</v>
      </c>
      <c r="E53" s="23">
        <v>59.9</v>
      </c>
      <c r="F53" s="8">
        <f t="shared" si="5"/>
        <v>5990</v>
      </c>
      <c r="G53" s="8">
        <v>65</v>
      </c>
      <c r="H53" s="8">
        <f t="shared" si="6"/>
        <v>6500</v>
      </c>
      <c r="I53" s="8">
        <v>89.9</v>
      </c>
      <c r="J53" s="25">
        <f t="shared" si="1"/>
        <v>8990</v>
      </c>
      <c r="S53" s="34">
        <f t="shared" si="10"/>
        <v>65</v>
      </c>
      <c r="T53" s="25">
        <f t="shared" si="2"/>
        <v>6500</v>
      </c>
      <c r="U53" s="7"/>
    </row>
    <row r="54" spans="1:21" x14ac:dyDescent="0.25">
      <c r="A54" s="19">
        <v>53</v>
      </c>
      <c r="B54" s="20" t="s">
        <v>50</v>
      </c>
      <c r="C54" s="21" t="s">
        <v>79</v>
      </c>
      <c r="D54" s="22">
        <v>50</v>
      </c>
      <c r="E54" s="23">
        <v>219.9</v>
      </c>
      <c r="F54" s="8">
        <f t="shared" si="5"/>
        <v>10995</v>
      </c>
      <c r="G54" s="8">
        <v>29</v>
      </c>
      <c r="H54" s="8">
        <f t="shared" si="6"/>
        <v>1450</v>
      </c>
      <c r="I54" s="8">
        <v>45.9</v>
      </c>
      <c r="J54" s="25">
        <f t="shared" si="1"/>
        <v>2295</v>
      </c>
      <c r="S54" s="34">
        <f t="shared" si="10"/>
        <v>45.9</v>
      </c>
      <c r="T54" s="25">
        <f t="shared" si="2"/>
        <v>2295</v>
      </c>
      <c r="U54" s="7"/>
    </row>
    <row r="55" spans="1:21" x14ac:dyDescent="0.25">
      <c r="A55" s="19">
        <v>54</v>
      </c>
      <c r="B55" s="20" t="s">
        <v>59</v>
      </c>
      <c r="C55" s="21" t="s">
        <v>79</v>
      </c>
      <c r="D55" s="22">
        <v>50</v>
      </c>
      <c r="E55" s="23">
        <v>24.99</v>
      </c>
      <c r="F55" s="8">
        <f t="shared" si="5"/>
        <v>1249.5</v>
      </c>
      <c r="G55" s="8">
        <v>38</v>
      </c>
      <c r="H55" s="8">
        <f t="shared" si="6"/>
        <v>1900</v>
      </c>
      <c r="I55" s="8">
        <v>22.9</v>
      </c>
      <c r="J55" s="25">
        <f t="shared" si="1"/>
        <v>1145</v>
      </c>
      <c r="S55" s="34">
        <f t="shared" si="10"/>
        <v>24.99</v>
      </c>
      <c r="T55" s="25">
        <f t="shared" si="2"/>
        <v>1249.5</v>
      </c>
      <c r="U55" s="7"/>
    </row>
    <row r="56" spans="1:21" x14ac:dyDescent="0.25">
      <c r="A56" s="19">
        <v>55</v>
      </c>
      <c r="B56" s="20" t="s">
        <v>51</v>
      </c>
      <c r="C56" s="21" t="s">
        <v>79</v>
      </c>
      <c r="D56" s="22">
        <v>50</v>
      </c>
      <c r="E56" s="23">
        <v>39.9</v>
      </c>
      <c r="F56" s="8">
        <f t="shared" si="5"/>
        <v>1995</v>
      </c>
      <c r="G56" s="8">
        <v>9.5</v>
      </c>
      <c r="H56" s="8">
        <f t="shared" si="6"/>
        <v>475</v>
      </c>
      <c r="I56" s="8">
        <v>7.9</v>
      </c>
      <c r="J56" s="25">
        <f t="shared" si="1"/>
        <v>395</v>
      </c>
      <c r="S56" s="34">
        <f t="shared" si="10"/>
        <v>9.5</v>
      </c>
      <c r="T56" s="25">
        <f t="shared" si="2"/>
        <v>475</v>
      </c>
      <c r="U56" s="7"/>
    </row>
    <row r="57" spans="1:21" x14ac:dyDescent="0.25">
      <c r="A57" s="19">
        <v>56</v>
      </c>
      <c r="B57" s="20" t="s">
        <v>60</v>
      </c>
      <c r="C57" s="21" t="s">
        <v>79</v>
      </c>
      <c r="D57" s="22">
        <v>50</v>
      </c>
      <c r="E57" s="23">
        <v>7.99</v>
      </c>
      <c r="F57" s="8">
        <f t="shared" si="5"/>
        <v>399.5</v>
      </c>
      <c r="G57" s="8">
        <v>7.5</v>
      </c>
      <c r="H57" s="8">
        <f t="shared" si="6"/>
        <v>375</v>
      </c>
      <c r="I57" s="8">
        <v>9.9</v>
      </c>
      <c r="J57" s="25">
        <f t="shared" si="1"/>
        <v>495</v>
      </c>
      <c r="S57" s="34">
        <f t="shared" si="10"/>
        <v>7.99</v>
      </c>
      <c r="T57" s="25">
        <f t="shared" si="2"/>
        <v>399.5</v>
      </c>
      <c r="U57" s="7"/>
    </row>
    <row r="58" spans="1:21" x14ac:dyDescent="0.25">
      <c r="A58" s="19">
        <v>57</v>
      </c>
      <c r="B58" s="20" t="s">
        <v>92</v>
      </c>
      <c r="C58" s="21" t="s">
        <v>81</v>
      </c>
      <c r="D58" s="22">
        <v>50</v>
      </c>
      <c r="E58" s="23">
        <v>4.29</v>
      </c>
      <c r="F58" s="8">
        <f t="shared" si="5"/>
        <v>214.5</v>
      </c>
      <c r="G58" s="8">
        <v>6.5</v>
      </c>
      <c r="H58" s="8">
        <f t="shared" si="6"/>
        <v>325</v>
      </c>
      <c r="I58" s="8">
        <v>5.05</v>
      </c>
      <c r="J58" s="25">
        <f t="shared" si="1"/>
        <v>252.5</v>
      </c>
      <c r="S58" s="34">
        <f t="shared" si="10"/>
        <v>5.05</v>
      </c>
      <c r="T58" s="25">
        <f t="shared" si="2"/>
        <v>252.5</v>
      </c>
      <c r="U58" s="7"/>
    </row>
    <row r="59" spans="1:21" x14ac:dyDescent="0.25">
      <c r="A59" s="19">
        <v>58</v>
      </c>
      <c r="B59" s="20" t="s">
        <v>61</v>
      </c>
      <c r="C59" s="21" t="s">
        <v>79</v>
      </c>
      <c r="D59" s="22">
        <v>50</v>
      </c>
      <c r="E59" s="23">
        <v>15.99</v>
      </c>
      <c r="F59" s="8">
        <f t="shared" si="5"/>
        <v>799.5</v>
      </c>
      <c r="G59" s="8">
        <v>3.5</v>
      </c>
      <c r="H59" s="8">
        <f t="shared" si="6"/>
        <v>175</v>
      </c>
      <c r="I59" s="8">
        <v>3</v>
      </c>
      <c r="J59" s="25">
        <f t="shared" si="1"/>
        <v>150</v>
      </c>
      <c r="S59" s="34">
        <f t="shared" si="10"/>
        <v>3.5</v>
      </c>
      <c r="T59" s="25">
        <f t="shared" si="2"/>
        <v>175</v>
      </c>
      <c r="U59" s="7"/>
    </row>
    <row r="60" spans="1:21" x14ac:dyDescent="0.25">
      <c r="A60" s="19">
        <v>59</v>
      </c>
      <c r="B60" s="20" t="s">
        <v>62</v>
      </c>
      <c r="C60" s="21" t="s">
        <v>79</v>
      </c>
      <c r="D60" s="22">
        <v>50</v>
      </c>
      <c r="E60" s="23">
        <v>46.9</v>
      </c>
      <c r="F60" s="8">
        <f t="shared" si="5"/>
        <v>2345</v>
      </c>
      <c r="G60" s="8"/>
      <c r="H60" s="8"/>
      <c r="I60" s="8">
        <v>49.9</v>
      </c>
      <c r="J60" s="25">
        <f t="shared" si="1"/>
        <v>2495</v>
      </c>
      <c r="S60" s="34">
        <f t="shared" si="10"/>
        <v>48.4</v>
      </c>
      <c r="T60" s="25">
        <f t="shared" si="2"/>
        <v>2420</v>
      </c>
      <c r="U60" s="7"/>
    </row>
    <row r="61" spans="1:21" x14ac:dyDescent="0.25">
      <c r="A61" s="19">
        <v>60</v>
      </c>
      <c r="B61" s="20" t="s">
        <v>63</v>
      </c>
      <c r="C61" s="21" t="s">
        <v>79</v>
      </c>
      <c r="D61" s="22">
        <v>50</v>
      </c>
      <c r="E61" s="23">
        <v>2.99</v>
      </c>
      <c r="F61" s="8">
        <f t="shared" si="5"/>
        <v>149.5</v>
      </c>
      <c r="G61" s="8">
        <v>20</v>
      </c>
      <c r="H61" s="8">
        <f t="shared" si="6"/>
        <v>1000</v>
      </c>
      <c r="I61" s="8">
        <v>26.9</v>
      </c>
      <c r="J61" s="25">
        <f t="shared" si="1"/>
        <v>1345</v>
      </c>
      <c r="S61" s="34">
        <f t="shared" si="10"/>
        <v>20</v>
      </c>
      <c r="T61" s="25">
        <f t="shared" si="2"/>
        <v>1000</v>
      </c>
      <c r="U61" s="7"/>
    </row>
    <row r="62" spans="1:21" x14ac:dyDescent="0.25">
      <c r="A62" s="19">
        <v>61</v>
      </c>
      <c r="B62" s="20" t="s">
        <v>64</v>
      </c>
      <c r="C62" s="21" t="s">
        <v>79</v>
      </c>
      <c r="D62" s="22">
        <v>6</v>
      </c>
      <c r="E62" s="23">
        <v>46.9</v>
      </c>
      <c r="F62" s="8">
        <f t="shared" si="5"/>
        <v>281.39999999999998</v>
      </c>
      <c r="G62" s="8">
        <v>47.9</v>
      </c>
      <c r="H62" s="8">
        <f t="shared" si="6"/>
        <v>287.39999999999998</v>
      </c>
      <c r="I62" s="8">
        <v>44.9</v>
      </c>
      <c r="J62" s="25">
        <f t="shared" si="1"/>
        <v>269.39999999999998</v>
      </c>
      <c r="S62" s="34">
        <f t="shared" si="10"/>
        <v>46.9</v>
      </c>
      <c r="T62" s="25">
        <f t="shared" si="2"/>
        <v>281.39999999999998</v>
      </c>
      <c r="U62" s="7"/>
    </row>
    <row r="63" spans="1:21" x14ac:dyDescent="0.25">
      <c r="A63" s="19">
        <v>62</v>
      </c>
      <c r="B63" s="20" t="s">
        <v>65</v>
      </c>
      <c r="C63" s="21" t="s">
        <v>79</v>
      </c>
      <c r="D63" s="22">
        <v>6</v>
      </c>
      <c r="E63" s="23">
        <v>34.9</v>
      </c>
      <c r="F63" s="8">
        <f t="shared" si="5"/>
        <v>209.39999999999998</v>
      </c>
      <c r="G63" s="8">
        <v>35</v>
      </c>
      <c r="H63" s="8">
        <f t="shared" si="6"/>
        <v>210</v>
      </c>
      <c r="I63" s="8">
        <v>67.900000000000006</v>
      </c>
      <c r="J63" s="25">
        <f t="shared" si="1"/>
        <v>407.40000000000003</v>
      </c>
      <c r="S63" s="34">
        <f t="shared" si="10"/>
        <v>35</v>
      </c>
      <c r="T63" s="25">
        <f t="shared" si="2"/>
        <v>210</v>
      </c>
      <c r="U63" s="7"/>
    </row>
    <row r="64" spans="1:21" x14ac:dyDescent="0.25">
      <c r="A64" s="19">
        <v>63</v>
      </c>
      <c r="B64" s="20" t="s">
        <v>66</v>
      </c>
      <c r="C64" s="21" t="s">
        <v>79</v>
      </c>
      <c r="D64" s="22">
        <v>100</v>
      </c>
      <c r="E64" s="23">
        <v>6.99</v>
      </c>
      <c r="F64" s="8">
        <f t="shared" si="5"/>
        <v>699</v>
      </c>
      <c r="G64" s="8">
        <v>10</v>
      </c>
      <c r="H64" s="8">
        <f t="shared" si="6"/>
        <v>1000</v>
      </c>
      <c r="I64" s="8">
        <v>9.9</v>
      </c>
      <c r="J64" s="25">
        <f t="shared" si="1"/>
        <v>990</v>
      </c>
      <c r="S64" s="34">
        <f t="shared" si="10"/>
        <v>9.9</v>
      </c>
      <c r="T64" s="25">
        <f t="shared" si="2"/>
        <v>990</v>
      </c>
      <c r="U64" s="7"/>
    </row>
    <row r="65" spans="1:21" x14ac:dyDescent="0.25">
      <c r="A65" s="19">
        <v>64</v>
      </c>
      <c r="B65" s="20" t="s">
        <v>67</v>
      </c>
      <c r="C65" s="21" t="s">
        <v>79</v>
      </c>
      <c r="D65" s="22">
        <v>100</v>
      </c>
      <c r="E65" s="23">
        <v>7.99</v>
      </c>
      <c r="F65" s="8">
        <f t="shared" si="5"/>
        <v>799</v>
      </c>
      <c r="G65" s="8">
        <v>9.5</v>
      </c>
      <c r="H65" s="8">
        <f t="shared" si="6"/>
        <v>950</v>
      </c>
      <c r="I65" s="8">
        <v>9.99</v>
      </c>
      <c r="J65" s="25">
        <f t="shared" si="1"/>
        <v>999</v>
      </c>
      <c r="S65" s="34">
        <f t="shared" si="10"/>
        <v>9.5</v>
      </c>
      <c r="T65" s="25">
        <f t="shared" si="2"/>
        <v>950</v>
      </c>
      <c r="U65" s="7"/>
    </row>
    <row r="66" spans="1:21" x14ac:dyDescent="0.25">
      <c r="A66" s="19">
        <v>65</v>
      </c>
      <c r="B66" s="20" t="s">
        <v>68</v>
      </c>
      <c r="C66" s="21" t="s">
        <v>79</v>
      </c>
      <c r="D66" s="22">
        <v>100</v>
      </c>
      <c r="E66" s="23">
        <v>5.99</v>
      </c>
      <c r="F66" s="8">
        <f t="shared" si="5"/>
        <v>599</v>
      </c>
      <c r="G66" s="8">
        <v>39.9</v>
      </c>
      <c r="H66" s="8">
        <f t="shared" si="6"/>
        <v>3990</v>
      </c>
      <c r="I66" s="8">
        <v>7.9</v>
      </c>
      <c r="J66" s="25">
        <f t="shared" si="1"/>
        <v>790</v>
      </c>
      <c r="S66" s="34">
        <f t="shared" si="10"/>
        <v>7.9</v>
      </c>
      <c r="T66" s="25">
        <f t="shared" si="2"/>
        <v>790</v>
      </c>
      <c r="U66" s="7"/>
    </row>
    <row r="67" spans="1:21" x14ac:dyDescent="0.25">
      <c r="A67" s="19">
        <v>66</v>
      </c>
      <c r="B67" s="20" t="s">
        <v>52</v>
      </c>
      <c r="C67" s="21" t="s">
        <v>80</v>
      </c>
      <c r="D67" s="22">
        <v>50</v>
      </c>
      <c r="E67" s="23">
        <v>6.99</v>
      </c>
      <c r="F67" s="8">
        <f t="shared" si="5"/>
        <v>349.5</v>
      </c>
      <c r="G67" s="8">
        <v>10</v>
      </c>
      <c r="H67" s="8">
        <f t="shared" si="6"/>
        <v>500</v>
      </c>
      <c r="I67" s="8">
        <v>3.9</v>
      </c>
      <c r="J67" s="25">
        <f t="shared" ref="J67:J76" si="11">PRODUCT(D67,I67)</f>
        <v>195</v>
      </c>
      <c r="S67" s="34">
        <f t="shared" si="10"/>
        <v>6.99</v>
      </c>
      <c r="T67" s="25">
        <f t="shared" ref="T67:T76" si="12">PRODUCT(D67,S67)</f>
        <v>349.5</v>
      </c>
      <c r="U67" s="7"/>
    </row>
    <row r="68" spans="1:21" x14ac:dyDescent="0.25">
      <c r="A68" s="19">
        <v>67</v>
      </c>
      <c r="B68" s="20" t="s">
        <v>69</v>
      </c>
      <c r="C68" s="21" t="s">
        <v>79</v>
      </c>
      <c r="D68" s="22">
        <v>50</v>
      </c>
      <c r="E68" s="23">
        <v>13.9</v>
      </c>
      <c r="F68" s="8">
        <f t="shared" si="5"/>
        <v>695</v>
      </c>
      <c r="G68" s="8">
        <v>10</v>
      </c>
      <c r="H68" s="8">
        <f t="shared" si="6"/>
        <v>500</v>
      </c>
      <c r="I68" s="8">
        <v>10.95</v>
      </c>
      <c r="J68" s="25">
        <f t="shared" si="11"/>
        <v>547.5</v>
      </c>
      <c r="S68" s="34">
        <f t="shared" si="10"/>
        <v>10.95</v>
      </c>
      <c r="T68" s="25">
        <f t="shared" si="12"/>
        <v>547.5</v>
      </c>
      <c r="U68" s="7"/>
    </row>
    <row r="69" spans="1:21" x14ac:dyDescent="0.25">
      <c r="A69" s="19">
        <v>68</v>
      </c>
      <c r="B69" s="20" t="s">
        <v>53</v>
      </c>
      <c r="C69" s="21" t="s">
        <v>79</v>
      </c>
      <c r="D69" s="22">
        <v>50</v>
      </c>
      <c r="E69" s="23">
        <v>6.99</v>
      </c>
      <c r="F69" s="8">
        <f t="shared" si="5"/>
        <v>349.5</v>
      </c>
      <c r="G69" s="8">
        <v>7.5</v>
      </c>
      <c r="H69" s="8">
        <f t="shared" si="6"/>
        <v>375</v>
      </c>
      <c r="I69" s="8">
        <v>6.9</v>
      </c>
      <c r="J69" s="25">
        <f t="shared" si="11"/>
        <v>345</v>
      </c>
      <c r="S69" s="34">
        <f t="shared" si="10"/>
        <v>6.99</v>
      </c>
      <c r="T69" s="25">
        <f t="shared" si="12"/>
        <v>349.5</v>
      </c>
      <c r="U69" s="7"/>
    </row>
    <row r="70" spans="1:21" x14ac:dyDescent="0.25">
      <c r="A70" s="19">
        <v>69</v>
      </c>
      <c r="B70" s="20" t="s">
        <v>54</v>
      </c>
      <c r="C70" s="21" t="s">
        <v>79</v>
      </c>
      <c r="D70" s="22">
        <v>100</v>
      </c>
      <c r="E70" s="23">
        <v>11.9</v>
      </c>
      <c r="F70" s="8">
        <f t="shared" si="5"/>
        <v>1190</v>
      </c>
      <c r="G70" s="8">
        <v>15.9</v>
      </c>
      <c r="H70" s="8">
        <f t="shared" si="6"/>
        <v>1590</v>
      </c>
      <c r="I70" s="8">
        <v>8.9</v>
      </c>
      <c r="J70" s="25">
        <f t="shared" si="11"/>
        <v>890</v>
      </c>
      <c r="S70" s="34">
        <f t="shared" si="10"/>
        <v>11.9</v>
      </c>
      <c r="T70" s="25">
        <f t="shared" si="12"/>
        <v>1190</v>
      </c>
      <c r="U70" s="7"/>
    </row>
    <row r="71" spans="1:21" x14ac:dyDescent="0.25">
      <c r="A71" s="19">
        <v>70</v>
      </c>
      <c r="B71" s="20" t="s">
        <v>55</v>
      </c>
      <c r="C71" s="21" t="s">
        <v>80</v>
      </c>
      <c r="D71" s="22">
        <v>50</v>
      </c>
      <c r="E71" s="23">
        <v>10.99</v>
      </c>
      <c r="F71" s="8">
        <f t="shared" si="5"/>
        <v>549.5</v>
      </c>
      <c r="G71" s="8">
        <v>10</v>
      </c>
      <c r="H71" s="8">
        <f t="shared" si="6"/>
        <v>500</v>
      </c>
      <c r="I71" s="8">
        <v>5.9</v>
      </c>
      <c r="J71" s="25">
        <f t="shared" si="11"/>
        <v>295</v>
      </c>
      <c r="S71" s="34">
        <f t="shared" si="10"/>
        <v>10</v>
      </c>
      <c r="T71" s="25">
        <f t="shared" si="12"/>
        <v>500</v>
      </c>
      <c r="U71" s="7"/>
    </row>
    <row r="72" spans="1:21" x14ac:dyDescent="0.25">
      <c r="A72" s="19">
        <v>71</v>
      </c>
      <c r="B72" s="20" t="s">
        <v>70</v>
      </c>
      <c r="C72" s="21" t="s">
        <v>79</v>
      </c>
      <c r="D72" s="22">
        <v>100</v>
      </c>
      <c r="E72" s="39">
        <v>249.9</v>
      </c>
      <c r="F72" s="8">
        <f t="shared" si="5"/>
        <v>24990</v>
      </c>
      <c r="G72" s="8">
        <v>219</v>
      </c>
      <c r="H72" s="8">
        <f t="shared" si="6"/>
        <v>21900</v>
      </c>
      <c r="I72" s="8">
        <v>285.89999999999998</v>
      </c>
      <c r="J72" s="25">
        <f t="shared" si="11"/>
        <v>28589.999999999996</v>
      </c>
      <c r="S72" s="34">
        <f t="shared" si="10"/>
        <v>249.9</v>
      </c>
      <c r="T72" s="25">
        <f t="shared" si="12"/>
        <v>24990</v>
      </c>
      <c r="U72" s="7"/>
    </row>
    <row r="73" spans="1:21" x14ac:dyDescent="0.25">
      <c r="A73" s="19">
        <v>72</v>
      </c>
      <c r="B73" s="20" t="s">
        <v>56</v>
      </c>
      <c r="C73" s="21" t="s">
        <v>79</v>
      </c>
      <c r="D73" s="22">
        <v>100</v>
      </c>
      <c r="E73" s="23">
        <v>21.9</v>
      </c>
      <c r="F73" s="8">
        <f t="shared" si="5"/>
        <v>2190</v>
      </c>
      <c r="G73" s="8">
        <v>29</v>
      </c>
      <c r="H73" s="8">
        <f t="shared" si="6"/>
        <v>2900</v>
      </c>
      <c r="I73" s="8">
        <v>24.9</v>
      </c>
      <c r="J73" s="25">
        <f t="shared" si="11"/>
        <v>2490</v>
      </c>
      <c r="S73" s="34">
        <f t="shared" si="10"/>
        <v>24.9</v>
      </c>
      <c r="T73" s="25">
        <f t="shared" si="12"/>
        <v>2490</v>
      </c>
      <c r="U73" s="7"/>
    </row>
    <row r="74" spans="1:21" x14ac:dyDescent="0.25">
      <c r="A74" s="19">
        <v>73</v>
      </c>
      <c r="B74" s="20" t="s">
        <v>71</v>
      </c>
      <c r="C74" s="21" t="s">
        <v>79</v>
      </c>
      <c r="D74" s="22">
        <v>100</v>
      </c>
      <c r="E74" s="23">
        <v>49.99</v>
      </c>
      <c r="F74" s="8">
        <f t="shared" ref="F74:F76" si="13">PRODUCT(D74,E74)</f>
        <v>4999</v>
      </c>
      <c r="G74" s="8">
        <v>49</v>
      </c>
      <c r="H74" s="8">
        <f t="shared" ref="H74:H76" si="14">PRODUCT(D74,G74)</f>
        <v>4900</v>
      </c>
      <c r="I74" s="8">
        <v>49.9</v>
      </c>
      <c r="J74" s="25">
        <f t="shared" si="11"/>
        <v>4990</v>
      </c>
      <c r="S74" s="34">
        <f t="shared" si="10"/>
        <v>49.9</v>
      </c>
      <c r="T74" s="25">
        <f t="shared" si="12"/>
        <v>4990</v>
      </c>
      <c r="U74" s="7"/>
    </row>
    <row r="75" spans="1:21" x14ac:dyDescent="0.25">
      <c r="A75" s="19">
        <v>74</v>
      </c>
      <c r="B75" s="20" t="s">
        <v>72</v>
      </c>
      <c r="C75" s="21" t="s">
        <v>79</v>
      </c>
      <c r="D75" s="22">
        <v>100</v>
      </c>
      <c r="E75" s="23">
        <v>21.9</v>
      </c>
      <c r="F75" s="8">
        <f t="shared" si="13"/>
        <v>2190</v>
      </c>
      <c r="G75" s="8">
        <v>6.9</v>
      </c>
      <c r="H75" s="8">
        <f t="shared" si="14"/>
        <v>690</v>
      </c>
      <c r="I75" s="8">
        <v>3.5</v>
      </c>
      <c r="J75" s="25">
        <f t="shared" si="11"/>
        <v>350</v>
      </c>
      <c r="S75" s="34">
        <f t="shared" si="10"/>
        <v>6.9</v>
      </c>
      <c r="T75" s="25">
        <f t="shared" si="12"/>
        <v>690</v>
      </c>
      <c r="U75" s="7"/>
    </row>
    <row r="76" spans="1:21" x14ac:dyDescent="0.25">
      <c r="A76" s="19">
        <v>75</v>
      </c>
      <c r="B76" s="20" t="s">
        <v>73</v>
      </c>
      <c r="C76" s="21" t="s">
        <v>78</v>
      </c>
      <c r="D76" s="22">
        <v>75</v>
      </c>
      <c r="E76" s="23">
        <v>119.9</v>
      </c>
      <c r="F76" s="8">
        <f t="shared" si="13"/>
        <v>8992.5</v>
      </c>
      <c r="G76" s="8">
        <v>165</v>
      </c>
      <c r="H76" s="8">
        <f t="shared" si="14"/>
        <v>12375</v>
      </c>
      <c r="I76" s="8">
        <v>180</v>
      </c>
      <c r="J76" s="37">
        <f t="shared" si="11"/>
        <v>13500</v>
      </c>
      <c r="S76" s="34">
        <f t="shared" si="10"/>
        <v>165</v>
      </c>
      <c r="T76" s="25">
        <f t="shared" si="12"/>
        <v>12375</v>
      </c>
      <c r="U76" s="7"/>
    </row>
    <row r="77" spans="1:21" x14ac:dyDescent="0.25">
      <c r="F77" s="8">
        <f>SUM(F2:F76)</f>
        <v>566645.45000000007</v>
      </c>
      <c r="H77" s="8">
        <f>SUM(H2:H76)</f>
        <v>675657.4</v>
      </c>
      <c r="J77" s="25">
        <f>SUM(J2:J76)</f>
        <v>851779.8</v>
      </c>
      <c r="L77" s="8">
        <f>SUM(L6:L76)</f>
        <v>148966</v>
      </c>
      <c r="N77" s="8">
        <f>SUM(N6:N8)</f>
        <v>188145.90000000002</v>
      </c>
      <c r="P77" s="25">
        <f>SUM(P32:P33)</f>
        <v>4488</v>
      </c>
      <c r="R77" s="34">
        <f>SUM(R4,R24)</f>
        <v>22475.3</v>
      </c>
      <c r="T77" s="25">
        <f>SUM(T2:T76)</f>
        <v>728878.8</v>
      </c>
    </row>
  </sheetData>
  <pageMargins left="0.7" right="0.7" top="0.75" bottom="0.75" header="0.3" footer="0.3"/>
  <pageSetup orientation="portrait" horizontalDpi="360" verticalDpi="360" r:id="rId1"/>
  <ignoredErrors>
    <ignoredError sqref="S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Habitação</dc:creator>
  <cp:lastModifiedBy>OBRAS</cp:lastModifiedBy>
  <dcterms:created xsi:type="dcterms:W3CDTF">2015-06-05T18:17:20Z</dcterms:created>
  <dcterms:modified xsi:type="dcterms:W3CDTF">2026-04-10T19:09:00Z</dcterms:modified>
</cp:coreProperties>
</file>