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SEMECD\2. ANDAMENTO\2023. QUADRAS POLIESPORTIVAS\PLANILHAS ATUALIZADAS MAIO 2026\ALTERAÇÕES LEONARDO\"/>
    </mc:Choice>
  </mc:AlternateContent>
  <xr:revisionPtr revIDLastSave="0" documentId="13_ncr:1_{82858600-C4EF-45DC-83A5-CC5C10D860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2" i="1" l="1"/>
  <c r="E22" i="1"/>
  <c r="H20" i="1"/>
  <c r="F20" i="1"/>
  <c r="G18" i="1"/>
  <c r="H16" i="1"/>
  <c r="D12" i="1"/>
  <c r="F8" i="1"/>
  <c r="D8" i="1"/>
  <c r="G6" i="1"/>
  <c r="E6" i="1"/>
  <c r="E20" i="1"/>
  <c r="F18" i="1"/>
  <c r="G16" i="1"/>
  <c r="H14" i="1"/>
  <c r="F6" i="1" l="1"/>
  <c r="E8" i="1"/>
  <c r="D10" i="1"/>
  <c r="H18" i="1"/>
  <c r="G20" i="1"/>
  <c r="F22" i="1"/>
  <c r="H6" i="1"/>
  <c r="G8" i="1"/>
  <c r="F10" i="1"/>
  <c r="E12" i="1"/>
  <c r="D14" i="1"/>
  <c r="H22" i="1"/>
  <c r="H8" i="1"/>
  <c r="G10" i="1"/>
  <c r="F12" i="1"/>
  <c r="E14" i="1"/>
  <c r="D16" i="1"/>
  <c r="H10" i="1"/>
  <c r="G12" i="1"/>
  <c r="F14" i="1"/>
  <c r="E16" i="1"/>
  <c r="D18" i="1"/>
  <c r="H12" i="1"/>
  <c r="G14" i="1"/>
  <c r="F16" i="1"/>
  <c r="E18" i="1"/>
  <c r="D20" i="1"/>
  <c r="E10" i="1"/>
  <c r="E24" i="1" s="1"/>
  <c r="D6" i="1"/>
  <c r="D22" i="1"/>
  <c r="G24" i="1" l="1"/>
  <c r="D24" i="1"/>
  <c r="H24" i="1"/>
  <c r="F24" i="1"/>
  <c r="D26" i="1" l="1"/>
  <c r="E26" i="1" l="1"/>
  <c r="F26" i="1" l="1"/>
  <c r="G26" i="1" l="1"/>
  <c r="H26" i="1" l="1"/>
  <c r="G25" i="1" s="1"/>
  <c r="H25" i="1" l="1"/>
  <c r="E23" i="1"/>
  <c r="F23" i="1"/>
  <c r="H23" i="1"/>
  <c r="D23" i="1"/>
  <c r="G23" i="1"/>
  <c r="D25" i="1"/>
  <c r="E25" i="1"/>
  <c r="F25" i="1"/>
</calcChain>
</file>

<file path=xl/sharedStrings.xml><?xml version="1.0" encoding="utf-8"?>
<sst xmlns="http://schemas.openxmlformats.org/spreadsheetml/2006/main" count="28" uniqueCount="28">
  <si>
    <t>Obra</t>
  </si>
  <si>
    <t>B.D.I.</t>
  </si>
  <si>
    <t>Encargos Sociais</t>
  </si>
  <si>
    <t>Não Desonerado: 
Horista: 112,77%
Mensalista: 69,88%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</si>
  <si>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</si>
  <si>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</si>
  <si>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</si>
  <si>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</si>
  <si>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</si>
  <si>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</si>
  <si>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</si>
  <si>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</si>
  <si>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</si>
  <si>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Porcentagem</t>
  </si>
  <si>
    <t>Custo</t>
  </si>
  <si>
    <t>Porcentagem Acumulado</t>
  </si>
  <si>
    <t>Custo Acumulado</t>
  </si>
  <si>
    <t>_______________________________________________________________
ENG. CIIVL ZADER SCHEMEGEL
CREA RS 143.409</t>
  </si>
  <si>
    <t>SERVIÇOS PRELIMINARES</t>
  </si>
  <si>
    <t>ESTRUTURA</t>
  </si>
  <si>
    <t>ESTRUTURA METÁLICA</t>
  </si>
  <si>
    <t>ARQUITETÔNICO</t>
  </si>
  <si>
    <t>INCÊNDIO</t>
  </si>
  <si>
    <t>DRENAGEM</t>
  </si>
  <si>
    <t>ELÉTRICA</t>
  </si>
  <si>
    <t>SPDA</t>
  </si>
  <si>
    <t>LIMPEZA</t>
  </si>
  <si>
    <t>QUADRA - VILA SÃO JORGE_REV03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</si>
</sst>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2" fillId="11" borderId="0" xfId="0" applyFont="1" applyFill="1" applyAlignment="1">
      <alignment horizontal="center" vertical="top" wrapText="1"/>
    </xf>
    <xf numFmtId="0" fontId="0" fillId="0" borderId="0" xfId="0"/>
    <xf numFmtId="0" fontId="7" fillId="8" borderId="0" xfId="0" applyFont="1" applyFill="1" applyAlignment="1">
      <alignment horizontal="left" vertical="top" wrapText="1"/>
    </xf>
    <xf numFmtId="0" fontId="5" fillId="6" borderId="3" xfId="0" applyNumberFormat="1" applyFont="1" applyFill="1" applyBorder="1" applyAlignment="1">
      <alignment horizontal="left" vertical="top" wrapText="1"/>
    </xf>
    <xf numFmtId="43" fontId="6" fillId="7" borderId="4" xfId="1" applyFont="1" applyFill="1" applyBorder="1" applyAlignment="1">
      <alignment horizontal="right" vertical="top" wrapText="1"/>
    </xf>
    <xf numFmtId="10" fontId="6" fillId="7" borderId="4" xfId="1" applyNumberFormat="1" applyFont="1" applyFill="1" applyBorder="1" applyAlignment="1">
      <alignment horizontal="right" vertical="top" wrapText="1"/>
    </xf>
    <xf numFmtId="10" fontId="6" fillId="7" borderId="4" xfId="0" applyNumberFormat="1" applyFont="1" applyFill="1" applyBorder="1" applyAlignment="1">
      <alignment horizontal="right" vertical="top" wrapText="1"/>
    </xf>
    <xf numFmtId="43" fontId="6" fillId="7" borderId="4" xfId="0" applyNumberFormat="1" applyFont="1" applyFill="1" applyBorder="1" applyAlignment="1">
      <alignment horizontal="right" vertical="top" wrapText="1"/>
    </xf>
    <xf numFmtId="43" fontId="11" fillId="10" borderId="0" xfId="0" applyNumberFormat="1" applyFont="1" applyFill="1" applyAlignment="1">
      <alignment horizontal="right" vertical="top" wrapText="1"/>
    </xf>
    <xf numFmtId="10" fontId="11" fillId="10" borderId="0" xfId="2" applyNumberFormat="1" applyFont="1" applyFill="1" applyAlignment="1">
      <alignment horizontal="right" vertical="top" wrapText="1"/>
    </xf>
    <xf numFmtId="9" fontId="6" fillId="7" borderId="4" xfId="2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8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44" fontId="5" fillId="7" borderId="4" xfId="3" applyFont="1" applyFill="1" applyBorder="1" applyAlignment="1">
      <alignment horizontal="right" vertical="top" wrapText="1"/>
    </xf>
    <xf numFmtId="10" fontId="9" fillId="8" borderId="0" xfId="0" applyNumberFormat="1" applyFont="1" applyFill="1" applyAlignment="1">
      <alignment horizontal="left" vertical="top" wrapText="1"/>
    </xf>
  </cellXfs>
  <cellStyles count="4">
    <cellStyle name="Moeda" xfId="3" builtinId="4"/>
    <cellStyle name="Normal" xfId="0" builtinId="0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showOutlineSymbols="0" zoomScale="90" zoomScaleNormal="90" workbookViewId="0">
      <selection activeCell="H24" sqref="H24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26" width="12" bestFit="1" customWidth="1"/>
  </cols>
  <sheetData>
    <row r="1" spans="1:8" ht="15" x14ac:dyDescent="0.2">
      <c r="A1" s="1"/>
      <c r="B1" s="1" t="s">
        <v>0</v>
      </c>
      <c r="C1" s="1"/>
      <c r="D1" s="22" t="s">
        <v>1</v>
      </c>
      <c r="E1" s="22"/>
      <c r="F1" s="22" t="s">
        <v>2</v>
      </c>
      <c r="G1" s="22"/>
    </row>
    <row r="2" spans="1:8" ht="38.450000000000003" customHeight="1" x14ac:dyDescent="0.2">
      <c r="A2" s="6"/>
      <c r="B2" s="10" t="s">
        <v>27</v>
      </c>
      <c r="C2" s="10"/>
      <c r="D2" s="25">
        <v>0.2145</v>
      </c>
      <c r="E2" s="19"/>
      <c r="F2" s="19" t="s">
        <v>3</v>
      </c>
      <c r="G2" s="19"/>
    </row>
    <row r="3" spans="1:8" ht="15" x14ac:dyDescent="0.25">
      <c r="A3" s="23" t="s">
        <v>4</v>
      </c>
      <c r="B3" s="21"/>
      <c r="C3" s="21"/>
      <c r="D3" s="21"/>
      <c r="E3" s="21"/>
      <c r="F3" s="21"/>
      <c r="G3" s="21"/>
    </row>
    <row r="4" spans="1:8" ht="15" x14ac:dyDescent="0.2">
      <c r="A4" s="2" t="s">
        <v>5</v>
      </c>
      <c r="B4" s="2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ht="24" customHeight="1" x14ac:dyDescent="0.2">
      <c r="A5" s="11">
        <v>1</v>
      </c>
      <c r="B5" s="4" t="s">
        <v>18</v>
      </c>
      <c r="C5" s="13">
        <v>1</v>
      </c>
      <c r="D5" s="14">
        <v>0.2</v>
      </c>
      <c r="E5" s="14">
        <v>0.2</v>
      </c>
      <c r="F5" s="14">
        <v>0.2</v>
      </c>
      <c r="G5" s="14">
        <v>0.2</v>
      </c>
      <c r="H5" s="14">
        <v>0.2</v>
      </c>
    </row>
    <row r="6" spans="1:8" s="9" customFormat="1" ht="24" customHeight="1" x14ac:dyDescent="0.2">
      <c r="A6" s="11"/>
      <c r="B6" s="4"/>
      <c r="C6" s="24">
        <v>367835.52730769996</v>
      </c>
      <c r="D6" s="15">
        <f>$C6*D5</f>
        <v>73567.105461539992</v>
      </c>
      <c r="E6" s="15">
        <f t="shared" ref="E6:H6" si="0">$C6*E5</f>
        <v>73567.105461539992</v>
      </c>
      <c r="F6" s="15">
        <f t="shared" si="0"/>
        <v>73567.105461539992</v>
      </c>
      <c r="G6" s="15">
        <f t="shared" si="0"/>
        <v>73567.105461539992</v>
      </c>
      <c r="H6" s="15">
        <f t="shared" si="0"/>
        <v>73567.105461539992</v>
      </c>
    </row>
    <row r="7" spans="1:8" s="9" customFormat="1" ht="24" customHeight="1" x14ac:dyDescent="0.2">
      <c r="A7" s="11">
        <v>2</v>
      </c>
      <c r="B7" s="4" t="s">
        <v>19</v>
      </c>
      <c r="C7" s="13">
        <v>1</v>
      </c>
      <c r="D7" s="14">
        <v>0.2</v>
      </c>
      <c r="E7" s="14"/>
      <c r="F7" s="14">
        <v>0.7</v>
      </c>
      <c r="G7" s="14">
        <v>0.1</v>
      </c>
      <c r="H7" s="5"/>
    </row>
    <row r="8" spans="1:8" ht="24" customHeight="1" x14ac:dyDescent="0.2">
      <c r="A8" s="11"/>
      <c r="B8" s="4"/>
      <c r="C8" s="12">
        <v>215042.61015040003</v>
      </c>
      <c r="D8" s="15">
        <f>$C8*D7</f>
        <v>43008.522030080007</v>
      </c>
      <c r="E8" s="15">
        <f t="shared" ref="E8" si="1">$C8*E7</f>
        <v>0</v>
      </c>
      <c r="F8" s="15">
        <f t="shared" ref="F8" si="2">$C8*F7</f>
        <v>150529.82710528001</v>
      </c>
      <c r="G8" s="15">
        <f t="shared" ref="G8" si="3">$C8*G7</f>
        <v>21504.261015040003</v>
      </c>
      <c r="H8" s="15">
        <f t="shared" ref="H8" si="4">$C8*H7</f>
        <v>0</v>
      </c>
    </row>
    <row r="9" spans="1:8" s="9" customFormat="1" ht="24" customHeight="1" x14ac:dyDescent="0.2">
      <c r="A9" s="11">
        <v>3</v>
      </c>
      <c r="B9" s="4" t="s">
        <v>20</v>
      </c>
      <c r="C9" s="13">
        <v>1</v>
      </c>
      <c r="D9" s="14"/>
      <c r="E9" s="14">
        <v>0.75</v>
      </c>
      <c r="F9" s="14">
        <v>0.25</v>
      </c>
      <c r="G9" s="14"/>
      <c r="H9" s="5"/>
    </row>
    <row r="10" spans="1:8" s="9" customFormat="1" ht="24" customHeight="1" x14ac:dyDescent="0.2">
      <c r="A10" s="11"/>
      <c r="B10" s="4"/>
      <c r="C10" s="12">
        <v>319832.91635301994</v>
      </c>
      <c r="D10" s="15">
        <f>$C10*D9</f>
        <v>0</v>
      </c>
      <c r="E10" s="15">
        <f t="shared" ref="E10" si="5">$C10*E9</f>
        <v>239874.68726476497</v>
      </c>
      <c r="F10" s="15">
        <f t="shared" ref="F10" si="6">$C10*F9</f>
        <v>79958.229088254986</v>
      </c>
      <c r="G10" s="15">
        <f t="shared" ref="G10" si="7">$C10*G9</f>
        <v>0</v>
      </c>
      <c r="H10" s="15">
        <f t="shared" ref="H10" si="8">$C10*H9</f>
        <v>0</v>
      </c>
    </row>
    <row r="11" spans="1:8" s="9" customFormat="1" ht="24" customHeight="1" x14ac:dyDescent="0.2">
      <c r="A11" s="11">
        <v>4</v>
      </c>
      <c r="B11" s="4" t="s">
        <v>21</v>
      </c>
      <c r="C11" s="13">
        <v>1</v>
      </c>
      <c r="D11" s="14">
        <v>0.2</v>
      </c>
      <c r="E11" s="14">
        <v>0.2</v>
      </c>
      <c r="F11" s="14">
        <v>0.2</v>
      </c>
      <c r="G11" s="14">
        <v>0.25</v>
      </c>
      <c r="H11" s="14">
        <v>0.15</v>
      </c>
    </row>
    <row r="12" spans="1:8" s="9" customFormat="1" ht="24" customHeight="1" x14ac:dyDescent="0.2">
      <c r="A12" s="11"/>
      <c r="B12" s="4"/>
      <c r="C12" s="12">
        <v>260670.76577703</v>
      </c>
      <c r="D12" s="15">
        <f>$C12*D11</f>
        <v>52134.153155406006</v>
      </c>
      <c r="E12" s="15">
        <f t="shared" ref="E12" si="9">$C12*E11</f>
        <v>52134.153155406006</v>
      </c>
      <c r="F12" s="15">
        <f t="shared" ref="F12" si="10">$C12*F11</f>
        <v>52134.153155406006</v>
      </c>
      <c r="G12" s="15">
        <f t="shared" ref="G12" si="11">$C12*G11</f>
        <v>65167.6914442575</v>
      </c>
      <c r="H12" s="15">
        <f t="shared" ref="H12" si="12">$C12*H11</f>
        <v>39100.614866554497</v>
      </c>
    </row>
    <row r="13" spans="1:8" s="9" customFormat="1" ht="24" customHeight="1" x14ac:dyDescent="0.2">
      <c r="A13" s="11">
        <v>5</v>
      </c>
      <c r="B13" s="4" t="s">
        <v>22</v>
      </c>
      <c r="C13" s="13">
        <v>1</v>
      </c>
      <c r="D13" s="18"/>
      <c r="E13" s="18"/>
      <c r="F13" s="18"/>
      <c r="G13" s="18"/>
      <c r="H13" s="18">
        <v>1</v>
      </c>
    </row>
    <row r="14" spans="1:8" s="9" customFormat="1" ht="24" customHeight="1" x14ac:dyDescent="0.2">
      <c r="A14" s="11"/>
      <c r="B14" s="4"/>
      <c r="C14" s="12">
        <v>2681.5309849999999</v>
      </c>
      <c r="D14" s="15">
        <f>$C14*D13</f>
        <v>0</v>
      </c>
      <c r="E14" s="15">
        <f t="shared" ref="E14" si="13">$C14*E13</f>
        <v>0</v>
      </c>
      <c r="F14" s="15">
        <f t="shared" ref="F14" si="14">$C14*F13</f>
        <v>0</v>
      </c>
      <c r="G14" s="15">
        <f t="shared" ref="G14" si="15">$C14*G13</f>
        <v>0</v>
      </c>
      <c r="H14" s="15">
        <f t="shared" ref="H14" si="16">$C14*H13</f>
        <v>2681.5309849999999</v>
      </c>
    </row>
    <row r="15" spans="1:8" s="9" customFormat="1" ht="24" customHeight="1" x14ac:dyDescent="0.2">
      <c r="A15" s="11">
        <v>6</v>
      </c>
      <c r="B15" s="4" t="s">
        <v>23</v>
      </c>
      <c r="C15" s="13">
        <v>1</v>
      </c>
      <c r="D15" s="18"/>
      <c r="E15" s="18"/>
      <c r="F15" s="18">
        <v>0.5</v>
      </c>
      <c r="G15" s="18">
        <v>0.5</v>
      </c>
      <c r="H15" s="18"/>
    </row>
    <row r="16" spans="1:8" ht="24" customHeight="1" x14ac:dyDescent="0.2">
      <c r="A16" s="11"/>
      <c r="B16" s="4"/>
      <c r="C16" s="12">
        <v>46044.813471649999</v>
      </c>
      <c r="D16" s="15">
        <f>$C16*D15</f>
        <v>0</v>
      </c>
      <c r="E16" s="15">
        <f t="shared" ref="E16" si="17">$C16*E15</f>
        <v>0</v>
      </c>
      <c r="F16" s="15">
        <f t="shared" ref="F16" si="18">$C16*F15</f>
        <v>23022.406735824999</v>
      </c>
      <c r="G16" s="15">
        <f t="shared" ref="G16" si="19">$C16*G15</f>
        <v>23022.406735824999</v>
      </c>
      <c r="H16" s="15">
        <f t="shared" ref="H16" si="20">$C16*H15</f>
        <v>0</v>
      </c>
    </row>
    <row r="17" spans="1:8" ht="24" customHeight="1" x14ac:dyDescent="0.2">
      <c r="A17" s="11">
        <v>7</v>
      </c>
      <c r="B17" s="4" t="s">
        <v>24</v>
      </c>
      <c r="C17" s="13">
        <v>1</v>
      </c>
      <c r="D17" s="18">
        <v>0.05</v>
      </c>
      <c r="E17" s="18">
        <v>0.05</v>
      </c>
      <c r="F17" s="18"/>
      <c r="G17" s="18">
        <v>0.8</v>
      </c>
      <c r="H17" s="18">
        <v>0.1</v>
      </c>
    </row>
    <row r="18" spans="1:8" ht="24" customHeight="1" x14ac:dyDescent="0.2">
      <c r="A18" s="11"/>
      <c r="B18" s="4"/>
      <c r="C18" s="12">
        <v>36206.137579639995</v>
      </c>
      <c r="D18" s="15">
        <f>$C18*D17</f>
        <v>1810.3068789819999</v>
      </c>
      <c r="E18" s="15">
        <f t="shared" ref="E18" si="21">$C18*E17</f>
        <v>1810.3068789819999</v>
      </c>
      <c r="F18" s="15">
        <f t="shared" ref="F18" si="22">$C18*F17</f>
        <v>0</v>
      </c>
      <c r="G18" s="15">
        <f t="shared" ref="G18" si="23">$C18*G17</f>
        <v>28964.910063711999</v>
      </c>
      <c r="H18" s="15">
        <f t="shared" ref="H18" si="24">$C18*H17</f>
        <v>3620.6137579639999</v>
      </c>
    </row>
    <row r="19" spans="1:8" ht="24" customHeight="1" x14ac:dyDescent="0.2">
      <c r="A19" s="11">
        <v>8</v>
      </c>
      <c r="B19" s="4" t="s">
        <v>25</v>
      </c>
      <c r="C19" s="13">
        <v>1</v>
      </c>
      <c r="D19" s="18"/>
      <c r="E19" s="18"/>
      <c r="F19" s="18"/>
      <c r="G19" s="18">
        <v>0.5</v>
      </c>
      <c r="H19" s="18">
        <v>0.5</v>
      </c>
    </row>
    <row r="20" spans="1:8" ht="24" customHeight="1" x14ac:dyDescent="0.2">
      <c r="A20" s="11"/>
      <c r="B20" s="4"/>
      <c r="C20" s="12">
        <v>79678.090101399997</v>
      </c>
      <c r="D20" s="15">
        <f>$C20*D19</f>
        <v>0</v>
      </c>
      <c r="E20" s="15">
        <f t="shared" ref="E20" si="25">$C20*E19</f>
        <v>0</v>
      </c>
      <c r="F20" s="15">
        <f t="shared" ref="F20" si="26">$C20*F19</f>
        <v>0</v>
      </c>
      <c r="G20" s="15">
        <f t="shared" ref="G20" si="27">$C20*G19</f>
        <v>39839.045050699999</v>
      </c>
      <c r="H20" s="15">
        <f t="shared" ref="H20" si="28">$C20*H19</f>
        <v>39839.045050699999</v>
      </c>
    </row>
    <row r="21" spans="1:8" ht="24" customHeight="1" x14ac:dyDescent="0.2">
      <c r="A21" s="11">
        <v>9</v>
      </c>
      <c r="B21" s="4" t="s">
        <v>26</v>
      </c>
      <c r="C21" s="13">
        <v>1</v>
      </c>
      <c r="D21" s="18"/>
      <c r="E21" s="18"/>
      <c r="F21" s="18"/>
      <c r="G21" s="18"/>
      <c r="H21" s="18">
        <v>1</v>
      </c>
    </row>
    <row r="22" spans="1:8" ht="24" customHeight="1" x14ac:dyDescent="0.2">
      <c r="A22" s="11"/>
      <c r="B22" s="4"/>
      <c r="C22" s="12">
        <v>2000.5627781999999</v>
      </c>
      <c r="D22" s="15">
        <f>$C22*D21</f>
        <v>0</v>
      </c>
      <c r="E22" s="15">
        <f t="shared" ref="E22" si="29">$C22*E21</f>
        <v>0</v>
      </c>
      <c r="F22" s="15">
        <f t="shared" ref="F22" si="30">$C22*F21</f>
        <v>0</v>
      </c>
      <c r="G22" s="15">
        <f t="shared" ref="G22" si="31">$C22*G21</f>
        <v>0</v>
      </c>
      <c r="H22" s="15">
        <f t="shared" ref="H22" si="32">$C22*H21</f>
        <v>2000.5627781999999</v>
      </c>
    </row>
    <row r="23" spans="1:8" x14ac:dyDescent="0.2">
      <c r="A23" s="19" t="s">
        <v>13</v>
      </c>
      <c r="B23" s="19"/>
      <c r="C23" s="6"/>
      <c r="D23" s="17">
        <f>D24/$H$26</f>
        <v>0.12821127130676843</v>
      </c>
      <c r="E23" s="17">
        <f>E24/$H$26</f>
        <v>0.27623172853400024</v>
      </c>
      <c r="F23" s="17">
        <f>F24/$H$26</f>
        <v>0.28512310554886783</v>
      </c>
      <c r="G23" s="17">
        <f>G24/$H$26</f>
        <v>0.18952387598554662</v>
      </c>
      <c r="H23" s="17">
        <f>H24/$H$26</f>
        <v>0.12091001862481671</v>
      </c>
    </row>
    <row r="24" spans="1:8" x14ac:dyDescent="0.2">
      <c r="A24" s="19" t="s">
        <v>14</v>
      </c>
      <c r="B24" s="19"/>
      <c r="C24" s="6"/>
      <c r="D24" s="16">
        <f t="shared" ref="D24:H24" si="33">SUMIF($B$5:$B$22,"",D5:D22)</f>
        <v>170520.08752600799</v>
      </c>
      <c r="E24" s="16">
        <f t="shared" si="33"/>
        <v>367386.25276069297</v>
      </c>
      <c r="F24" s="16">
        <f t="shared" si="33"/>
        <v>379211.72154630598</v>
      </c>
      <c r="G24" s="16">
        <f t="shared" si="33"/>
        <v>252065.41977107446</v>
      </c>
      <c r="H24" s="16">
        <f t="shared" si="33"/>
        <v>160809.47289995849</v>
      </c>
    </row>
    <row r="25" spans="1:8" x14ac:dyDescent="0.2">
      <c r="A25" s="19" t="s">
        <v>15</v>
      </c>
      <c r="B25" s="19"/>
      <c r="C25" s="6"/>
      <c r="D25" s="17">
        <f>D26/$H$26</f>
        <v>0.12821127130676843</v>
      </c>
      <c r="E25" s="17">
        <f>E26/$H$26</f>
        <v>0.4044429998407687</v>
      </c>
      <c r="F25" s="17">
        <f>F26/$H$26</f>
        <v>0.68956610538963659</v>
      </c>
      <c r="G25" s="17">
        <f>G26/$H$26</f>
        <v>0.87908998137518324</v>
      </c>
      <c r="H25" s="17">
        <f>H26/$H$26</f>
        <v>1</v>
      </c>
    </row>
    <row r="26" spans="1:8" x14ac:dyDescent="0.2">
      <c r="A26" s="19" t="s">
        <v>16</v>
      </c>
      <c r="B26" s="19"/>
      <c r="C26" s="6"/>
      <c r="D26" s="16">
        <f>D24</f>
        <v>170520.08752600799</v>
      </c>
      <c r="E26" s="16">
        <f t="shared" ref="E26:H26" si="34">E24+D26</f>
        <v>537906.34028670099</v>
      </c>
      <c r="F26" s="16">
        <f t="shared" si="34"/>
        <v>917118.06183300703</v>
      </c>
      <c r="G26" s="16">
        <f t="shared" si="34"/>
        <v>1169183.4816040816</v>
      </c>
      <c r="H26" s="16">
        <f t="shared" si="34"/>
        <v>1329992.9545040401</v>
      </c>
    </row>
    <row r="27" spans="1:8" x14ac:dyDescent="0.2">
      <c r="A27" s="8"/>
      <c r="B27" s="8"/>
      <c r="C27" s="8"/>
      <c r="D27" s="8"/>
      <c r="E27" s="8"/>
      <c r="F27" s="8"/>
      <c r="G27" s="8"/>
    </row>
    <row r="28" spans="1:8" ht="6" customHeight="1" x14ac:dyDescent="0.2">
      <c r="A28" s="7"/>
      <c r="B28" s="7"/>
      <c r="C28" s="7"/>
      <c r="D28" s="7"/>
      <c r="E28" s="7"/>
      <c r="F28" s="7"/>
      <c r="G28" s="7"/>
    </row>
    <row r="29" spans="1:8" ht="70.150000000000006" customHeight="1" x14ac:dyDescent="0.2">
      <c r="A29" s="20" t="s">
        <v>17</v>
      </c>
      <c r="B29" s="21"/>
      <c r="C29" s="21"/>
      <c r="D29" s="21"/>
      <c r="E29" s="21"/>
      <c r="F29" s="21"/>
      <c r="G29" s="21"/>
    </row>
  </sheetData>
  <mergeCells count="10">
    <mergeCell ref="D1:E1"/>
    <mergeCell ref="F1:G1"/>
    <mergeCell ref="D2:E2"/>
    <mergeCell ref="F2:G2"/>
    <mergeCell ref="A3:G3"/>
    <mergeCell ref="A23:B23"/>
    <mergeCell ref="A24:B24"/>
    <mergeCell ref="A25:B25"/>
    <mergeCell ref="A26:B26"/>
    <mergeCell ref="A29:G29"/>
  </mergeCells>
  <pageMargins left="0.5" right="0.5" top="0.49299999999999999" bottom="0.23924999999999999" header="0.5" footer="0.5"/>
  <pageSetup paperSize="8" scale="87" fitToHeight="0" orientation="landscape" r:id="rId1"/>
  <headerFooter>
    <oddHeader xml:space="preserve">&amp;L </oddHeader>
    <oddFooter xml:space="preserve">&amp;L </oddFooter>
  </headerFooter>
  <ignoredErrors>
    <ignoredError sqref="D24:H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Engenharia</cp:lastModifiedBy>
  <cp:revision>0</cp:revision>
  <cp:lastPrinted>2023-08-17T14:23:52Z</cp:lastPrinted>
  <dcterms:created xsi:type="dcterms:W3CDTF">2023-08-17T14:11:29Z</dcterms:created>
  <dcterms:modified xsi:type="dcterms:W3CDTF">2026-06-11T16:10:54Z</dcterms:modified>
</cp:coreProperties>
</file>