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9BC5BFB-D2CA-4B7C-908D-695022A94F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intético c MO MAT" sheetId="1" r:id="rId1"/>
    <sheet name="CPUs" sheetId="2" r:id="rId2"/>
    <sheet name="Cronograma" sheetId="3" r:id="rId3"/>
    <sheet name="Composição BDI" sheetId="4" r:id="rId4"/>
  </sheets>
  <calcPr calcId="191029"/>
</workbook>
</file>

<file path=xl/calcChain.xml><?xml version="1.0" encoding="utf-8"?>
<calcChain xmlns="http://schemas.openxmlformats.org/spreadsheetml/2006/main">
  <c r="K53" i="1" l="1"/>
  <c r="J53" i="1"/>
  <c r="M53" i="1" s="1"/>
  <c r="K52" i="1"/>
  <c r="J52" i="1"/>
  <c r="M52" i="1" s="1"/>
  <c r="N51" i="1"/>
  <c r="K50" i="1"/>
  <c r="J50" i="1"/>
  <c r="M50" i="1" s="1"/>
  <c r="K49" i="1"/>
  <c r="J49" i="1"/>
  <c r="M49" i="1" s="1"/>
  <c r="K48" i="1"/>
  <c r="J48" i="1"/>
  <c r="M48" i="1" s="1"/>
  <c r="N47" i="1"/>
  <c r="K46" i="1"/>
  <c r="J46" i="1"/>
  <c r="M46" i="1" s="1"/>
  <c r="K45" i="1"/>
  <c r="J45" i="1"/>
  <c r="M45" i="1" s="1"/>
  <c r="N44" i="1"/>
  <c r="K43" i="1"/>
  <c r="J43" i="1"/>
  <c r="M43" i="1" s="1"/>
  <c r="K42" i="1"/>
  <c r="J42" i="1"/>
  <c r="M42" i="1" s="1"/>
  <c r="N41" i="1"/>
  <c r="N40" i="1"/>
  <c r="K39" i="1"/>
  <c r="J39" i="1"/>
  <c r="M39" i="1" s="1"/>
  <c r="K38" i="1"/>
  <c r="J38" i="1"/>
  <c r="M38" i="1" s="1"/>
  <c r="K37" i="1"/>
  <c r="J37" i="1"/>
  <c r="M37" i="1" s="1"/>
  <c r="K36" i="1"/>
  <c r="J36" i="1"/>
  <c r="M36" i="1" s="1"/>
  <c r="K35" i="1"/>
  <c r="J35" i="1"/>
  <c r="M35" i="1" s="1"/>
  <c r="K34" i="1"/>
  <c r="J34" i="1"/>
  <c r="M34" i="1" s="1"/>
  <c r="K33" i="1"/>
  <c r="J33" i="1"/>
  <c r="M33" i="1" s="1"/>
  <c r="M32" i="1"/>
  <c r="N32" i="1" s="1"/>
  <c r="K32" i="1"/>
  <c r="J32" i="1"/>
  <c r="K31" i="1"/>
  <c r="J31" i="1"/>
  <c r="M31" i="1" s="1"/>
  <c r="N30" i="1"/>
  <c r="M30" i="1"/>
  <c r="L30" i="1" s="1"/>
  <c r="K30" i="1"/>
  <c r="J30" i="1"/>
  <c r="M29" i="1"/>
  <c r="N29" i="1" s="1"/>
  <c r="L29" i="1"/>
  <c r="K29" i="1"/>
  <c r="J29" i="1"/>
  <c r="N28" i="1"/>
  <c r="M28" i="1"/>
  <c r="L28" i="1" s="1"/>
  <c r="K28" i="1"/>
  <c r="J28" i="1"/>
  <c r="M27" i="1"/>
  <c r="L27" i="1" s="1"/>
  <c r="K27" i="1"/>
  <c r="J27" i="1"/>
  <c r="M26" i="1"/>
  <c r="N26" i="1" s="1"/>
  <c r="K26" i="1"/>
  <c r="L26" i="1" s="1"/>
  <c r="J26" i="1"/>
  <c r="M25" i="1"/>
  <c r="N25" i="1" s="1"/>
  <c r="K25" i="1"/>
  <c r="J25" i="1"/>
  <c r="N24" i="1"/>
  <c r="M23" i="1"/>
  <c r="L23" i="1" s="1"/>
  <c r="K23" i="1"/>
  <c r="J23" i="1"/>
  <c r="M22" i="1"/>
  <c r="N22" i="1" s="1"/>
  <c r="K22" i="1"/>
  <c r="J22" i="1"/>
  <c r="M21" i="1"/>
  <c r="N21" i="1" s="1"/>
  <c r="K21" i="1"/>
  <c r="J21" i="1"/>
  <c r="K20" i="1"/>
  <c r="J20" i="1"/>
  <c r="M20" i="1" s="1"/>
  <c r="K19" i="1"/>
  <c r="J19" i="1"/>
  <c r="M19" i="1" s="1"/>
  <c r="K18" i="1"/>
  <c r="J18" i="1"/>
  <c r="M18" i="1" s="1"/>
  <c r="K17" i="1"/>
  <c r="J17" i="1"/>
  <c r="M17" i="1" s="1"/>
  <c r="K16" i="1"/>
  <c r="J16" i="1"/>
  <c r="M16" i="1" s="1"/>
  <c r="K15" i="1"/>
  <c r="J15" i="1"/>
  <c r="M15" i="1" s="1"/>
  <c r="K14" i="1"/>
  <c r="J14" i="1"/>
  <c r="M14" i="1" s="1"/>
  <c r="K13" i="1"/>
  <c r="J13" i="1"/>
  <c r="M13" i="1" s="1"/>
  <c r="M12" i="1"/>
  <c r="N12" i="1" s="1"/>
  <c r="K12" i="1"/>
  <c r="J12" i="1"/>
  <c r="N11" i="1"/>
  <c r="K10" i="1"/>
  <c r="J10" i="1"/>
  <c r="M10" i="1" s="1"/>
  <c r="K9" i="1"/>
  <c r="J9" i="1"/>
  <c r="M9" i="1" s="1"/>
  <c r="M8" i="1"/>
  <c r="N8" i="1" s="1"/>
  <c r="K8" i="1"/>
  <c r="J8" i="1"/>
  <c r="N7" i="1"/>
  <c r="N6" i="1"/>
  <c r="N45" i="1" l="1"/>
  <c r="L45" i="1"/>
  <c r="N19" i="1"/>
  <c r="L19" i="1"/>
  <c r="N37" i="1"/>
  <c r="L37" i="1"/>
  <c r="N20" i="1"/>
  <c r="L20" i="1"/>
  <c r="N38" i="1"/>
  <c r="L38" i="1"/>
  <c r="N48" i="1"/>
  <c r="L48" i="1"/>
  <c r="N31" i="1"/>
  <c r="L31" i="1"/>
  <c r="N10" i="1"/>
  <c r="L10" i="1"/>
  <c r="N39" i="1"/>
  <c r="L39" i="1"/>
  <c r="N46" i="1"/>
  <c r="L46" i="1"/>
  <c r="N49" i="1"/>
  <c r="L49" i="1"/>
  <c r="N14" i="1"/>
  <c r="L14" i="1"/>
  <c r="N50" i="1"/>
  <c r="L50" i="1"/>
  <c r="N33" i="1"/>
  <c r="L33" i="1"/>
  <c r="N42" i="1"/>
  <c r="L42" i="1"/>
  <c r="N18" i="1"/>
  <c r="L18" i="1"/>
  <c r="N13" i="1"/>
  <c r="L13" i="1"/>
  <c r="N52" i="1"/>
  <c r="L52" i="1"/>
  <c r="N36" i="1"/>
  <c r="L36" i="1"/>
  <c r="L15" i="1"/>
  <c r="N15" i="1"/>
  <c r="N16" i="1"/>
  <c r="L16" i="1"/>
  <c r="N34" i="1"/>
  <c r="L34" i="1"/>
  <c r="N43" i="1"/>
  <c r="L43" i="1"/>
  <c r="N53" i="1"/>
  <c r="L53" i="1"/>
  <c r="N9" i="1"/>
  <c r="L9" i="1"/>
  <c r="N17" i="1"/>
  <c r="L17" i="1"/>
  <c r="N35" i="1"/>
  <c r="L35" i="1"/>
  <c r="N23" i="1"/>
  <c r="N27" i="1"/>
  <c r="L21" i="1"/>
  <c r="L25" i="1"/>
  <c r="L8" i="1"/>
  <c r="L12" i="1"/>
  <c r="L32" i="1"/>
  <c r="L22" i="1"/>
</calcChain>
</file>

<file path=xl/sharedStrings.xml><?xml version="1.0" encoding="utf-8"?>
<sst xmlns="http://schemas.openxmlformats.org/spreadsheetml/2006/main" count="1253" uniqueCount="376">
  <si>
    <t>Obra</t>
  </si>
  <si>
    <t>Bancos</t>
  </si>
  <si>
    <t>B.D.I.</t>
  </si>
  <si>
    <t>Encargos Sociais</t>
  </si>
  <si>
    <t>PAVIMENTAÇÃO ASFÁLTICA SOBRE CALÇAMENTO (2026)</t>
  </si>
  <si>
    <t xml:space="preserve">SINAPI - 07/2026 - Rio Grande do Sul
SBC - 08/2026 - Rio Grande do Sul
SICRO3 - 04/2026 - Rio Grande do Sul
ORSE - 05/2026 - Sergipe
</t>
  </si>
  <si>
    <t>20,27%</t>
  </si>
  <si>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</si>
  <si>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</si>
  <si>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</si>
  <si>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</si>
  <si>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</si>
  <si>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</si>
  <si>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</si>
  <si>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</si>
  <si>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</si>
  <si>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</si>
  <si>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</si>
  <si>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</si>
  <si>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</si>
  <si>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 </t>
  </si>
  <si>
    <t>PAVIMENTAÇÃO ASFÁLTICA DA RUA SANTO ONOFRE</t>
  </si>
  <si>
    <t xml:space="preserve"> 1.1 </t>
  </si>
  <si>
    <t>SERVIÇOS INICIAIS</t>
  </si>
  <si>
    <t xml:space="preserve"> 1.1.1 </t>
  </si>
  <si>
    <t xml:space="preserve"> 00000034 </t>
  </si>
  <si>
    <t>Próprio</t>
  </si>
  <si>
    <t>MOBILIZAÇÃO E DESMOBILIZAÇÃO DE MÁQUINÁRIO</t>
  </si>
  <si>
    <t>UND</t>
  </si>
  <si>
    <t xml:space="preserve"> 1.1.2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</si>
  <si>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</si>
  <si>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</si>
  <si>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</si>
  <si>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</si>
  <si>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1.1.3 </t>
  </si>
  <si>
    <t xml:space="preserve"> 00000044 </t>
  </si>
  <si>
    <t>SERVICOS TOPOGRAFICOS PARA PAVIMENTACAO, INCLUSIVE NOTA DE SERVICOS, ACOMPANHAMENTO E GREIDE - REF.SINAPI (78472)</t>
  </si>
  <si>
    <t xml:space="preserve"> 1.2 </t>
  </si>
  <si>
    <t>DRENAGEM PLUVIAL</t>
  </si>
  <si>
    <t xml:space="preserve"> 1.2.1 </t>
  </si>
  <si>
    <t xml:space="preserve"> 00000035 </t>
  </si>
  <si>
    <t>SARJETA DE CONCRETO USINADO, 30CM BASE X 6CM DE ALTURA</t>
  </si>
  <si>
    <t>m</t>
  </si>
  <si>
    <t xml:space="preserve"> 1.2.2 </t>
  </si>
  <si>
    <t xml:space="preserve"> 94274 </t>
  </si>
  <si>
    <t>ASSENTAMENTO DE GUIA (MEIO-FIO) EM TRECHO CURVO, CONFECCIONADA EM CONCRETO PRÉ-FABRICADO, DIMENSÕES 100X15X13X30 CM (COMPRIMENTO X BASE INFERIOR X BASE SUPERIOR X ALTURA). AF_01/2024</t>
  </si>
  <si>
    <t>M</t>
  </si>
  <si>
    <t xml:space="preserve"> 1.2.3 </t>
  </si>
  <si>
    <t xml:space="preserve"> 90106 </t>
  </si>
  <si>
    <t>ESCAVAÇÃO MECANIZADA DE VALA PARA REMOÇÃO DE MEIO-FIO</t>
  </si>
  <si>
    <t>m³</t>
  </si>
  <si>
    <t xml:space="preserve"> 1.2.4 </t>
  </si>
  <si>
    <t xml:space="preserve"> 101148 </t>
  </si>
  <si>
    <t>CARGA, DESCARGA E TRANSPORTE, DMT ATÉ 5KM DE MATERIAL DE BOTA FORA DE VALAS DE DRENAGEM, COM TRATOR DE ESTEIRAS (125HP/LÂMINA: 2,70M3) E CAMINHÃO BASCULANTE DE 14M3</t>
  </si>
  <si>
    <t xml:space="preserve"> 1.2.5 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</si>
  <si>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</si>
  <si>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 xml:space="preserve"> 1.2.6 </t>
  </si>
  <si>
    <t xml:space="preserve"> 101623 </t>
  </si>
  <si>
    <t>PREPARO DE FUNDO DE VALA COM LARGURA MENOR QUE 1,5 M, COM CAMADA DE BRITA, LANÇAMENTO MECANIZADO. AF_01/2026</t>
  </si>
  <si>
    <t xml:space="preserve"> 1.2.7 </t>
  </si>
  <si>
    <t xml:space="preserve"> 92811 </t>
  </si>
  <si>
    <t>ASSENTAMENTO DE TUBO DE CONCRETO PARA REDES COLETORAS DE ÁGUAS PLUVIAIS, DIÂMETRO DE 600 MM, JUNTA RÍGIDA, INSTALADO EM LOCAL COM BAIXO NÍVEL DE INTERFERÊNCIAS (NÃO INCLUI FORNECIMENTO). AF_03/2024</t>
  </si>
  <si>
    <t xml:space="preserve"> 1.2.8 </t>
  </si>
  <si>
    <t xml:space="preserve"> 00037453 </t>
  </si>
  <si>
    <t>TUBO DE CONCRETO SIMPLES PARA AGUAS PLUVIAIS, CLASSE PS1, COM ENCAIXE MACHO E FEMEA, DIAMETRO NOMINAL DE 600 MM</t>
  </si>
  <si>
    <t xml:space="preserve"> 1.2.9 </t>
  </si>
  <si>
    <t xml:space="preserve"> 93367 </t>
  </si>
  <si>
    <t>REATERRO MECANIZADO DE VALA COM ESCAVADEIRA HIDRÁULICA (CAPACIDADE DA CAÇAMBA: 0,8 M³/POTÊNCIA: 111 HP), LARGURA DE 1,5 A 2,5 M, PROFUNDIDADE ATÉ 1,5 M, COM SOLO (SEM SUBSTITUIÇÃO) DE 1ª CATEGORIA, COM COMPACTADOR DE SOLOS DE PERCUSSÃO. AF_08/2023</t>
  </si>
  <si>
    <t xml:space="preserve"> 1.2.10 </t>
  </si>
  <si>
    <t xml:space="preserve"> 96396 </t>
  </si>
  <si>
    <t>CONSTRUÇÃO DE BASE E SUB-BASE PARA PAVIMENTAÇÃO DE BRITA GRADUADA SIMPLES, COM ESPESSURA DE 15 CM - EXCLUSIVE CARGA E TRANSPORTE. AF_09/2024</t>
  </si>
  <si>
    <t xml:space="preserve"> 1.2.11 </t>
  </si>
  <si>
    <t xml:space="preserve"> 95875 </t>
  </si>
  <si>
    <t>TRANSPORTE COM CAMINHÃO BASCULANTE DE 10 M³, EM VIA URBANA PAVIMENTADA, DMT ATÉ 30 KM (UNIDADE: M3XKM). AF_02/2026</t>
  </si>
  <si>
    <t>M3XKM</t>
  </si>
  <si>
    <t xml:space="preserve"> 1.2.12 </t>
  </si>
  <si>
    <t xml:space="preserve"> 00000055 </t>
  </si>
  <si>
    <t>CAIXA COLETORA TIPO 01 (1,20X1,20X1,50M) COM GRELHA DE FERRO</t>
  </si>
  <si>
    <t>UN</t>
  </si>
  <si>
    <t xml:space="preserve"> 1.3 </t>
  </si>
  <si>
    <t>PAVIMENTAÇÃO</t>
  </si>
  <si>
    <t xml:space="preserve"> 1.3.1 </t>
  </si>
  <si>
    <t xml:space="preserve"> 101267 </t>
  </si>
  <si>
    <t>ESCAVAÇÃO VERTICAL PARA INFRAESTRUTURA, COM CARGA, DESCARGA E TRANSPORTE DE SOLO DE 1ª CATEGORIA, COM ESCAVADEIRA HIDRÁULICA (CAÇAMBA: 1,2 M³ / 155HP), FROTA DE 4 CAMINHÕES BASCULANTES DE 10 M³, DMT ATÉ 1 KM E VELOCIDADE MÉDIA14 KM/H. AF_05/2020</t>
  </si>
  <si>
    <t xml:space="preserve"> 1.3.2 </t>
  </si>
  <si>
    <t xml:space="preserve"> 100576 </t>
  </si>
  <si>
    <t>REGULARIZAÇÃO E COMPACTAÇÃO DE SUBLEITO DE SOLO PREDOMINANTEMENTE ARGILOSO, PARA OBRAS DE CONSTRUÇÃO DE PAVIMENTOS. AF_09/2024</t>
  </si>
  <si>
    <t xml:space="preserve"> 1.3.3 </t>
  </si>
  <si>
    <t xml:space="preserve"> 105752 </t>
  </si>
  <si>
    <t>CONSTRUÇÃO DE BASE E SUB-BASE PARA PAVIMENTAÇÃO DE MACADAME SECO, COM ESPESSURA DE 20 CM - EXCLUSIVE CARGA E TRANSPORTE. AF_09/2024</t>
  </si>
  <si>
    <t xml:space="preserve"> 1.3.4 </t>
  </si>
  <si>
    <t xml:space="preserve"> 1.3.5 </t>
  </si>
  <si>
    <t xml:space="preserve"> 1.3.6 </t>
  </si>
  <si>
    <t xml:space="preserve"> 1.3.7 </t>
  </si>
  <si>
    <t xml:space="preserve"> 00000036 </t>
  </si>
  <si>
    <t>EXECUÇÃO DE IMPRIMAÇÃO COM EMULSÃO ASFÁLTICA PARA IMPRIMAÇÃO + IMPOSTOS SINAPI</t>
  </si>
  <si>
    <t xml:space="preserve"> 1.3.8 </t>
  </si>
  <si>
    <t xml:space="preserve"> 99814 </t>
  </si>
  <si>
    <t>LIMPEZA DE SUPERFÍCIE PISO OU PAREDE COM JATO DE ALTA PRESSÃO. AF_10/2025</t>
  </si>
  <si>
    <t xml:space="preserve"> 1.3.9 </t>
  </si>
  <si>
    <t xml:space="preserve"> 00000037 </t>
  </si>
  <si>
    <t>EXECUÇÃO DE PINTURA DE LIGAÇÃO COM EMULSÃO ASFÁLTICA RR-2C, ANP + IMPOSTOS SINAPI</t>
  </si>
  <si>
    <t xml:space="preserve"> 1.3.10 </t>
  </si>
  <si>
    <t xml:space="preserve"> 00000039 </t>
  </si>
  <si>
    <t>CONSTRUÇÃO DE PAVIMENTO C/APLICAÇÃO DE CBUQ, CAMADA DE BINDER, EXCLUSIVE TRANSPORTE, CAMADA E=3cm</t>
  </si>
  <si>
    <t xml:space="preserve"> 1.3.11 </t>
  </si>
  <si>
    <t xml:space="preserve"> 1.3.12 </t>
  </si>
  <si>
    <t xml:space="preserve"> 00000041 </t>
  </si>
  <si>
    <t>CONSTRUÇÃO DE PAVIMENTO C/APLICAÇÃO DE CBUQ, CAMADA DE ROLAMENTO, EXCLUSIVE TRANSPORTE, CAMADA E=3cm</t>
  </si>
  <si>
    <t xml:space="preserve"> 1.3.13 </t>
  </si>
  <si>
    <t xml:space="preserve"> 1.3.14 </t>
  </si>
  <si>
    <t xml:space="preserve"> 102330 </t>
  </si>
  <si>
    <t>TRANSPORTE COM CAMINHÃO TANQUE DE TRANSPORTE DE MATERIAL ASFÁLTICO DE 30000 L, EM VIA URBANA PAVIMENTADA, DMT ATÉ 30KM (UNIDADE: TXKM). AF_02/2026</t>
  </si>
  <si>
    <t>TXKM</t>
  </si>
  <si>
    <t xml:space="preserve"> 1.3.15 </t>
  </si>
  <si>
    <t xml:space="preserve"> 102331 </t>
  </si>
  <si>
    <t>TRANSPORTE COM CAMINHÃO TANQUE DE TRANSPORTE DE MATERIAL ASFÁLTICO DE 30000 L, EM VIA URBANA PAVIMENTADA, ADICIONAL PARA DMT EXCEDENTE A 30 KM (UNIDADE: TXKM). AF_02/2026</t>
  </si>
  <si>
    <t xml:space="preserve"> 1.4 </t>
  </si>
  <si>
    <t>SINALIZAÇÃO</t>
  </si>
  <si>
    <t xml:space="preserve"> 1.4.1 </t>
  </si>
  <si>
    <t>SINALIZAÇÃO HORIZONTAL</t>
  </si>
  <si>
    <t xml:space="preserve"> 1.4.1.1 </t>
  </si>
  <si>
    <t xml:space="preserve"> 102512 </t>
  </si>
  <si>
    <t>PINTURA DE EIXO VIÁRIO SOBRE ASFALTO COM TINTA RETRORREFLETIVA A BASE DE RESINA ACRÍLICA COM MICROESFERAS DE VIDRO, E = 10 CM, APLICAÇÃO MECÂNICA COM DEMARCADORA AUTOPROPELIDA. AF_05/2021</t>
  </si>
  <si>
    <t xml:space="preserve"> 1.4.1.2 </t>
  </si>
  <si>
    <t xml:space="preserve"> 102501 </t>
  </si>
  <si>
    <t>PINTURA DE FAIXA DE PEDESTRE OU ZEBRADA COM TINTA ACRÍLICA, E = 30 CM, APLICAÇÃO MANUAL. AF_05/2021</t>
  </si>
  <si>
    <t xml:space="preserve"> 1.4.2 </t>
  </si>
  <si>
    <t>SINALIZAÇÃO VERTICAL</t>
  </si>
  <si>
    <t xml:space="preserve"> 1.4.2.1 </t>
  </si>
  <si>
    <t xml:space="preserve"> 00000042 </t>
  </si>
  <si>
    <t>PLACA DE SINALIZAÇÃO EM CHAPA AÇO NUM 16, COM PINTURA REFLETIVA R-1 "PARE"</t>
  </si>
  <si>
    <t xml:space="preserve"> 1.4.2.2 </t>
  </si>
  <si>
    <t xml:space="preserve"> 00000043 </t>
  </si>
  <si>
    <t>PLACA DE SINALIZAÇÃO EM CHAPA AÇO NUM 16, COM PINTURA REFLETIVA A-32b "PEDESTRE"</t>
  </si>
  <si>
    <t xml:space="preserve"> 1.5 </t>
  </si>
  <si>
    <t>ADMINISTRAÇÃO LOCAL</t>
  </si>
  <si>
    <t xml:space="preserve"> 1.5.1 </t>
  </si>
  <si>
    <t xml:space="preserve"> 90778 </t>
  </si>
  <si>
    <t>ENGENHEIRO CIVIL DE OBRA PLENO COM ENCARGOS COMPLEMENTARES</t>
  </si>
  <si>
    <t>H</t>
  </si>
  <si>
    <t xml:space="preserve"> 1.5.2 </t>
  </si>
  <si>
    <t xml:space="preserve"> 90780 </t>
  </si>
  <si>
    <t>MESTRE DE OBRAS COM ENCARGOS COMPLEMENTARES</t>
  </si>
  <si>
    <t xml:space="preserve"> 1.5.3 </t>
  </si>
  <si>
    <t xml:space="preserve"> 88255 </t>
  </si>
  <si>
    <t>AUXILIAR TÉCNICO DE ENGENHARIA COM ENCARGOS COMPLEMENTARES</t>
  </si>
  <si>
    <t xml:space="preserve"> 1.6 </t>
  </si>
  <si>
    <t>SERVIÇOS FINAIS</t>
  </si>
  <si>
    <t xml:space="preserve"> 1.6.1 </t>
  </si>
  <si>
    <t xml:space="preserve"> 102498 </t>
  </si>
  <si>
    <t>PINTURA DE MEIO-FIO COM TINTA BRANCA A BASE DE CAL (CAIAÇÃO). AF_05/2021</t>
  </si>
  <si>
    <t xml:space="preserve"> 1.6.2 </t>
  </si>
  <si>
    <t>Totais -&gt;</t>
  </si>
  <si>
    <t>55.901,91</t>
  </si>
  <si>
    <t>313.208,11</t>
  </si>
  <si>
    <t>369.110,02</t>
  </si>
  <si>
    <t>Total sem BDI</t>
  </si>
  <si>
    <t>Total do BDI</t>
  </si>
  <si>
    <t>Total Geral</t>
  </si>
  <si>
    <t>Eng. Civil Luiz Augusto Dobal
CREA RS 238129</t>
  </si>
  <si>
    <t>Composições Analíticas com Preço Unitário</t>
  </si>
  <si>
    <t>Composições Principais</t>
  </si>
  <si>
    <t>Tipo</t>
  </si>
  <si>
    <t>Composição</t>
  </si>
  <si>
    <t>TRAN - TRANSPORTES, CARGAS E DESCARGAS</t>
  </si>
  <si>
    <t>Insumo</t>
  </si>
  <si>
    <t xml:space="preserve"> E9666 </t>
  </si>
  <si>
    <t>SICRO3</t>
  </si>
  <si>
    <t>Cavalo mecânico com semirreboque com capacidade de 32 t - 302 kW</t>
  </si>
  <si>
    <t>Equipamento</t>
  </si>
  <si>
    <t>MO sem LS =&gt;</t>
  </si>
  <si>
    <t>LS =&gt;</t>
  </si>
  <si>
    <t>MO com LS =&gt;</t>
  </si>
  <si>
    <t>Valor do BDI =&gt;</t>
  </si>
  <si>
    <t>Valor com BDI =&gt;</t>
  </si>
  <si>
    <t>SERT - SERVIÇOS TÉCNICOS</t>
  </si>
  <si>
    <t>Composição Auxiliar</t>
  </si>
  <si>
    <t xml:space="preserve"> 88316 </t>
  </si>
  <si>
    <t>SERVENTE COM ENCARGOS COMPLEMENTARES</t>
  </si>
  <si>
    <t>Livro SINAPI: Cálculos e Parâmetros</t>
  </si>
  <si>
    <t xml:space="preserve"> 92145 </t>
  </si>
  <si>
    <t>CAMINHONETE CABINE SIMPLES COM MOTOR 1.6 FLEX, CÂMBIO MANUAL, POTÊNCIA 101/104 CV, 2 PORTAS - CHP DIURNO. AF_11/2015</t>
  </si>
  <si>
    <t>Custos Horários Produtivo e Improdutivo dos Equipamentos</t>
  </si>
  <si>
    <t>CHP</t>
  </si>
  <si>
    <t xml:space="preserve"> 88597 </t>
  </si>
  <si>
    <t>DESENHISTA DETALHISTA COM ENCARGOS COMPLEMENTARES</t>
  </si>
  <si>
    <t>SEDI - SERVIÇOS DIVERSOS</t>
  </si>
  <si>
    <t xml:space="preserve"> 88288 </t>
  </si>
  <si>
    <t>NIVELADOR COM ENCARGOS COMPLEMENTARES</t>
  </si>
  <si>
    <t xml:space="preserve"> 88253 </t>
  </si>
  <si>
    <t>AUXILIAR DE TOPÓGRAFO COM ENCARGOS COMPLEMENTARES</t>
  </si>
  <si>
    <t xml:space="preserve"> 00006204 </t>
  </si>
  <si>
    <t>!EM PROCESSO DE DESATIVACAO! SARRAFO DE MADEIRA NAO APARELHADA *2,5 X 15* CM, MACARANDUBA, ANGELIM OU EQUIVALENTE DA REGIAO</t>
  </si>
  <si>
    <t>Material</t>
  </si>
  <si>
    <t>DROP - DRENAGEM/OBRAS DE CONTENÇÃO / POÇOS DE VISITA E CAIXAS</t>
  </si>
  <si>
    <t xml:space="preserve"> 88309 </t>
  </si>
  <si>
    <t>PEDREIRO COM ENCARGOS COMPLEMENTARES</t>
  </si>
  <si>
    <t xml:space="preserve"> 00004517 </t>
  </si>
  <si>
    <t>SARRAFO *2,5 X 7,5* CM EM PINUS, MISTA OU EQUIVALENTE DA REGIAO - BRUTA</t>
  </si>
  <si>
    <t xml:space="preserve"> 00034492 </t>
  </si>
  <si>
    <t>CONCRETO USINADO BOMBEAVEL, CLASSE DE RESISTENCIA C20, COM BRITA 0 E 1, SLUMP = 100 +/- 20 MM, EXCLUI SERVICO DE BOMBEAMENTO (NBR 8953)</t>
  </si>
  <si>
    <t xml:space="preserve"> 00000370 </t>
  </si>
  <si>
    <t>AREIA MEDIA - POSTO JAZIDA/FORNECEDOR (RETIRADO NA JAZIDA, SEM TRANSPORTE)</t>
  </si>
  <si>
    <t xml:space="preserve"> 00006189 </t>
  </si>
  <si>
    <t>TABUA NAO APARELHADA *2,5 X 30* CM, EM MACARANDUBA/MASSARANDUBA, ANGELIM OU EQUIVALENTE DA REGIAO - BRUTA</t>
  </si>
  <si>
    <t xml:space="preserve"> 96622 </t>
  </si>
  <si>
    <t>LASTRO COM MATERIAL GRANULAR, APLICADO EM PISOS OU LAJES SOBRE SOLO, ESPESSURA DE *5 CM*. AF_01/2024</t>
  </si>
  <si>
    <t>Lastro</t>
  </si>
  <si>
    <t xml:space="preserve"> 87775 </t>
  </si>
  <si>
    <t>EMBOÇO OU MASSA ÚNICA EM ARGAMASSA TRAÇO 1:2:8, PREPARO MECÂNICO COM BETONEIRA 400 L, APLICADA MANUALMENTE EM PANOS DE FACHADA COM PRESENÇA DE VÃOS, ESPESSURA DE 25 MM. AF_08/2022</t>
  </si>
  <si>
    <t>Massa Única Externa</t>
  </si>
  <si>
    <t xml:space="preserve"> 96620 </t>
  </si>
  <si>
    <t>LASTRO DE CONCRETO MAGRO, APLICADO EM PISOS, LAJES SOBRE SOLO OU RADIERS. AF_01/2024</t>
  </si>
  <si>
    <t xml:space="preserve"> 00000056 </t>
  </si>
  <si>
    <t>GRELHA DE FERRO PARA CAIXA 1,20 X 1,20 COM TRILHO TR-25</t>
  </si>
  <si>
    <t xml:space="preserve"> 101159 </t>
  </si>
  <si>
    <t>ALVENARIA DE VEDAÇÃO DE BLOCOS CERÂMICOS MACIÇOS DE 5X10X20CM (ESPESSURA 10CM) E ARGAMASSA DE ASSENTAMENTO COM PREPARO EM BETONEIRA. AF_05/2020</t>
  </si>
  <si>
    <t>Alvenarias Diversas</t>
  </si>
  <si>
    <t>PAVI - PAVIMENTAÇÃO</t>
  </si>
  <si>
    <t xml:space="preserve"> 91486 </t>
  </si>
  <si>
    <t>ESPARGIDOR DE ASFALTO PRESSURIZADO, TANQUE 6 M3 COM ISOLAÇÃO TÉRMICA, AQUECIDO COM 2 MAÇARICOS, COM BARRA ESPARGIDORA 3,60 M, MONTADO SOBRE CAMINHÃO TOCO, PBT 14.300 KG, POTÊNCIA 185 CV - CHI DIURNO. AF_05/2023</t>
  </si>
  <si>
    <t>CHI</t>
  </si>
  <si>
    <t xml:space="preserve"> 89036 </t>
  </si>
  <si>
    <t>TRATOR DE PNEUS, POTÊNCIA 85 CV, TRAÇÃO 4X4, PESO COM LASTRO DE 4.675 KG - CHI DIURNO. AF_06/2014</t>
  </si>
  <si>
    <t xml:space="preserve"> 5839 </t>
  </si>
  <si>
    <t>VASSOURA MECÂNICA REBOCÁVEL COM ESCOVA CILÍNDRICA, LARGURA ÚTIL DE VARRIMENTO DE 2,44 M - CHP DIURNO. AF_06/2014</t>
  </si>
  <si>
    <t xml:space="preserve"> 89035 </t>
  </si>
  <si>
    <t>TRATOR DE PNEUS, POTÊNCIA 85 CV, TRAÇÃO 4X4, PESO COM LASTRO DE 4.675 KG - CHP DIURNO. AF_06/2014</t>
  </si>
  <si>
    <t xml:space="preserve"> 5841 </t>
  </si>
  <si>
    <t>VASSOURA MECÂNICA REBOCÁVEL COM ESCOVA CILÍNDRICA, LARGURA ÚTIL DE VARRIMENTO DE 2,44 M - CHI DIURNO. AF_06/2014</t>
  </si>
  <si>
    <t xml:space="preserve"> 83362 </t>
  </si>
  <si>
    <t>ESPARGIDOR DE ASFALTO PRESSURIZADO, TANQUE 6 M3 COM ISOLAÇÃO TÉRMICA, AQUECIDO COM 2 MAÇARICOS, COM BARRA ESPARGIDORA 3,60 M, MONTADO SOBRE CAMINHÃO TOCO, PBT 14.300 KG, POTÊNCIA 185 CV - CHP DIURNO. AF_05/2023</t>
  </si>
  <si>
    <t xml:space="preserve"> 00000001 </t>
  </si>
  <si>
    <t>EMULSÃO ASFÁLTICA PARA IMPRIMAÇÃO (ANP RS ACRESCIDO DE ICMS RIO GRANDE DO SUL)</t>
  </si>
  <si>
    <t>kg</t>
  </si>
  <si>
    <t xml:space="preserve"> 00000002 </t>
  </si>
  <si>
    <t>EMULSÃO ASFÁLTICA RR-2C (ANP RS ACRESCIDO DE ICMS RIO GRANDE DO SUL)</t>
  </si>
  <si>
    <t xml:space="preserve"> 5835 </t>
  </si>
  <si>
    <t>VIBROACABADORA DE ASFALTO SOBRE ESTEIRAS, LARGURA DE PAVIMENTAÇÃO 1,90 M A 5,30 M, POTÊNCIA 105 HP CAPACIDADE 450 T/H - CHP DIURNO. AF_11/2014</t>
  </si>
  <si>
    <t xml:space="preserve"> 95632 </t>
  </si>
  <si>
    <t>ROLO COMPACTADOR VIBRATORIO TANDEM, ACO LISO, POTENCIA 125 HP, PESO SEM/COM LASTRO 10,20/11,65 T, LARGURA DE TRABALHO 1,73 M - CHI DIURNO. AF_11/2016</t>
  </si>
  <si>
    <t xml:space="preserve"> 5837 </t>
  </si>
  <si>
    <t>VIBROACABADORA DE ASFALTO SOBRE ESTEIRAS, LARGURA DE PAVIMENTAÇÃO 1,90 M A 5,30 M, POTÊNCIA 105 HP CAPACIDADE 450 T/H - CHI DIURNO. AF_11/2014</t>
  </si>
  <si>
    <t xml:space="preserve"> 96157 </t>
  </si>
  <si>
    <t>TRATOR DE PNEUS COM POTÊNCIA DE 85 CV, TRAÇÃO 4X4, COM VASSOURA MECÂNICA ACOPLADA - CHP DIURNO. AF_03/2017</t>
  </si>
  <si>
    <t xml:space="preserve"> 96463 </t>
  </si>
  <si>
    <t>ROLO COMPACTADOR DE PNEUS, ESTÁTICO, PRESSÃO VARIÁVEL, POTÊNCIA 110 HP, PESO SEM/COM LASTRO 10,8/27 T, LARGURA DE ROLAGEM 2,30 M - CHP DIURNO. AF_06/2017</t>
  </si>
  <si>
    <t xml:space="preserve"> 88314 </t>
  </si>
  <si>
    <t>RASTELEIRO COM ENCARGOS COMPLEMENTARES</t>
  </si>
  <si>
    <t xml:space="preserve"> 96155 </t>
  </si>
  <si>
    <t>TRATOR DE PNEUS COM POTÊNCIA DE 85 CV, TRAÇÃO 4X4, COM VASSOURA MECÂNICA ACOPLADA - CHI DIURNO. AF_02/2017</t>
  </si>
  <si>
    <t xml:space="preserve"> 91386 </t>
  </si>
  <si>
    <t>CAMINHÃO BASCULANTE 10 M3, TRUCADO CABINE SIMPLES, PESO BRUTO TOTAL 23.000 KG, CARGA ÚTIL MÁXIMA 15.935 KG, DISTÂNCIA ENTRE EIXOS 4,80 M, POTÊNCIA 230 CV INCLUSIVE CAÇAMBA METÁLICA - CHP DIURNO. AF_06/2014</t>
  </si>
  <si>
    <t xml:space="preserve"> 96464 </t>
  </si>
  <si>
    <t>ROLO COMPACTADOR DE PNEUS, ESTÁTICO, PRESSÃO VARIÁVEL, POTÊNCIA 110 HP, PESO SEM/COM LASTRO 10,8/27 T, LARGURA DE ROLAGEM 2,30 M - CHI DIURNO. AF_06/2017</t>
  </si>
  <si>
    <t xml:space="preserve"> 95631 </t>
  </si>
  <si>
    <t>ROLO COMPACTADOR VIBRATORIO TANDEM, ACO LISO, POTENCIA 125 HP, PESO SEM/COM LASTRO 10,20/11,65 T, LARGURA DE TRABALHO 1,73 M - CHP DIURNO. AF_11/2016</t>
  </si>
  <si>
    <t xml:space="preserve"> 00000038 </t>
  </si>
  <si>
    <t>USINAGEM DE CONCRETO ASFÁLTICO COM CAP 50/70, PARA CAMADA DE BINDER, PADRÃO DNIT FAIXA B, EM USINA DE ASFALTO CONTÍNUA DE 80 TON/H. AF_03/2020</t>
  </si>
  <si>
    <t>T</t>
  </si>
  <si>
    <t xml:space="preserve"> 00000040 </t>
  </si>
  <si>
    <t>USINAGEM DE CONCRETO ASFÁLTICO COM CAP 50/70, PARA CAMADA DE ROLAMENTO, PADRÃO DNIT FAIXA C, EM USINA DE ASFALTO CONTÍNUA DE 80 TON/H. AF_03/2020</t>
  </si>
  <si>
    <t xml:space="preserve"> 94964 </t>
  </si>
  <si>
    <t>CONCRETO FCK = 20MPA, TRAÇO 1:2,7:3 (EM MASSA SECA DE CIMENTO/ AREIA MÉDIA/ BRITA 1) - PREPARO MECÂNICO COM BETONEIRA 400 L. AF_05/2021</t>
  </si>
  <si>
    <t>Produção de Concreto</t>
  </si>
  <si>
    <t xml:space="preserve"> 00021013 </t>
  </si>
  <si>
    <t>TUBO ACO GALVANIZADO COM COSTURA, CLASSE LEVE, DN 50 MM (2"), E = 3,00 MM, *4,40* KG/M (NBR 5580)</t>
  </si>
  <si>
    <t xml:space="preserve"> 00034723 </t>
  </si>
  <si>
    <t>PLACA DE SINALIZACAO EM CHAPA DE ACO NUM 16 COM PINTURA REFLETIVA</t>
  </si>
  <si>
    <t>Composições Auxiliares</t>
  </si>
  <si>
    <t xml:space="preserve"> 88317 </t>
  </si>
  <si>
    <t>SOLDADOR COM ENCARGOS COMPLEMENTARES</t>
  </si>
  <si>
    <t xml:space="preserve"> 00000557 </t>
  </si>
  <si>
    <t>BARRA DE ACO CHATO, RETANGULAR, 38,1 MM X 12,7 MM (L X E), 3,79 KG/M</t>
  </si>
  <si>
    <t xml:space="preserve"> 00000568 </t>
  </si>
  <si>
    <t>CANTONEIRA (ABAS IGUAIS) EM ACO CARBONO, 50,8 MM X 9,53 MM (L X E), 6,99 KG/M</t>
  </si>
  <si>
    <t xml:space="preserve"> M1600 </t>
  </si>
  <si>
    <t>Trilho TR25 em aço-carbono usado</t>
  </si>
  <si>
    <t xml:space="preserve"> 95872 </t>
  </si>
  <si>
    <t>GRUPO GERADOR COM CARENAGEM, MOTOR DIESEL POTÊNCIA STANDART ENTRE 250 E 260 KVA - CHP DIURNO. AF_12/2016</t>
  </si>
  <si>
    <t xml:space="preserve"> 95873 </t>
  </si>
  <si>
    <t>GRUPO GERADOR COM CARENAGEM, MOTOR DIESEL POTÊNCIA STANDART ENTRE 250 E 260 KVA - CHI DIURNO. AF_12/2016</t>
  </si>
  <si>
    <t xml:space="preserve"> 5940 </t>
  </si>
  <si>
    <t>PÁ CARREGADEIRA SOBRE RODAS, POTÊNCIA LÍQUIDA 128 HP, CAPACIDADE DA CAÇAMBA 1,7 A 2,8 M3, PESO OPERACIONAL 11632 KG - CHP DIURNO. AF_06/2014</t>
  </si>
  <si>
    <t xml:space="preserve"> 5942 </t>
  </si>
  <si>
    <t>PÁ CARREGADEIRA SOBRE RODAS, POTÊNCIA LÍQUIDA 128 HP, CAPACIDADE DA CAÇAMBA 1,7 A 2,8 M3, PESO OPERACIONAL 11632 KG - CHI DIURNO. AF_06/2014</t>
  </si>
  <si>
    <t xml:space="preserve"> 93433 </t>
  </si>
  <si>
    <t>USINA DE MISTURA ASFÁLTICA À QUENTE, TIPO CONTRA FLUXO, PROD 40 A 80 TON/HORA - CHP DIURNO. AF_05/2023</t>
  </si>
  <si>
    <t xml:space="preserve"> 7030 </t>
  </si>
  <si>
    <t>TANQUE DE ASFALTO ESTACIONÁRIO COM SERPENTINA, CAPACIDADE 30.000 L - CHP DIURNO. AF_05/2023</t>
  </si>
  <si>
    <t xml:space="preserve"> 90776 </t>
  </si>
  <si>
    <t>ENCARREGADO GERAL COM ENCARGOS COMPLEMENTARES</t>
  </si>
  <si>
    <t xml:space="preserve"> 93434 </t>
  </si>
  <si>
    <t>USINA DE MISTURA ASFÁLTICA À QUENTE, TIPO CONTRA FLUXO, PROD 40 A 80 TON/HORA - CHI DIURNO. AF_05/2023</t>
  </si>
  <si>
    <t xml:space="preserve"> 00001106 </t>
  </si>
  <si>
    <t>CAL HIDRATADA CH-I PARA ARGAMASSAS</t>
  </si>
  <si>
    <t>KG</t>
  </si>
  <si>
    <t xml:space="preserve"> 00004720 </t>
  </si>
  <si>
    <t>PEDRA BRITADA N. 0, OU PEDRISCO (4,8 A 9,5 MM) POSTO PEDREIRA/FORNECEDOR, SEM FRETE</t>
  </si>
  <si>
    <t xml:space="preserve"> 00000003 </t>
  </si>
  <si>
    <t>CIMENTO ASFÁLTICO DE PETRÓLEO A GRANEL 50/70 (COLETADO NA ANP, ACRESCIDO DE ICMS) REF. 07/2026</t>
  </si>
  <si>
    <t xml:space="preserve"> 00004721 </t>
  </si>
  <si>
    <t>PEDRA BRITADA N. 1 (9,5 A 19 MM) POSTO PEDREIRA/FORNECEDOR, SEM FRETE</t>
  </si>
  <si>
    <t>Cronograma Físico e Financeiro</t>
  </si>
  <si>
    <t>Total Por Etapa</t>
  </si>
  <si>
    <t>30 DIAS</t>
  </si>
  <si>
    <t>60 DIAS</t>
  </si>
  <si>
    <t>90 DIAS</t>
  </si>
  <si>
    <t>100,00%
369.110,02</t>
  </si>
  <si>
    <t>30,49%
112.531,25</t>
  </si>
  <si>
    <t>33,15%
122.344,69</t>
  </si>
  <si>
    <t>36,37%
134.234,09</t>
  </si>
  <si>
    <t>100,00%
5.017,49</t>
  </si>
  <si>
    <t/>
  </si>
  <si>
    <t>100,00%
106.150,45</t>
  </si>
  <si>
    <t>100,00%
241.962,75</t>
  </si>
  <si>
    <t>50,00%
120.981,38</t>
  </si>
  <si>
    <t>100,00%
6.837,25</t>
  </si>
  <si>
    <t>100,00%
5.453,24</t>
  </si>
  <si>
    <t>25,00%
1.363,31</t>
  </si>
  <si>
    <t>50,00%
2.726,62</t>
  </si>
  <si>
    <t>100,00%
3.688,84</t>
  </si>
  <si>
    <t>Porcentagem</t>
  </si>
  <si>
    <t>30,49%</t>
  </si>
  <si>
    <t>33,15%</t>
  </si>
  <si>
    <t>36,37%</t>
  </si>
  <si>
    <t>Custo</t>
  </si>
  <si>
    <t>112.531,25</t>
  </si>
  <si>
    <t>122.344,68</t>
  </si>
  <si>
    <t>134.234,08</t>
  </si>
  <si>
    <t>Porcentagem Acumulado</t>
  </si>
  <si>
    <t>63,63%</t>
  </si>
  <si>
    <t>100,0%</t>
  </si>
  <si>
    <t>Custo Acumulado</t>
  </si>
  <si>
    <t>234.875,93</t>
  </si>
  <si>
    <t>BDI - CONSTRUÇÃO DE PRAÇAS URBANAS, RODOVIAS E PAVIMENTAÇÃO DE VIAS URBANAS ONERADO (NÃO DESONERADO)</t>
  </si>
  <si>
    <t>GRUPO A</t>
  </si>
  <si>
    <t>TAXA ADMINISTRATIVA DA ADMINISTRAÇÃO CENTRAL</t>
  </si>
  <si>
    <t>Administração Central</t>
  </si>
  <si>
    <t>3,80%</t>
  </si>
  <si>
    <t>Total do Grupo</t>
  </si>
  <si>
    <t>GRUPO B</t>
  </si>
  <si>
    <t>TAXA REPRESENTATIVA DOS RISCOS</t>
  </si>
  <si>
    <t>Riscos</t>
  </si>
  <si>
    <t>0,55%</t>
  </si>
  <si>
    <t>GRUPO C</t>
  </si>
  <si>
    <t>TAXA REPRESENTATIVA SEGURO GARANTIA</t>
  </si>
  <si>
    <t>SEGURO E GARANTIA</t>
  </si>
  <si>
    <t>GRUPO D</t>
  </si>
  <si>
    <t>TAXA REPRESENTATIVA DAS DESPESAS FINANCEIRAS</t>
  </si>
  <si>
    <t>Despesas Financeiras</t>
  </si>
  <si>
    <t>1,10%</t>
  </si>
  <si>
    <t>GRUPO E</t>
  </si>
  <si>
    <t>TAXA REPRESENTATIVA DO LUCRO</t>
  </si>
  <si>
    <t>Lucro</t>
  </si>
  <si>
    <t>7,00%</t>
  </si>
  <si>
    <t>GRUPO F</t>
  </si>
  <si>
    <t>TAXA REPRESENTATIVA DA INCIDÊNCIA DOS IMPOSTOS ( SOBRE O FATURAMENTO DA EMPRESA )</t>
  </si>
  <si>
    <t>ISS (IMPOSTO SOBRE SERVIÇOS) - MUNICIPAL</t>
  </si>
  <si>
    <t>2,00%</t>
  </si>
  <si>
    <t>COFINS - FEDERAL</t>
  </si>
  <si>
    <t>3,00%</t>
  </si>
  <si>
    <t>PIS (PROGRAMA DE INTREGRAÇÃO SOCIAL) - FEDERAL</t>
  </si>
  <si>
    <t>0,65%</t>
  </si>
  <si>
    <t>CRB -CONTRIBUIÇÂO INSS (DESONERAÇÂO)</t>
  </si>
  <si>
    <t>0,00%</t>
  </si>
  <si>
    <t>5,65%</t>
  </si>
  <si>
    <t>FÓRMULA PARA O CÁLCULO DO BDI</t>
  </si>
  <si>
    <t>(((1+A+B+C)*(1+D)*(1+E)/(1-F))-1)</t>
  </si>
  <si>
    <t>Bonificação sobre despesas indiretas (B.D.I)=</t>
  </si>
  <si>
    <t>___________________________________________________________________________</t>
  </si>
  <si>
    <t>________________________________________________________________________</t>
  </si>
  <si>
    <t xml:space="preserve">Não Desonerado: 
</t>
  </si>
  <si>
    <t>____________________________________________________________________________</t>
  </si>
  <si>
    <t>22 de Outubro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</si>
</sst>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#,##0.00\ %"/>
    <numFmt numFmtId="168" formatCode="#,##0.0000000"/>
  </numFmts>
  <fonts count="4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2"/>
      <name val="Arial"/>
      <family val="1"/>
    </font>
    <font>
      <sz val="12"/>
      <name val="Arial"/>
      <family val="1"/>
    </font>
    <font>
      <b/>
      <sz val="12"/>
      <color rgb="FF000000"/>
      <name val="Arial"/>
      <family val="1"/>
    </font>
    <font>
      <sz val="12"/>
      <color rgb="FF000000"/>
      <name val="Arial"/>
      <family val="1"/>
    </font>
    <font>
      <b/>
      <sz val="10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</fills>
  <borders count="3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  <border>
      <left/>
      <right/>
      <top/>
      <bottom style="thick">
        <color rgb="FF0092F6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6" fontId="9" fillId="10" borderId="7" xfId="0" applyNumberFormat="1" applyFont="1" applyFill="1" applyBorder="1" applyAlignment="1">
      <alignment horizontal="right" vertical="top" wrapText="1"/>
    </xf>
    <xf numFmtId="0" fontId="11" fillId="11" borderId="8" xfId="0" applyFont="1" applyFill="1" applyBorder="1" applyAlignment="1">
      <alignment horizontal="left" vertical="top" wrapText="1"/>
    </xf>
    <xf numFmtId="0" fontId="12" fillId="12" borderId="9" xfId="0" applyFont="1" applyFill="1" applyBorder="1" applyAlignment="1">
      <alignment horizontal="center" vertical="top" wrapText="1"/>
    </xf>
    <xf numFmtId="0" fontId="13" fillId="13" borderId="10" xfId="0" applyFont="1" applyFill="1" applyBorder="1" applyAlignment="1">
      <alignment horizontal="right" vertical="top" wrapText="1"/>
    </xf>
    <xf numFmtId="4" fontId="14" fillId="14" borderId="11" xfId="0" applyNumberFormat="1" applyFont="1" applyFill="1" applyBorder="1" applyAlignment="1">
      <alignment horizontal="right" vertical="top" wrapText="1"/>
    </xf>
    <xf numFmtId="166" fontId="15" fillId="15" borderId="12" xfId="0" applyNumberFormat="1" applyFont="1" applyFill="1" applyBorder="1" applyAlignment="1">
      <alignment horizontal="right" vertical="top" wrapText="1"/>
    </xf>
    <xf numFmtId="168" fontId="16" fillId="16" borderId="13" xfId="0" applyNumberFormat="1" applyFont="1" applyFill="1" applyBorder="1" applyAlignment="1">
      <alignment horizontal="right" vertical="top" wrapText="1"/>
    </xf>
    <xf numFmtId="0" fontId="17" fillId="17" borderId="14" xfId="0" applyFont="1" applyFill="1" applyBorder="1" applyAlignment="1">
      <alignment horizontal="left" vertical="top" wrapText="1"/>
    </xf>
    <xf numFmtId="0" fontId="19" fillId="18" borderId="15" xfId="0" applyFont="1" applyFill="1" applyBorder="1" applyAlignment="1">
      <alignment horizontal="left" vertical="top" wrapText="1"/>
    </xf>
    <xf numFmtId="0" fontId="20" fillId="19" borderId="16" xfId="0" applyFont="1" applyFill="1" applyBorder="1" applyAlignment="1">
      <alignment horizontal="center" vertical="top" wrapText="1"/>
    </xf>
    <xf numFmtId="0" fontId="21" fillId="20" borderId="17" xfId="0" applyFont="1" applyFill="1" applyBorder="1" applyAlignment="1">
      <alignment horizontal="right" vertical="top" wrapText="1"/>
    </xf>
    <xf numFmtId="4" fontId="22" fillId="21" borderId="18" xfId="0" applyNumberFormat="1" applyFont="1" applyFill="1" applyBorder="1" applyAlignment="1">
      <alignment horizontal="right" vertical="top" wrapText="1"/>
    </xf>
    <xf numFmtId="168" fontId="23" fillId="22" borderId="19" xfId="0" applyNumberFormat="1" applyFont="1" applyFill="1" applyBorder="1" applyAlignment="1">
      <alignment horizontal="right" vertical="top" wrapText="1"/>
    </xf>
    <xf numFmtId="0" fontId="24" fillId="23" borderId="20" xfId="0" applyFont="1" applyFill="1" applyBorder="1" applyAlignment="1">
      <alignment horizontal="left" vertical="top" wrapText="1"/>
    </xf>
    <xf numFmtId="0" fontId="25" fillId="24" borderId="21" xfId="0" applyFont="1" applyFill="1" applyBorder="1" applyAlignment="1">
      <alignment horizontal="center" vertical="top" wrapText="1"/>
    </xf>
    <xf numFmtId="0" fontId="26" fillId="25" borderId="22" xfId="0" applyFont="1" applyFill="1" applyBorder="1" applyAlignment="1">
      <alignment horizontal="right" vertical="top" wrapText="1"/>
    </xf>
    <xf numFmtId="4" fontId="27" fillId="26" borderId="23" xfId="0" applyNumberFormat="1" applyFont="1" applyFill="1" applyBorder="1" applyAlignment="1">
      <alignment horizontal="right" vertical="top" wrapText="1"/>
    </xf>
    <xf numFmtId="168" fontId="28" fillId="27" borderId="24" xfId="0" applyNumberFormat="1" applyFont="1" applyFill="1" applyBorder="1" applyAlignment="1">
      <alignment horizontal="right" vertical="top" wrapText="1"/>
    </xf>
    <xf numFmtId="0" fontId="29" fillId="28" borderId="25" xfId="0" applyFont="1" applyFill="1" applyBorder="1" applyAlignment="1">
      <alignment horizontal="left" vertical="top" wrapText="1"/>
    </xf>
    <xf numFmtId="0" fontId="30" fillId="29" borderId="26" xfId="0" applyFont="1" applyFill="1" applyBorder="1" applyAlignment="1">
      <alignment horizontal="center" vertical="top" wrapText="1"/>
    </xf>
    <xf numFmtId="0" fontId="31" fillId="30" borderId="27" xfId="0" applyFont="1" applyFill="1" applyBorder="1" applyAlignment="1">
      <alignment horizontal="right" vertical="top" wrapText="1"/>
    </xf>
    <xf numFmtId="4" fontId="32" fillId="31" borderId="28" xfId="0" applyNumberFormat="1" applyFont="1" applyFill="1" applyBorder="1" applyAlignment="1">
      <alignment horizontal="right" vertical="top" wrapText="1"/>
    </xf>
    <xf numFmtId="166" fontId="33" fillId="32" borderId="29" xfId="0" applyNumberFormat="1" applyFont="1" applyFill="1" applyBorder="1" applyAlignment="1">
      <alignment horizontal="right" vertical="top" wrapText="1"/>
    </xf>
    <xf numFmtId="0" fontId="34" fillId="33" borderId="0" xfId="0" applyFont="1" applyFill="1" applyAlignment="1">
      <alignment horizontal="left" vertical="top" wrapText="1"/>
    </xf>
    <xf numFmtId="0" fontId="35" fillId="34" borderId="0" xfId="0" applyFont="1" applyFill="1" applyAlignment="1">
      <alignment horizontal="center" vertical="top" wrapText="1"/>
    </xf>
    <xf numFmtId="0" fontId="36" fillId="35" borderId="0" xfId="0" applyFont="1" applyFill="1" applyAlignment="1">
      <alignment horizontal="right" vertical="top" wrapText="1"/>
    </xf>
    <xf numFmtId="0" fontId="38" fillId="37" borderId="0" xfId="0" applyFont="1" applyFill="1" applyAlignment="1">
      <alignment horizontal="left" vertical="top" wrapText="1"/>
    </xf>
    <xf numFmtId="0" fontId="39" fillId="38" borderId="0" xfId="0" applyFont="1" applyFill="1" applyAlignment="1">
      <alignment horizontal="center" vertical="top" wrapText="1"/>
    </xf>
    <xf numFmtId="0" fontId="40" fillId="39" borderId="0" xfId="0" applyFont="1" applyFill="1" applyAlignment="1">
      <alignment horizontal="right" vertical="top" wrapText="1"/>
    </xf>
    <xf numFmtId="4" fontId="41" fillId="40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34" fillId="33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36" fillId="35" borderId="0" xfId="0" applyFont="1" applyFill="1" applyAlignment="1">
      <alignment horizontal="right" vertical="top" wrapText="1"/>
    </xf>
    <xf numFmtId="4" fontId="37" fillId="36" borderId="0" xfId="0" applyNumberFormat="1" applyFont="1" applyFill="1" applyAlignment="1">
      <alignment horizontal="right" vertical="top" wrapText="1"/>
    </xf>
    <xf numFmtId="0" fontId="39" fillId="38" borderId="0" xfId="0" applyFont="1" applyFill="1" applyAlignment="1">
      <alignment horizontal="center" vertical="top" wrapText="1"/>
    </xf>
    <xf numFmtId="0" fontId="11" fillId="11" borderId="8" xfId="0" applyFont="1" applyFill="1" applyBorder="1" applyAlignment="1">
      <alignment horizontal="left" vertical="top" wrapText="1"/>
    </xf>
    <xf numFmtId="0" fontId="24" fillId="23" borderId="20" xfId="0" applyFont="1" applyFill="1" applyBorder="1" applyAlignment="1">
      <alignment horizontal="left" vertical="top" wrapText="1"/>
    </xf>
    <xf numFmtId="0" fontId="40" fillId="39" borderId="0" xfId="0" applyFont="1" applyFill="1" applyAlignment="1">
      <alignment horizontal="right" vertical="top" wrapText="1"/>
    </xf>
    <xf numFmtId="0" fontId="19" fillId="18" borderId="15" xfId="0" applyFont="1" applyFill="1" applyBorder="1" applyAlignment="1">
      <alignment horizontal="left" vertical="top" wrapText="1"/>
    </xf>
    <xf numFmtId="0" fontId="38" fillId="37" borderId="0" xfId="0" applyFont="1" applyFill="1" applyAlignment="1">
      <alignment horizontal="left" vertical="top" wrapText="1"/>
    </xf>
    <xf numFmtId="0" fontId="21" fillId="20" borderId="17" xfId="0" applyFont="1" applyFill="1" applyBorder="1" applyAlignment="1">
      <alignment horizontal="right" vertical="top" wrapText="1"/>
    </xf>
    <xf numFmtId="0" fontId="2" fillId="3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18" fillId="38" borderId="0" xfId="0" applyFont="1" applyFill="1" applyAlignment="1">
      <alignment horizontal="center" vertical="top" wrapText="1"/>
    </xf>
    <xf numFmtId="0" fontId="42" fillId="3" borderId="0" xfId="0" applyFont="1" applyFill="1" applyAlignment="1">
      <alignment horizontal="center" wrapText="1"/>
    </xf>
    <xf numFmtId="0" fontId="43" fillId="0" borderId="0" xfId="0" applyFont="1"/>
    <xf numFmtId="0" fontId="42" fillId="4" borderId="1" xfId="0" applyFont="1" applyFill="1" applyBorder="1" applyAlignment="1">
      <alignment horizontal="left" vertical="top" wrapText="1"/>
    </xf>
    <xf numFmtId="0" fontId="42" fillId="6" borderId="3" xfId="0" applyFont="1" applyFill="1" applyBorder="1" applyAlignment="1">
      <alignment horizontal="right" vertical="top" wrapText="1"/>
    </xf>
    <xf numFmtId="0" fontId="43" fillId="0" borderId="0" xfId="0" applyFont="1"/>
    <xf numFmtId="0" fontId="44" fillId="7" borderId="4" xfId="0" applyFont="1" applyFill="1" applyBorder="1" applyAlignment="1">
      <alignment horizontal="left" vertical="top" wrapText="1"/>
    </xf>
    <xf numFmtId="0" fontId="44" fillId="8" borderId="5" xfId="0" applyFont="1" applyFill="1" applyBorder="1" applyAlignment="1">
      <alignment horizontal="right" vertical="top" wrapText="1"/>
    </xf>
    <xf numFmtId="0" fontId="45" fillId="42" borderId="31" xfId="0" applyFont="1" applyFill="1" applyBorder="1" applyAlignment="1">
      <alignment horizontal="right" vertical="top" wrapText="1"/>
    </xf>
    <xf numFmtId="0" fontId="45" fillId="41" borderId="30" xfId="0" applyFont="1" applyFill="1" applyBorder="1" applyAlignment="1">
      <alignment horizontal="right" vertical="top" wrapText="1"/>
    </xf>
    <xf numFmtId="0" fontId="42" fillId="33" borderId="0" xfId="0" applyFont="1" applyFill="1" applyAlignment="1">
      <alignment horizontal="left" vertical="top" wrapText="1"/>
    </xf>
    <xf numFmtId="0" fontId="42" fillId="33" borderId="0" xfId="0" applyFont="1" applyFill="1" applyAlignment="1">
      <alignment horizontal="left" vertical="top" wrapText="1"/>
    </xf>
    <xf numFmtId="0" fontId="42" fillId="35" borderId="0" xfId="0" applyFont="1" applyFill="1" applyAlignment="1">
      <alignment horizontal="right" vertical="top" wrapText="1"/>
    </xf>
    <xf numFmtId="0" fontId="10" fillId="33" borderId="0" xfId="0" applyFont="1" applyFill="1" applyAlignment="1">
      <alignment horizontal="left" vertical="top" wrapText="1"/>
    </xf>
    <xf numFmtId="0" fontId="46" fillId="37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476375" cy="19050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476375" cy="19050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476375" cy="19050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476375" cy="19050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1"/>
  <sheetViews>
    <sheetView tabSelected="1" showWhiteSpace="0" topLeftCell="A49" workbookViewId="0">
      <selection activeCell="H65" sqref="H65"/>
    </sheetView>
  </sheetViews>
  <sheetFormatPr defaultRowHeight="14.25" x14ac:dyDescent="0.2"/>
  <cols>
    <col min="1" max="3" width="10" bestFit="1" customWidth="1"/>
    <col min="4" max="4" width="60" bestFit="1" customWidth="1"/>
    <col min="5" max="5" width="5" bestFit="1" customWidth="1"/>
    <col min="6" max="14" width="10" bestFit="1" customWidth="1"/>
  </cols>
  <sheetData>
    <row r="1" spans="1:14" ht="15" x14ac:dyDescent="0.2">
      <c r="A1" s="1"/>
      <c r="B1" s="1"/>
      <c r="C1" s="1"/>
      <c r="D1" s="1" t="s">
        <v>0</v>
      </c>
      <c r="E1" s="38" t="s">
        <v>1</v>
      </c>
      <c r="F1" s="38"/>
      <c r="G1" s="38"/>
      <c r="H1" s="38" t="s">
        <v>2</v>
      </c>
      <c r="I1" s="38"/>
      <c r="J1" s="38"/>
      <c r="K1" s="38" t="s">
        <v>3</v>
      </c>
      <c r="L1" s="38"/>
      <c r="M1" s="38"/>
      <c r="N1" s="38"/>
    </row>
    <row r="2" spans="1:14" ht="80.099999999999994" customHeight="1" x14ac:dyDescent="0.2">
      <c r="A2" s="31"/>
      <c r="B2" s="31"/>
      <c r="C2" s="31"/>
      <c r="D2" s="31" t="s">
        <v>4</v>
      </c>
      <c r="E2" s="39" t="s">
        <v>5</v>
      </c>
      <c r="F2" s="39"/>
      <c r="G2" s="39"/>
      <c r="H2" s="39" t="s">
        <v>6</v>
      </c>
      <c r="I2" s="39"/>
      <c r="J2" s="39"/>
      <c r="K2" s="69" t="s">
        <v>373</v>
      </c>
      <c r="L2" s="39"/>
      <c r="M2" s="39"/>
      <c r="N2" s="39"/>
    </row>
    <row r="3" spans="1:14" ht="65.25" customHeight="1" x14ac:dyDescent="0.2">
      <c r="A3" s="54" t="s">
        <v>7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14" ht="15" customHeight="1" x14ac:dyDescent="0.2">
      <c r="A4" s="42" t="s">
        <v>8</v>
      </c>
      <c r="B4" s="43" t="s">
        <v>9</v>
      </c>
      <c r="C4" s="42" t="s">
        <v>10</v>
      </c>
      <c r="D4" s="42" t="s">
        <v>11</v>
      </c>
      <c r="E4" s="44" t="s">
        <v>12</v>
      </c>
      <c r="F4" s="43" t="s">
        <v>13</v>
      </c>
      <c r="G4" s="43" t="s">
        <v>14</v>
      </c>
      <c r="H4" s="44" t="s">
        <v>15</v>
      </c>
      <c r="I4" s="42"/>
      <c r="J4" s="42"/>
      <c r="K4" s="44" t="s">
        <v>16</v>
      </c>
      <c r="L4" s="42"/>
      <c r="M4" s="42"/>
      <c r="N4" s="43" t="s">
        <v>17</v>
      </c>
    </row>
    <row r="5" spans="1:14" ht="15" customHeight="1" x14ac:dyDescent="0.2">
      <c r="A5" s="43"/>
      <c r="B5" s="43"/>
      <c r="C5" s="43"/>
      <c r="D5" s="43"/>
      <c r="E5" s="43"/>
      <c r="F5" s="43"/>
      <c r="G5" s="43"/>
      <c r="H5" s="4" t="s">
        <v>18</v>
      </c>
      <c r="I5" s="4" t="s">
        <v>19</v>
      </c>
      <c r="J5" s="4" t="s">
        <v>16</v>
      </c>
      <c r="K5" s="4" t="s">
        <v>18</v>
      </c>
      <c r="L5" s="4" t="s">
        <v>19</v>
      </c>
      <c r="M5" s="4" t="s">
        <v>16</v>
      </c>
      <c r="N5" s="43"/>
    </row>
    <row r="6" spans="1:14" ht="24" customHeight="1" x14ac:dyDescent="0.2">
      <c r="A6" s="5" t="s">
        <v>20</v>
      </c>
      <c r="B6" s="5"/>
      <c r="C6" s="5"/>
      <c r="D6" s="5" t="s">
        <v>21</v>
      </c>
      <c r="E6" s="5"/>
      <c r="F6" s="6"/>
      <c r="G6" s="6"/>
      <c r="H6" s="5"/>
      <c r="I6" s="5"/>
      <c r="J6" s="5"/>
      <c r="K6" s="5"/>
      <c r="L6" s="5"/>
      <c r="M6" s="7">
        <v>369110.02</v>
      </c>
      <c r="N6" s="8">
        <f t="shared" ref="N6:N53" si="0">M6 / 369110.02</f>
        <v>1</v>
      </c>
    </row>
    <row r="7" spans="1:14" ht="24" customHeight="1" x14ac:dyDescent="0.2">
      <c r="A7" s="5" t="s">
        <v>22</v>
      </c>
      <c r="B7" s="5"/>
      <c r="C7" s="5"/>
      <c r="D7" s="5" t="s">
        <v>23</v>
      </c>
      <c r="E7" s="5"/>
      <c r="F7" s="6"/>
      <c r="G7" s="6"/>
      <c r="H7" s="5"/>
      <c r="I7" s="5"/>
      <c r="J7" s="5"/>
      <c r="K7" s="5"/>
      <c r="L7" s="5"/>
      <c r="M7" s="7">
        <v>5017.49</v>
      </c>
      <c r="N7" s="8">
        <f t="shared" si="0"/>
        <v>1.3593480881391406E-2</v>
      </c>
    </row>
    <row r="8" spans="1:14" ht="24" customHeight="1" x14ac:dyDescent="0.2">
      <c r="A8" s="9" t="s">
        <v>24</v>
      </c>
      <c r="B8" s="11" t="s">
        <v>25</v>
      </c>
      <c r="C8" s="9" t="s">
        <v>26</v>
      </c>
      <c r="D8" s="9" t="s">
        <v>27</v>
      </c>
      <c r="E8" s="10" t="s">
        <v>28</v>
      </c>
      <c r="F8" s="11">
        <v>1</v>
      </c>
      <c r="G8" s="12">
        <v>1823.78</v>
      </c>
      <c r="H8" s="12">
        <v>0</v>
      </c>
      <c r="I8" s="12">
        <v>2193.46</v>
      </c>
      <c r="J8" s="12">
        <f>TRUNC(G8 * (1 + 20.27 / 100), 2)</f>
        <v>2193.46</v>
      </c>
      <c r="K8" s="12">
        <f>TRUNC(F8 * H8, 2)</f>
        <v>0</v>
      </c>
      <c r="L8" s="12">
        <f>M8 - K8</f>
        <v>2193.46</v>
      </c>
      <c r="M8" s="12">
        <f>TRUNC(F8 * J8, 2)</f>
        <v>2193.46</v>
      </c>
      <c r="N8" s="13">
        <f t="shared" si="0"/>
        <v>5.9425642251597502E-3</v>
      </c>
    </row>
    <row r="9" spans="1:14" ht="39" customHeight="1" x14ac:dyDescent="0.2">
      <c r="A9" s="9" t="s">
        <v>29</v>
      </c>
      <c r="B9" s="11" t="s">
        <v>30</v>
      </c>
      <c r="C9" s="9" t="s">
        <v>31</v>
      </c>
      <c r="D9" s="9" t="s">
        <v>32</v>
      </c>
      <c r="E9" s="10" t="s">
        <v>33</v>
      </c>
      <c r="F9" s="11">
        <v>2.88</v>
      </c>
      <c r="G9" s="12">
        <v>496.79</v>
      </c>
      <c r="H9" s="12">
        <v>43.32</v>
      </c>
      <c r="I9" s="12">
        <v>554.16</v>
      </c>
      <c r="J9" s="12">
        <f>TRUNC(G9 * (1 + 20.27 / 100), 2)</f>
        <v>597.48</v>
      </c>
      <c r="K9" s="12">
        <f>TRUNC(F9 * H9, 2)</f>
        <v>124.76</v>
      </c>
      <c r="L9" s="12">
        <f>M9 - K9</f>
        <v>1595.98</v>
      </c>
      <c r="M9" s="12">
        <f>TRUNC(F9 * J9, 2)</f>
        <v>1720.74</v>
      </c>
      <c r="N9" s="13">
        <f t="shared" si="0"/>
        <v>4.6618620648661881E-3</v>
      </c>
    </row>
    <row r="10" spans="1:14" ht="39" customHeight="1" x14ac:dyDescent="0.2">
      <c r="A10" s="9" t="s">
        <v>34</v>
      </c>
      <c r="B10" s="11" t="s">
        <v>35</v>
      </c>
      <c r="C10" s="9" t="s">
        <v>26</v>
      </c>
      <c r="D10" s="9" t="s">
        <v>36</v>
      </c>
      <c r="E10" s="10" t="s">
        <v>33</v>
      </c>
      <c r="F10" s="11">
        <v>1935.6</v>
      </c>
      <c r="G10" s="12">
        <v>0.48</v>
      </c>
      <c r="H10" s="12">
        <v>0.35</v>
      </c>
      <c r="I10" s="12">
        <v>0.22</v>
      </c>
      <c r="J10" s="12">
        <f>TRUNC(G10 * (1 + 20.27 / 100), 2)</f>
        <v>0.56999999999999995</v>
      </c>
      <c r="K10" s="12">
        <f>TRUNC(F10 * H10, 2)</f>
        <v>677.46</v>
      </c>
      <c r="L10" s="12">
        <f>M10 - K10</f>
        <v>425.82999999999993</v>
      </c>
      <c r="M10" s="12">
        <f>TRUNC(F10 * J10, 2)</f>
        <v>1103.29</v>
      </c>
      <c r="N10" s="13">
        <f t="shared" si="0"/>
        <v>2.9890545913654684E-3</v>
      </c>
    </row>
    <row r="11" spans="1:14" ht="24" customHeight="1" x14ac:dyDescent="0.2">
      <c r="A11" s="5" t="s">
        <v>37</v>
      </c>
      <c r="B11" s="5"/>
      <c r="C11" s="5"/>
      <c r="D11" s="5" t="s">
        <v>38</v>
      </c>
      <c r="E11" s="5"/>
      <c r="F11" s="6"/>
      <c r="G11" s="6"/>
      <c r="H11" s="5"/>
      <c r="I11" s="5"/>
      <c r="J11" s="5"/>
      <c r="K11" s="5"/>
      <c r="L11" s="5"/>
      <c r="M11" s="7">
        <v>106150.45</v>
      </c>
      <c r="N11" s="8">
        <f t="shared" si="0"/>
        <v>0.28758485071740936</v>
      </c>
    </row>
    <row r="12" spans="1:14" ht="26.1" customHeight="1" x14ac:dyDescent="0.2">
      <c r="A12" s="9" t="s">
        <v>39</v>
      </c>
      <c r="B12" s="11" t="s">
        <v>40</v>
      </c>
      <c r="C12" s="9" t="s">
        <v>26</v>
      </c>
      <c r="D12" s="9" t="s">
        <v>41</v>
      </c>
      <c r="E12" s="10" t="s">
        <v>42</v>
      </c>
      <c r="F12" s="11">
        <v>692.31</v>
      </c>
      <c r="G12" s="12">
        <v>50.42</v>
      </c>
      <c r="H12" s="12">
        <v>26.14</v>
      </c>
      <c r="I12" s="12">
        <v>34.5</v>
      </c>
      <c r="J12" s="12">
        <f t="shared" ref="J12:J23" si="1">TRUNC(G12 * (1 + 20.27 / 100), 2)</f>
        <v>60.64</v>
      </c>
      <c r="K12" s="12">
        <f t="shared" ref="K12:K23" si="2">TRUNC(F12 * H12, 2)</f>
        <v>18096.98</v>
      </c>
      <c r="L12" s="12">
        <f t="shared" ref="L12:L23" si="3">M12 - K12</f>
        <v>23884.69</v>
      </c>
      <c r="M12" s="12">
        <f t="shared" ref="M12:M23" si="4">TRUNC(F12 * J12, 2)</f>
        <v>41981.67</v>
      </c>
      <c r="N12" s="13">
        <f t="shared" si="0"/>
        <v>0.11373755174676645</v>
      </c>
    </row>
    <row r="13" spans="1:14" ht="51.95" customHeight="1" x14ac:dyDescent="0.2">
      <c r="A13" s="9" t="s">
        <v>43</v>
      </c>
      <c r="B13" s="11" t="s">
        <v>44</v>
      </c>
      <c r="C13" s="9" t="s">
        <v>31</v>
      </c>
      <c r="D13" s="9" t="s">
        <v>45</v>
      </c>
      <c r="E13" s="10" t="s">
        <v>46</v>
      </c>
      <c r="F13" s="11">
        <v>692.31</v>
      </c>
      <c r="G13" s="12">
        <v>56.56</v>
      </c>
      <c r="H13" s="12">
        <v>15.5</v>
      </c>
      <c r="I13" s="12">
        <v>52.52</v>
      </c>
      <c r="J13" s="12">
        <f t="shared" si="1"/>
        <v>68.02</v>
      </c>
      <c r="K13" s="12">
        <f t="shared" si="2"/>
        <v>10730.8</v>
      </c>
      <c r="L13" s="12">
        <f t="shared" si="3"/>
        <v>36360.119999999995</v>
      </c>
      <c r="M13" s="12">
        <f t="shared" si="4"/>
        <v>47090.92</v>
      </c>
      <c r="N13" s="13">
        <f t="shared" si="0"/>
        <v>0.12757963059360999</v>
      </c>
    </row>
    <row r="14" spans="1:14" ht="26.1" customHeight="1" x14ac:dyDescent="0.2">
      <c r="A14" s="9" t="s">
        <v>47</v>
      </c>
      <c r="B14" s="11" t="s">
        <v>48</v>
      </c>
      <c r="C14" s="9" t="s">
        <v>31</v>
      </c>
      <c r="D14" s="9" t="s">
        <v>49</v>
      </c>
      <c r="E14" s="10" t="s">
        <v>50</v>
      </c>
      <c r="F14" s="11">
        <v>62.31</v>
      </c>
      <c r="G14" s="12">
        <v>8.68</v>
      </c>
      <c r="H14" s="12">
        <v>3.69</v>
      </c>
      <c r="I14" s="12">
        <v>6.74</v>
      </c>
      <c r="J14" s="12">
        <f t="shared" si="1"/>
        <v>10.43</v>
      </c>
      <c r="K14" s="12">
        <f t="shared" si="2"/>
        <v>229.92</v>
      </c>
      <c r="L14" s="12">
        <f t="shared" si="3"/>
        <v>419.97</v>
      </c>
      <c r="M14" s="12">
        <f t="shared" si="4"/>
        <v>649.89</v>
      </c>
      <c r="N14" s="13">
        <f t="shared" si="0"/>
        <v>1.7606945484709409E-3</v>
      </c>
    </row>
    <row r="15" spans="1:14" ht="51.95" customHeight="1" x14ac:dyDescent="0.2">
      <c r="A15" s="9" t="s">
        <v>51</v>
      </c>
      <c r="B15" s="11" t="s">
        <v>52</v>
      </c>
      <c r="C15" s="9" t="s">
        <v>31</v>
      </c>
      <c r="D15" s="9" t="s">
        <v>53</v>
      </c>
      <c r="E15" s="10" t="s">
        <v>50</v>
      </c>
      <c r="F15" s="11">
        <v>62.31</v>
      </c>
      <c r="G15" s="12">
        <v>15.5</v>
      </c>
      <c r="H15" s="12">
        <v>3.06</v>
      </c>
      <c r="I15" s="12">
        <v>15.58</v>
      </c>
      <c r="J15" s="12">
        <f t="shared" si="1"/>
        <v>18.64</v>
      </c>
      <c r="K15" s="12">
        <f t="shared" si="2"/>
        <v>190.66</v>
      </c>
      <c r="L15" s="12">
        <f t="shared" si="3"/>
        <v>970.79000000000008</v>
      </c>
      <c r="M15" s="12">
        <f t="shared" si="4"/>
        <v>1161.45</v>
      </c>
      <c r="N15" s="13">
        <f t="shared" si="0"/>
        <v>3.1466227874279869E-3</v>
      </c>
    </row>
    <row r="16" spans="1:14" ht="65.099999999999994" customHeight="1" x14ac:dyDescent="0.2">
      <c r="A16" s="9" t="s">
        <v>54</v>
      </c>
      <c r="B16" s="11" t="s">
        <v>48</v>
      </c>
      <c r="C16" s="9" t="s">
        <v>31</v>
      </c>
      <c r="D16" s="9" t="s">
        <v>55</v>
      </c>
      <c r="E16" s="10" t="s">
        <v>50</v>
      </c>
      <c r="F16" s="11">
        <v>17.28</v>
      </c>
      <c r="G16" s="12">
        <v>8.68</v>
      </c>
      <c r="H16" s="12">
        <v>3.69</v>
      </c>
      <c r="I16" s="12">
        <v>6.74</v>
      </c>
      <c r="J16" s="12">
        <f t="shared" si="1"/>
        <v>10.43</v>
      </c>
      <c r="K16" s="12">
        <f t="shared" si="2"/>
        <v>63.76</v>
      </c>
      <c r="L16" s="12">
        <f t="shared" si="3"/>
        <v>116.47</v>
      </c>
      <c r="M16" s="12">
        <f t="shared" si="4"/>
        <v>180.23</v>
      </c>
      <c r="N16" s="13">
        <f t="shared" si="0"/>
        <v>4.8828259931821944E-4</v>
      </c>
    </row>
    <row r="17" spans="1:14" ht="39" customHeight="1" x14ac:dyDescent="0.2">
      <c r="A17" s="9" t="s">
        <v>56</v>
      </c>
      <c r="B17" s="11" t="s">
        <v>57</v>
      </c>
      <c r="C17" s="9" t="s">
        <v>31</v>
      </c>
      <c r="D17" s="9" t="s">
        <v>58</v>
      </c>
      <c r="E17" s="10" t="s">
        <v>50</v>
      </c>
      <c r="F17" s="11">
        <v>0.72</v>
      </c>
      <c r="G17" s="12">
        <v>299.58999999999997</v>
      </c>
      <c r="H17" s="12">
        <v>104.02</v>
      </c>
      <c r="I17" s="12">
        <v>256.29000000000002</v>
      </c>
      <c r="J17" s="12">
        <f t="shared" si="1"/>
        <v>360.31</v>
      </c>
      <c r="K17" s="12">
        <f t="shared" si="2"/>
        <v>74.89</v>
      </c>
      <c r="L17" s="12">
        <f t="shared" si="3"/>
        <v>184.53000000000003</v>
      </c>
      <c r="M17" s="12">
        <f t="shared" si="4"/>
        <v>259.42</v>
      </c>
      <c r="N17" s="13">
        <f t="shared" si="0"/>
        <v>7.0282567782906568E-4</v>
      </c>
    </row>
    <row r="18" spans="1:14" ht="51.95" customHeight="1" x14ac:dyDescent="0.2">
      <c r="A18" s="9" t="s">
        <v>59</v>
      </c>
      <c r="B18" s="11" t="s">
        <v>60</v>
      </c>
      <c r="C18" s="9" t="s">
        <v>31</v>
      </c>
      <c r="D18" s="9" t="s">
        <v>61</v>
      </c>
      <c r="E18" s="10" t="s">
        <v>46</v>
      </c>
      <c r="F18" s="11">
        <v>6</v>
      </c>
      <c r="G18" s="12">
        <v>57.09</v>
      </c>
      <c r="H18" s="12">
        <v>29.79</v>
      </c>
      <c r="I18" s="12">
        <v>38.869999999999997</v>
      </c>
      <c r="J18" s="12">
        <f t="shared" si="1"/>
        <v>68.66</v>
      </c>
      <c r="K18" s="12">
        <f t="shared" si="2"/>
        <v>178.74</v>
      </c>
      <c r="L18" s="12">
        <f t="shared" si="3"/>
        <v>233.21999999999997</v>
      </c>
      <c r="M18" s="12">
        <f t="shared" si="4"/>
        <v>411.96</v>
      </c>
      <c r="N18" s="13">
        <f t="shared" si="0"/>
        <v>1.1160899939806565E-3</v>
      </c>
    </row>
    <row r="19" spans="1:14" ht="39" customHeight="1" x14ac:dyDescent="0.2">
      <c r="A19" s="26" t="s">
        <v>62</v>
      </c>
      <c r="B19" s="28" t="s">
        <v>63</v>
      </c>
      <c r="C19" s="26" t="s">
        <v>31</v>
      </c>
      <c r="D19" s="26" t="s">
        <v>64</v>
      </c>
      <c r="E19" s="27" t="s">
        <v>46</v>
      </c>
      <c r="F19" s="28">
        <v>6</v>
      </c>
      <c r="G19" s="29">
        <v>128.38</v>
      </c>
      <c r="H19" s="29">
        <v>0</v>
      </c>
      <c r="I19" s="29">
        <v>154.402626</v>
      </c>
      <c r="J19" s="29">
        <f t="shared" si="1"/>
        <v>154.4</v>
      </c>
      <c r="K19" s="29">
        <f t="shared" si="2"/>
        <v>0</v>
      </c>
      <c r="L19" s="29">
        <f t="shared" si="3"/>
        <v>926.4</v>
      </c>
      <c r="M19" s="29">
        <f t="shared" si="4"/>
        <v>926.4</v>
      </c>
      <c r="N19" s="30">
        <f t="shared" si="0"/>
        <v>2.5098207845996702E-3</v>
      </c>
    </row>
    <row r="20" spans="1:14" ht="65.099999999999994" customHeight="1" x14ac:dyDescent="0.2">
      <c r="A20" s="9" t="s">
        <v>65</v>
      </c>
      <c r="B20" s="11" t="s">
        <v>66</v>
      </c>
      <c r="C20" s="9" t="s">
        <v>31</v>
      </c>
      <c r="D20" s="9" t="s">
        <v>67</v>
      </c>
      <c r="E20" s="10" t="s">
        <v>50</v>
      </c>
      <c r="F20" s="11">
        <v>7.3</v>
      </c>
      <c r="G20" s="12">
        <v>24.97</v>
      </c>
      <c r="H20" s="12">
        <v>10.09</v>
      </c>
      <c r="I20" s="12">
        <v>19.940000000000001</v>
      </c>
      <c r="J20" s="12">
        <f t="shared" si="1"/>
        <v>30.03</v>
      </c>
      <c r="K20" s="12">
        <f t="shared" si="2"/>
        <v>73.650000000000006</v>
      </c>
      <c r="L20" s="12">
        <f t="shared" si="3"/>
        <v>145.56</v>
      </c>
      <c r="M20" s="12">
        <f t="shared" si="4"/>
        <v>219.21</v>
      </c>
      <c r="N20" s="13">
        <f t="shared" si="0"/>
        <v>5.9388796868749326E-4</v>
      </c>
    </row>
    <row r="21" spans="1:14" ht="39" customHeight="1" x14ac:dyDescent="0.2">
      <c r="A21" s="9" t="s">
        <v>68</v>
      </c>
      <c r="B21" s="11" t="s">
        <v>69</v>
      </c>
      <c r="C21" s="9" t="s">
        <v>31</v>
      </c>
      <c r="D21" s="9" t="s">
        <v>70</v>
      </c>
      <c r="E21" s="10" t="s">
        <v>50</v>
      </c>
      <c r="F21" s="11">
        <v>2.88</v>
      </c>
      <c r="G21" s="12">
        <v>180.32</v>
      </c>
      <c r="H21" s="12">
        <v>9.2799999999999994</v>
      </c>
      <c r="I21" s="12">
        <v>207.59</v>
      </c>
      <c r="J21" s="12">
        <f t="shared" si="1"/>
        <v>216.87</v>
      </c>
      <c r="K21" s="12">
        <f t="shared" si="2"/>
        <v>26.72</v>
      </c>
      <c r="L21" s="12">
        <f t="shared" si="3"/>
        <v>597.86</v>
      </c>
      <c r="M21" s="12">
        <f t="shared" si="4"/>
        <v>624.58000000000004</v>
      </c>
      <c r="N21" s="13">
        <f t="shared" si="0"/>
        <v>1.6921242073027441E-3</v>
      </c>
    </row>
    <row r="22" spans="1:14" ht="39" customHeight="1" x14ac:dyDescent="0.2">
      <c r="A22" s="9" t="s">
        <v>71</v>
      </c>
      <c r="B22" s="11" t="s">
        <v>72</v>
      </c>
      <c r="C22" s="9" t="s">
        <v>31</v>
      </c>
      <c r="D22" s="9" t="s">
        <v>73</v>
      </c>
      <c r="E22" s="10" t="s">
        <v>74</v>
      </c>
      <c r="F22" s="11">
        <v>148.56</v>
      </c>
      <c r="G22" s="12">
        <v>2.83</v>
      </c>
      <c r="H22" s="12">
        <v>0.32</v>
      </c>
      <c r="I22" s="12">
        <v>3.08</v>
      </c>
      <c r="J22" s="12">
        <f t="shared" si="1"/>
        <v>3.4</v>
      </c>
      <c r="K22" s="12">
        <f t="shared" si="2"/>
        <v>47.53</v>
      </c>
      <c r="L22" s="12">
        <f t="shared" si="3"/>
        <v>457.57000000000005</v>
      </c>
      <c r="M22" s="12">
        <f t="shared" si="4"/>
        <v>505.1</v>
      </c>
      <c r="N22" s="13">
        <f t="shared" si="0"/>
        <v>1.3684266821041597E-3</v>
      </c>
    </row>
    <row r="23" spans="1:14" ht="26.1" customHeight="1" x14ac:dyDescent="0.2">
      <c r="A23" s="9" t="s">
        <v>75</v>
      </c>
      <c r="B23" s="11" t="s">
        <v>76</v>
      </c>
      <c r="C23" s="9" t="s">
        <v>26</v>
      </c>
      <c r="D23" s="9" t="s">
        <v>77</v>
      </c>
      <c r="E23" s="10" t="s">
        <v>78</v>
      </c>
      <c r="F23" s="11">
        <v>3</v>
      </c>
      <c r="G23" s="12">
        <v>3364.55</v>
      </c>
      <c r="H23" s="12">
        <v>1301.6199999999999</v>
      </c>
      <c r="I23" s="12">
        <v>2744.92</v>
      </c>
      <c r="J23" s="12">
        <f t="shared" si="1"/>
        <v>4046.54</v>
      </c>
      <c r="K23" s="12">
        <f t="shared" si="2"/>
        <v>3904.86</v>
      </c>
      <c r="L23" s="12">
        <f t="shared" si="3"/>
        <v>8234.76</v>
      </c>
      <c r="M23" s="12">
        <f t="shared" si="4"/>
        <v>12139.62</v>
      </c>
      <c r="N23" s="13">
        <f t="shared" si="0"/>
        <v>3.2888893127312017E-2</v>
      </c>
    </row>
    <row r="24" spans="1:14" ht="24" customHeight="1" x14ac:dyDescent="0.2">
      <c r="A24" s="5" t="s">
        <v>79</v>
      </c>
      <c r="B24" s="5"/>
      <c r="C24" s="5"/>
      <c r="D24" s="5" t="s">
        <v>80</v>
      </c>
      <c r="E24" s="5"/>
      <c r="F24" s="6"/>
      <c r="G24" s="6"/>
      <c r="H24" s="5"/>
      <c r="I24" s="5"/>
      <c r="J24" s="5"/>
      <c r="K24" s="5"/>
      <c r="L24" s="5"/>
      <c r="M24" s="7">
        <v>241962.75</v>
      </c>
      <c r="N24" s="8">
        <f t="shared" si="0"/>
        <v>0.65553015873153486</v>
      </c>
    </row>
    <row r="25" spans="1:14" ht="65.099999999999994" customHeight="1" x14ac:dyDescent="0.2">
      <c r="A25" s="9" t="s">
        <v>81</v>
      </c>
      <c r="B25" s="11" t="s">
        <v>82</v>
      </c>
      <c r="C25" s="9" t="s">
        <v>31</v>
      </c>
      <c r="D25" s="9" t="s">
        <v>83</v>
      </c>
      <c r="E25" s="10" t="s">
        <v>50</v>
      </c>
      <c r="F25" s="11">
        <v>66.989999999999995</v>
      </c>
      <c r="G25" s="12">
        <v>12</v>
      </c>
      <c r="H25" s="12">
        <v>1.79</v>
      </c>
      <c r="I25" s="12">
        <v>12.64</v>
      </c>
      <c r="J25" s="12">
        <f t="shared" ref="J25:J39" si="5">TRUNC(G25 * (1 + 20.27 / 100), 2)</f>
        <v>14.43</v>
      </c>
      <c r="K25" s="12">
        <f t="shared" ref="K25:K39" si="6">TRUNC(F25 * H25, 2)</f>
        <v>119.91</v>
      </c>
      <c r="L25" s="12">
        <f t="shared" ref="L25:L39" si="7">M25 - K25</f>
        <v>846.75</v>
      </c>
      <c r="M25" s="12">
        <f t="shared" ref="M25:M39" si="8">TRUNC(F25 * J25, 2)</f>
        <v>966.66</v>
      </c>
      <c r="N25" s="13">
        <f t="shared" si="0"/>
        <v>2.6188939547075961E-3</v>
      </c>
    </row>
    <row r="26" spans="1:14" ht="39" customHeight="1" x14ac:dyDescent="0.2">
      <c r="A26" s="9" t="s">
        <v>84</v>
      </c>
      <c r="B26" s="11" t="s">
        <v>85</v>
      </c>
      <c r="C26" s="9" t="s">
        <v>31</v>
      </c>
      <c r="D26" s="9" t="s">
        <v>86</v>
      </c>
      <c r="E26" s="10" t="s">
        <v>33</v>
      </c>
      <c r="F26" s="11">
        <v>191.4</v>
      </c>
      <c r="G26" s="12">
        <v>3.03</v>
      </c>
      <c r="H26" s="12">
        <v>1.0900000000000001</v>
      </c>
      <c r="I26" s="12">
        <v>2.5499999999999998</v>
      </c>
      <c r="J26" s="12">
        <f t="shared" si="5"/>
        <v>3.64</v>
      </c>
      <c r="K26" s="12">
        <f t="shared" si="6"/>
        <v>208.62</v>
      </c>
      <c r="L26" s="12">
        <f t="shared" si="7"/>
        <v>488.07000000000005</v>
      </c>
      <c r="M26" s="12">
        <f t="shared" si="8"/>
        <v>696.69</v>
      </c>
      <c r="N26" s="13">
        <f t="shared" si="0"/>
        <v>1.8874860129779192E-3</v>
      </c>
    </row>
    <row r="27" spans="1:14" ht="39" customHeight="1" x14ac:dyDescent="0.2">
      <c r="A27" s="9" t="s">
        <v>87</v>
      </c>
      <c r="B27" s="11" t="s">
        <v>88</v>
      </c>
      <c r="C27" s="9" t="s">
        <v>31</v>
      </c>
      <c r="D27" s="9" t="s">
        <v>89</v>
      </c>
      <c r="E27" s="10" t="s">
        <v>50</v>
      </c>
      <c r="F27" s="11">
        <v>38.28</v>
      </c>
      <c r="G27" s="12">
        <v>160.11000000000001</v>
      </c>
      <c r="H27" s="12">
        <v>9.76</v>
      </c>
      <c r="I27" s="12">
        <v>182.8</v>
      </c>
      <c r="J27" s="12">
        <f t="shared" si="5"/>
        <v>192.56</v>
      </c>
      <c r="K27" s="12">
        <f t="shared" si="6"/>
        <v>373.61</v>
      </c>
      <c r="L27" s="12">
        <f t="shared" si="7"/>
        <v>6997.58</v>
      </c>
      <c r="M27" s="12">
        <f t="shared" si="8"/>
        <v>7371.19</v>
      </c>
      <c r="N27" s="13">
        <f t="shared" si="0"/>
        <v>1.9970170411521201E-2</v>
      </c>
    </row>
    <row r="28" spans="1:14" ht="39" customHeight="1" x14ac:dyDescent="0.2">
      <c r="A28" s="9" t="s">
        <v>90</v>
      </c>
      <c r="B28" s="11" t="s">
        <v>72</v>
      </c>
      <c r="C28" s="9" t="s">
        <v>31</v>
      </c>
      <c r="D28" s="9" t="s">
        <v>73</v>
      </c>
      <c r="E28" s="10" t="s">
        <v>74</v>
      </c>
      <c r="F28" s="11">
        <v>1547.92</v>
      </c>
      <c r="G28" s="12">
        <v>2.83</v>
      </c>
      <c r="H28" s="12">
        <v>0.32</v>
      </c>
      <c r="I28" s="12">
        <v>3.08</v>
      </c>
      <c r="J28" s="12">
        <f t="shared" si="5"/>
        <v>3.4</v>
      </c>
      <c r="K28" s="12">
        <f t="shared" si="6"/>
        <v>495.33</v>
      </c>
      <c r="L28" s="12">
        <f t="shared" si="7"/>
        <v>4767.59</v>
      </c>
      <c r="M28" s="12">
        <f t="shared" si="8"/>
        <v>5262.92</v>
      </c>
      <c r="N28" s="13">
        <f t="shared" si="0"/>
        <v>1.4258404580834733E-2</v>
      </c>
    </row>
    <row r="29" spans="1:14" ht="39" customHeight="1" x14ac:dyDescent="0.2">
      <c r="A29" s="9" t="s">
        <v>91</v>
      </c>
      <c r="B29" s="11" t="s">
        <v>69</v>
      </c>
      <c r="C29" s="9" t="s">
        <v>31</v>
      </c>
      <c r="D29" s="9" t="s">
        <v>70</v>
      </c>
      <c r="E29" s="10" t="s">
        <v>50</v>
      </c>
      <c r="F29" s="11">
        <v>28.71</v>
      </c>
      <c r="G29" s="12">
        <v>180.32</v>
      </c>
      <c r="H29" s="12">
        <v>9.2799999999999994</v>
      </c>
      <c r="I29" s="12">
        <v>207.59</v>
      </c>
      <c r="J29" s="12">
        <f t="shared" si="5"/>
        <v>216.87</v>
      </c>
      <c r="K29" s="12">
        <f t="shared" si="6"/>
        <v>266.42</v>
      </c>
      <c r="L29" s="12">
        <f t="shared" si="7"/>
        <v>5959.91</v>
      </c>
      <c r="M29" s="12">
        <f t="shared" si="8"/>
        <v>6226.33</v>
      </c>
      <c r="N29" s="13">
        <f t="shared" si="0"/>
        <v>1.6868493572729345E-2</v>
      </c>
    </row>
    <row r="30" spans="1:14" ht="39" customHeight="1" x14ac:dyDescent="0.2">
      <c r="A30" s="9" t="s">
        <v>92</v>
      </c>
      <c r="B30" s="11" t="s">
        <v>72</v>
      </c>
      <c r="C30" s="9" t="s">
        <v>31</v>
      </c>
      <c r="D30" s="9" t="s">
        <v>73</v>
      </c>
      <c r="E30" s="10" t="s">
        <v>74</v>
      </c>
      <c r="F30" s="11">
        <v>1270.1600000000001</v>
      </c>
      <c r="G30" s="12">
        <v>2.83</v>
      </c>
      <c r="H30" s="12">
        <v>0.32</v>
      </c>
      <c r="I30" s="12">
        <v>3.08</v>
      </c>
      <c r="J30" s="12">
        <f t="shared" si="5"/>
        <v>3.4</v>
      </c>
      <c r="K30" s="12">
        <f t="shared" si="6"/>
        <v>406.45</v>
      </c>
      <c r="L30" s="12">
        <f t="shared" si="7"/>
        <v>3912.09</v>
      </c>
      <c r="M30" s="12">
        <f t="shared" si="8"/>
        <v>4318.54</v>
      </c>
      <c r="N30" s="13">
        <f t="shared" si="0"/>
        <v>1.1699872032734305E-2</v>
      </c>
    </row>
    <row r="31" spans="1:14" ht="26.1" customHeight="1" x14ac:dyDescent="0.2">
      <c r="A31" s="9" t="s">
        <v>93</v>
      </c>
      <c r="B31" s="11" t="s">
        <v>94</v>
      </c>
      <c r="C31" s="9" t="s">
        <v>26</v>
      </c>
      <c r="D31" s="9" t="s">
        <v>95</v>
      </c>
      <c r="E31" s="10" t="s">
        <v>33</v>
      </c>
      <c r="F31" s="11">
        <v>191.4</v>
      </c>
      <c r="G31" s="12">
        <v>5.45</v>
      </c>
      <c r="H31" s="12">
        <v>0.35</v>
      </c>
      <c r="I31" s="12">
        <v>6.2</v>
      </c>
      <c r="J31" s="12">
        <f t="shared" si="5"/>
        <v>6.55</v>
      </c>
      <c r="K31" s="12">
        <f t="shared" si="6"/>
        <v>66.989999999999995</v>
      </c>
      <c r="L31" s="12">
        <f t="shared" si="7"/>
        <v>1186.68</v>
      </c>
      <c r="M31" s="12">
        <f t="shared" si="8"/>
        <v>1253.67</v>
      </c>
      <c r="N31" s="13">
        <f t="shared" si="0"/>
        <v>3.3964669937705835E-3</v>
      </c>
    </row>
    <row r="32" spans="1:14" ht="26.1" customHeight="1" x14ac:dyDescent="0.2">
      <c r="A32" s="9" t="s">
        <v>96</v>
      </c>
      <c r="B32" s="11" t="s">
        <v>97</v>
      </c>
      <c r="C32" s="9" t="s">
        <v>31</v>
      </c>
      <c r="D32" s="9" t="s">
        <v>98</v>
      </c>
      <c r="E32" s="10" t="s">
        <v>33</v>
      </c>
      <c r="F32" s="11">
        <v>1935.6</v>
      </c>
      <c r="G32" s="12">
        <v>1.81</v>
      </c>
      <c r="H32" s="12">
        <v>1.57</v>
      </c>
      <c r="I32" s="12">
        <v>0.6</v>
      </c>
      <c r="J32" s="12">
        <f t="shared" si="5"/>
        <v>2.17</v>
      </c>
      <c r="K32" s="12">
        <f t="shared" si="6"/>
        <v>3038.89</v>
      </c>
      <c r="L32" s="12">
        <f t="shared" si="7"/>
        <v>1161.3600000000001</v>
      </c>
      <c r="M32" s="12">
        <f t="shared" si="8"/>
        <v>4200.25</v>
      </c>
      <c r="N32" s="13">
        <f t="shared" si="0"/>
        <v>1.1379398478534936E-2</v>
      </c>
    </row>
    <row r="33" spans="1:14" ht="26.1" customHeight="1" x14ac:dyDescent="0.2">
      <c r="A33" s="9" t="s">
        <v>99</v>
      </c>
      <c r="B33" s="11" t="s">
        <v>100</v>
      </c>
      <c r="C33" s="9" t="s">
        <v>26</v>
      </c>
      <c r="D33" s="9" t="s">
        <v>101</v>
      </c>
      <c r="E33" s="10" t="s">
        <v>33</v>
      </c>
      <c r="F33" s="11">
        <v>1727.91</v>
      </c>
      <c r="G33" s="12">
        <v>2.89</v>
      </c>
      <c r="H33" s="12">
        <v>0.44</v>
      </c>
      <c r="I33" s="12">
        <v>3.03</v>
      </c>
      <c r="J33" s="12">
        <f t="shared" si="5"/>
        <v>3.47</v>
      </c>
      <c r="K33" s="12">
        <f t="shared" si="6"/>
        <v>760.28</v>
      </c>
      <c r="L33" s="12">
        <f t="shared" si="7"/>
        <v>5235.5600000000004</v>
      </c>
      <c r="M33" s="12">
        <f t="shared" si="8"/>
        <v>5995.84</v>
      </c>
      <c r="N33" s="13">
        <f t="shared" si="0"/>
        <v>1.6244045610032478E-2</v>
      </c>
    </row>
    <row r="34" spans="1:14" ht="26.1" customHeight="1" x14ac:dyDescent="0.2">
      <c r="A34" s="9" t="s">
        <v>102</v>
      </c>
      <c r="B34" s="11" t="s">
        <v>103</v>
      </c>
      <c r="C34" s="9" t="s">
        <v>26</v>
      </c>
      <c r="D34" s="9" t="s">
        <v>104</v>
      </c>
      <c r="E34" s="10" t="s">
        <v>50</v>
      </c>
      <c r="F34" s="11">
        <v>51.84</v>
      </c>
      <c r="G34" s="12">
        <v>1357.11</v>
      </c>
      <c r="H34" s="12">
        <v>52.56</v>
      </c>
      <c r="I34" s="12">
        <v>1579.63</v>
      </c>
      <c r="J34" s="12">
        <f t="shared" si="5"/>
        <v>1632.19</v>
      </c>
      <c r="K34" s="12">
        <f t="shared" si="6"/>
        <v>2724.71</v>
      </c>
      <c r="L34" s="12">
        <f t="shared" si="7"/>
        <v>81888.009999999995</v>
      </c>
      <c r="M34" s="12">
        <f t="shared" si="8"/>
        <v>84612.72</v>
      </c>
      <c r="N34" s="13">
        <f t="shared" si="0"/>
        <v>0.22923441634014702</v>
      </c>
    </row>
    <row r="35" spans="1:14" ht="26.1" customHeight="1" x14ac:dyDescent="0.2">
      <c r="A35" s="9" t="s">
        <v>105</v>
      </c>
      <c r="B35" s="11" t="s">
        <v>100</v>
      </c>
      <c r="C35" s="9" t="s">
        <v>26</v>
      </c>
      <c r="D35" s="9" t="s">
        <v>101</v>
      </c>
      <c r="E35" s="10" t="s">
        <v>33</v>
      </c>
      <c r="F35" s="11">
        <v>1727.91</v>
      </c>
      <c r="G35" s="12">
        <v>2.89</v>
      </c>
      <c r="H35" s="12">
        <v>0.44</v>
      </c>
      <c r="I35" s="12">
        <v>3.03</v>
      </c>
      <c r="J35" s="12">
        <f t="shared" si="5"/>
        <v>3.47</v>
      </c>
      <c r="K35" s="12">
        <f t="shared" si="6"/>
        <v>760.28</v>
      </c>
      <c r="L35" s="12">
        <f t="shared" si="7"/>
        <v>5235.5600000000004</v>
      </c>
      <c r="M35" s="12">
        <f t="shared" si="8"/>
        <v>5995.84</v>
      </c>
      <c r="N35" s="13">
        <f t="shared" si="0"/>
        <v>1.6244045610032478E-2</v>
      </c>
    </row>
    <row r="36" spans="1:14" ht="39" customHeight="1" x14ac:dyDescent="0.2">
      <c r="A36" s="9" t="s">
        <v>106</v>
      </c>
      <c r="B36" s="11" t="s">
        <v>107</v>
      </c>
      <c r="C36" s="9" t="s">
        <v>26</v>
      </c>
      <c r="D36" s="9" t="s">
        <v>108</v>
      </c>
      <c r="E36" s="10" t="s">
        <v>50</v>
      </c>
      <c r="F36" s="11">
        <v>51.84</v>
      </c>
      <c r="G36" s="12">
        <v>1493.37</v>
      </c>
      <c r="H36" s="12">
        <v>66.290000000000006</v>
      </c>
      <c r="I36" s="12">
        <v>1729.78</v>
      </c>
      <c r="J36" s="12">
        <f t="shared" si="5"/>
        <v>1796.07</v>
      </c>
      <c r="K36" s="12">
        <f t="shared" si="6"/>
        <v>3436.47</v>
      </c>
      <c r="L36" s="12">
        <f t="shared" si="7"/>
        <v>89671.79</v>
      </c>
      <c r="M36" s="12">
        <f t="shared" si="8"/>
        <v>93108.26</v>
      </c>
      <c r="N36" s="13">
        <f t="shared" si="0"/>
        <v>0.2522506975020618</v>
      </c>
    </row>
    <row r="37" spans="1:14" ht="39" customHeight="1" x14ac:dyDescent="0.2">
      <c r="A37" s="9" t="s">
        <v>109</v>
      </c>
      <c r="B37" s="11" t="s">
        <v>72</v>
      </c>
      <c r="C37" s="9" t="s">
        <v>31</v>
      </c>
      <c r="D37" s="9" t="s">
        <v>73</v>
      </c>
      <c r="E37" s="10" t="s">
        <v>74</v>
      </c>
      <c r="F37" s="11">
        <v>4890.76</v>
      </c>
      <c r="G37" s="12">
        <v>2.83</v>
      </c>
      <c r="H37" s="12">
        <v>0.32</v>
      </c>
      <c r="I37" s="12">
        <v>3.08</v>
      </c>
      <c r="J37" s="12">
        <f t="shared" si="5"/>
        <v>3.4</v>
      </c>
      <c r="K37" s="12">
        <f t="shared" si="6"/>
        <v>1565.04</v>
      </c>
      <c r="L37" s="12">
        <f t="shared" si="7"/>
        <v>15063.54</v>
      </c>
      <c r="M37" s="12">
        <f t="shared" si="8"/>
        <v>16628.580000000002</v>
      </c>
      <c r="N37" s="13">
        <f t="shared" si="0"/>
        <v>4.5050470317765962E-2</v>
      </c>
    </row>
    <row r="38" spans="1:14" ht="39" customHeight="1" x14ac:dyDescent="0.2">
      <c r="A38" s="9" t="s">
        <v>110</v>
      </c>
      <c r="B38" s="11" t="s">
        <v>111</v>
      </c>
      <c r="C38" s="9" t="s">
        <v>31</v>
      </c>
      <c r="D38" s="9" t="s">
        <v>112</v>
      </c>
      <c r="E38" s="10" t="s">
        <v>113</v>
      </c>
      <c r="F38" s="11">
        <v>419.18</v>
      </c>
      <c r="G38" s="12">
        <v>1.57</v>
      </c>
      <c r="H38" s="12">
        <v>0.12</v>
      </c>
      <c r="I38" s="12">
        <v>1.76</v>
      </c>
      <c r="J38" s="12">
        <f t="shared" si="5"/>
        <v>1.88</v>
      </c>
      <c r="K38" s="12">
        <f t="shared" si="6"/>
        <v>50.3</v>
      </c>
      <c r="L38" s="12">
        <f t="shared" si="7"/>
        <v>737.75</v>
      </c>
      <c r="M38" s="12">
        <f t="shared" si="8"/>
        <v>788.05</v>
      </c>
      <c r="N38" s="13">
        <f t="shared" si="0"/>
        <v>2.1350002906992335E-3</v>
      </c>
    </row>
    <row r="39" spans="1:14" ht="51.95" customHeight="1" x14ac:dyDescent="0.2">
      <c r="A39" s="9" t="s">
        <v>114</v>
      </c>
      <c r="B39" s="11" t="s">
        <v>115</v>
      </c>
      <c r="C39" s="9" t="s">
        <v>31</v>
      </c>
      <c r="D39" s="9" t="s">
        <v>116</v>
      </c>
      <c r="E39" s="10" t="s">
        <v>113</v>
      </c>
      <c r="F39" s="11">
        <v>6301.69</v>
      </c>
      <c r="G39" s="12">
        <v>0.6</v>
      </c>
      <c r="H39" s="12">
        <v>0.04</v>
      </c>
      <c r="I39" s="12">
        <v>0.68</v>
      </c>
      <c r="J39" s="12">
        <f t="shared" si="5"/>
        <v>0.72</v>
      </c>
      <c r="K39" s="12">
        <f t="shared" si="6"/>
        <v>252.06</v>
      </c>
      <c r="L39" s="12">
        <f t="shared" si="7"/>
        <v>4285.1499999999996</v>
      </c>
      <c r="M39" s="12">
        <f t="shared" si="8"/>
        <v>4537.21</v>
      </c>
      <c r="N39" s="13">
        <f t="shared" si="0"/>
        <v>1.2292297022985179E-2</v>
      </c>
    </row>
    <row r="40" spans="1:14" ht="24" customHeight="1" x14ac:dyDescent="0.2">
      <c r="A40" s="5" t="s">
        <v>117</v>
      </c>
      <c r="B40" s="5"/>
      <c r="C40" s="5"/>
      <c r="D40" s="5" t="s">
        <v>118</v>
      </c>
      <c r="E40" s="5"/>
      <c r="F40" s="6"/>
      <c r="G40" s="6"/>
      <c r="H40" s="5"/>
      <c r="I40" s="5"/>
      <c r="J40" s="5"/>
      <c r="K40" s="5"/>
      <c r="L40" s="5"/>
      <c r="M40" s="7">
        <v>6837.25</v>
      </c>
      <c r="N40" s="8">
        <f t="shared" si="0"/>
        <v>1.8523609844024281E-2</v>
      </c>
    </row>
    <row r="41" spans="1:14" ht="24" customHeight="1" x14ac:dyDescent="0.2">
      <c r="A41" s="5" t="s">
        <v>119</v>
      </c>
      <c r="B41" s="5"/>
      <c r="C41" s="5"/>
      <c r="D41" s="5" t="s">
        <v>120</v>
      </c>
      <c r="E41" s="5"/>
      <c r="F41" s="6"/>
      <c r="G41" s="6"/>
      <c r="H41" s="5"/>
      <c r="I41" s="5"/>
      <c r="J41" s="5"/>
      <c r="K41" s="5"/>
      <c r="L41" s="5"/>
      <c r="M41" s="7">
        <v>2262.7600000000002</v>
      </c>
      <c r="N41" s="8">
        <f t="shared" si="0"/>
        <v>6.1303131245258533E-3</v>
      </c>
    </row>
    <row r="42" spans="1:14" ht="51.95" customHeight="1" x14ac:dyDescent="0.2">
      <c r="A42" s="9" t="s">
        <v>121</v>
      </c>
      <c r="B42" s="11" t="s">
        <v>122</v>
      </c>
      <c r="C42" s="9" t="s">
        <v>31</v>
      </c>
      <c r="D42" s="9" t="s">
        <v>123</v>
      </c>
      <c r="E42" s="10" t="s">
        <v>46</v>
      </c>
      <c r="F42" s="11">
        <v>230</v>
      </c>
      <c r="G42" s="12">
        <v>6.77</v>
      </c>
      <c r="H42" s="12">
        <v>2.54</v>
      </c>
      <c r="I42" s="12">
        <v>5.6</v>
      </c>
      <c r="J42" s="12">
        <f>TRUNC(G42 * (1 + 20.27 / 100), 2)</f>
        <v>8.14</v>
      </c>
      <c r="K42" s="12">
        <f>TRUNC(F42 * H42, 2)</f>
        <v>584.20000000000005</v>
      </c>
      <c r="L42" s="12">
        <f>M42 - K42</f>
        <v>1288</v>
      </c>
      <c r="M42" s="12">
        <f>TRUNC(F42 * J42, 2)</f>
        <v>1872.2</v>
      </c>
      <c r="N42" s="13">
        <f t="shared" si="0"/>
        <v>5.0722004241445405E-3</v>
      </c>
    </row>
    <row r="43" spans="1:14" ht="26.1" customHeight="1" x14ac:dyDescent="0.2">
      <c r="A43" s="9" t="s">
        <v>124</v>
      </c>
      <c r="B43" s="11" t="s">
        <v>125</v>
      </c>
      <c r="C43" s="9" t="s">
        <v>31</v>
      </c>
      <c r="D43" s="9" t="s">
        <v>126</v>
      </c>
      <c r="E43" s="10" t="s">
        <v>33</v>
      </c>
      <c r="F43" s="11">
        <v>11.4</v>
      </c>
      <c r="G43" s="12">
        <v>28.49</v>
      </c>
      <c r="H43" s="12">
        <v>16.78</v>
      </c>
      <c r="I43" s="12">
        <v>17.48</v>
      </c>
      <c r="J43" s="12">
        <f>TRUNC(G43 * (1 + 20.27 / 100), 2)</f>
        <v>34.26</v>
      </c>
      <c r="K43" s="12">
        <f>TRUNC(F43 * H43, 2)</f>
        <v>191.29</v>
      </c>
      <c r="L43" s="12">
        <f>M43 - K43</f>
        <v>199.27</v>
      </c>
      <c r="M43" s="12">
        <f>TRUNC(F43 * J43, 2)</f>
        <v>390.56</v>
      </c>
      <c r="N43" s="13">
        <f t="shared" si="0"/>
        <v>1.0581127003813117E-3</v>
      </c>
    </row>
    <row r="44" spans="1:14" ht="24" customHeight="1" x14ac:dyDescent="0.2">
      <c r="A44" s="5" t="s">
        <v>127</v>
      </c>
      <c r="B44" s="5"/>
      <c r="C44" s="5"/>
      <c r="D44" s="5" t="s">
        <v>128</v>
      </c>
      <c r="E44" s="5"/>
      <c r="F44" s="6"/>
      <c r="G44" s="6"/>
      <c r="H44" s="5"/>
      <c r="I44" s="5"/>
      <c r="J44" s="5"/>
      <c r="K44" s="5"/>
      <c r="L44" s="5"/>
      <c r="M44" s="7">
        <v>4574.49</v>
      </c>
      <c r="N44" s="8">
        <f t="shared" si="0"/>
        <v>1.2393296719498429E-2</v>
      </c>
    </row>
    <row r="45" spans="1:14" ht="26.1" customHeight="1" x14ac:dyDescent="0.2">
      <c r="A45" s="9" t="s">
        <v>129</v>
      </c>
      <c r="B45" s="11" t="s">
        <v>130</v>
      </c>
      <c r="C45" s="9" t="s">
        <v>26</v>
      </c>
      <c r="D45" s="9" t="s">
        <v>131</v>
      </c>
      <c r="E45" s="10" t="s">
        <v>78</v>
      </c>
      <c r="F45" s="11">
        <v>5</v>
      </c>
      <c r="G45" s="12">
        <v>558.19000000000005</v>
      </c>
      <c r="H45" s="12">
        <v>6.81</v>
      </c>
      <c r="I45" s="12">
        <v>664.52</v>
      </c>
      <c r="J45" s="12">
        <f>TRUNC(G45 * (1 + 20.27 / 100), 2)</f>
        <v>671.33</v>
      </c>
      <c r="K45" s="12">
        <f>TRUNC(F45 * H45, 2)</f>
        <v>34.049999999999997</v>
      </c>
      <c r="L45" s="12">
        <f>M45 - K45</f>
        <v>3322.6</v>
      </c>
      <c r="M45" s="12">
        <f>TRUNC(F45 * J45, 2)</f>
        <v>3356.65</v>
      </c>
      <c r="N45" s="13">
        <f t="shared" si="0"/>
        <v>9.0939010542168425E-3</v>
      </c>
    </row>
    <row r="46" spans="1:14" ht="26.1" customHeight="1" x14ac:dyDescent="0.2">
      <c r="A46" s="9" t="s">
        <v>132</v>
      </c>
      <c r="B46" s="11" t="s">
        <v>133</v>
      </c>
      <c r="C46" s="9" t="s">
        <v>26</v>
      </c>
      <c r="D46" s="9" t="s">
        <v>134</v>
      </c>
      <c r="E46" s="10" t="s">
        <v>78</v>
      </c>
      <c r="F46" s="11">
        <v>2</v>
      </c>
      <c r="G46" s="12">
        <v>506.3</v>
      </c>
      <c r="H46" s="12">
        <v>6.81</v>
      </c>
      <c r="I46" s="12">
        <v>602.11</v>
      </c>
      <c r="J46" s="12">
        <f>TRUNC(G46 * (1 + 20.27 / 100), 2)</f>
        <v>608.91999999999996</v>
      </c>
      <c r="K46" s="12">
        <f>TRUNC(F46 * H46, 2)</f>
        <v>13.62</v>
      </c>
      <c r="L46" s="12">
        <f>M46 - K46</f>
        <v>1204.22</v>
      </c>
      <c r="M46" s="12">
        <f>TRUNC(F46 * J46, 2)</f>
        <v>1217.8399999999999</v>
      </c>
      <c r="N46" s="13">
        <f t="shared" si="0"/>
        <v>3.2993956652815869E-3</v>
      </c>
    </row>
    <row r="47" spans="1:14" ht="24" customHeight="1" x14ac:dyDescent="0.2">
      <c r="A47" s="5" t="s">
        <v>135</v>
      </c>
      <c r="B47" s="5"/>
      <c r="C47" s="5"/>
      <c r="D47" s="5" t="s">
        <v>136</v>
      </c>
      <c r="E47" s="5"/>
      <c r="F47" s="6"/>
      <c r="G47" s="6"/>
      <c r="H47" s="5"/>
      <c r="I47" s="5"/>
      <c r="J47" s="5"/>
      <c r="K47" s="5"/>
      <c r="L47" s="5"/>
      <c r="M47" s="7">
        <v>5453.24</v>
      </c>
      <c r="N47" s="8">
        <f t="shared" si="0"/>
        <v>1.477402320316311E-2</v>
      </c>
    </row>
    <row r="48" spans="1:14" ht="26.1" customHeight="1" x14ac:dyDescent="0.2">
      <c r="A48" s="9" t="s">
        <v>137</v>
      </c>
      <c r="B48" s="11" t="s">
        <v>138</v>
      </c>
      <c r="C48" s="9" t="s">
        <v>31</v>
      </c>
      <c r="D48" s="9" t="s">
        <v>139</v>
      </c>
      <c r="E48" s="10" t="s">
        <v>140</v>
      </c>
      <c r="F48" s="11">
        <v>8</v>
      </c>
      <c r="G48" s="12">
        <v>146.28</v>
      </c>
      <c r="H48" s="12">
        <v>170.72</v>
      </c>
      <c r="I48" s="12">
        <v>5.21</v>
      </c>
      <c r="J48" s="12">
        <f>TRUNC(G48 * (1 + 20.27 / 100), 2)</f>
        <v>175.93</v>
      </c>
      <c r="K48" s="12">
        <f>TRUNC(F48 * H48, 2)</f>
        <v>1365.76</v>
      </c>
      <c r="L48" s="12">
        <f>M48 - K48</f>
        <v>41.680000000000064</v>
      </c>
      <c r="M48" s="12">
        <f>TRUNC(F48 * J48, 2)</f>
        <v>1407.44</v>
      </c>
      <c r="N48" s="13">
        <f t="shared" si="0"/>
        <v>3.8130636496944733E-3</v>
      </c>
    </row>
    <row r="49" spans="1:14" ht="24" customHeight="1" x14ac:dyDescent="0.2">
      <c r="A49" s="9" t="s">
        <v>141</v>
      </c>
      <c r="B49" s="11" t="s">
        <v>142</v>
      </c>
      <c r="C49" s="9" t="s">
        <v>31</v>
      </c>
      <c r="D49" s="9" t="s">
        <v>143</v>
      </c>
      <c r="E49" s="10" t="s">
        <v>140</v>
      </c>
      <c r="F49" s="11">
        <v>20</v>
      </c>
      <c r="G49" s="12">
        <v>126.87</v>
      </c>
      <c r="H49" s="12">
        <v>145.55000000000001</v>
      </c>
      <c r="I49" s="12">
        <v>7.03</v>
      </c>
      <c r="J49" s="12">
        <f>TRUNC(G49 * (1 + 20.27 / 100), 2)</f>
        <v>152.58000000000001</v>
      </c>
      <c r="K49" s="12">
        <f>TRUNC(F49 * H49, 2)</f>
        <v>2911</v>
      </c>
      <c r="L49" s="12">
        <f>M49 - K49</f>
        <v>140.59999999999991</v>
      </c>
      <c r="M49" s="12">
        <f>TRUNC(F49 * J49, 2)</f>
        <v>3051.6</v>
      </c>
      <c r="N49" s="13">
        <f t="shared" si="0"/>
        <v>8.2674536984934724E-3</v>
      </c>
    </row>
    <row r="50" spans="1:14" ht="26.1" customHeight="1" x14ac:dyDescent="0.2">
      <c r="A50" s="9" t="s">
        <v>144</v>
      </c>
      <c r="B50" s="11" t="s">
        <v>145</v>
      </c>
      <c r="C50" s="9" t="s">
        <v>31</v>
      </c>
      <c r="D50" s="9" t="s">
        <v>146</v>
      </c>
      <c r="E50" s="10" t="s">
        <v>140</v>
      </c>
      <c r="F50" s="11">
        <v>20</v>
      </c>
      <c r="G50" s="12">
        <v>41.34</v>
      </c>
      <c r="H50" s="12">
        <v>43.29</v>
      </c>
      <c r="I50" s="12">
        <v>6.42</v>
      </c>
      <c r="J50" s="12">
        <f>TRUNC(G50 * (1 + 20.27 / 100), 2)</f>
        <v>49.71</v>
      </c>
      <c r="K50" s="12">
        <f>TRUNC(F50 * H50, 2)</f>
        <v>865.8</v>
      </c>
      <c r="L50" s="12">
        <f>M50 - K50</f>
        <v>128.40000000000009</v>
      </c>
      <c r="M50" s="12">
        <f>TRUNC(F50 * J50, 2)</f>
        <v>994.2</v>
      </c>
      <c r="N50" s="13">
        <f t="shared" si="0"/>
        <v>2.6935058549751641E-3</v>
      </c>
    </row>
    <row r="51" spans="1:14" ht="24" customHeight="1" x14ac:dyDescent="0.2">
      <c r="A51" s="5" t="s">
        <v>147</v>
      </c>
      <c r="B51" s="5"/>
      <c r="C51" s="5"/>
      <c r="D51" s="5" t="s">
        <v>148</v>
      </c>
      <c r="E51" s="5"/>
      <c r="F51" s="6"/>
      <c r="G51" s="6"/>
      <c r="H51" s="5"/>
      <c r="I51" s="5"/>
      <c r="J51" s="5"/>
      <c r="K51" s="5"/>
      <c r="L51" s="5"/>
      <c r="M51" s="7">
        <v>3688.84</v>
      </c>
      <c r="N51" s="8">
        <f t="shared" si="0"/>
        <v>9.9938766224769507E-3</v>
      </c>
    </row>
    <row r="52" spans="1:14" ht="26.1" customHeight="1" x14ac:dyDescent="0.2">
      <c r="A52" s="9" t="s">
        <v>149</v>
      </c>
      <c r="B52" s="11" t="s">
        <v>150</v>
      </c>
      <c r="C52" s="9" t="s">
        <v>31</v>
      </c>
      <c r="D52" s="9" t="s">
        <v>151</v>
      </c>
      <c r="E52" s="10" t="s">
        <v>46</v>
      </c>
      <c r="F52" s="11">
        <v>692.31</v>
      </c>
      <c r="G52" s="12">
        <v>1.8</v>
      </c>
      <c r="H52" s="12">
        <v>1.43</v>
      </c>
      <c r="I52" s="12">
        <v>0.73</v>
      </c>
      <c r="J52" s="12">
        <f>TRUNC(G52 * (1 + 20.27 / 100), 2)</f>
        <v>2.16</v>
      </c>
      <c r="K52" s="12">
        <f>TRUNC(F52 * H52, 2)</f>
        <v>990</v>
      </c>
      <c r="L52" s="12">
        <f>M52 - K52</f>
        <v>505.38000000000011</v>
      </c>
      <c r="M52" s="12">
        <f>TRUNC(F52 * J52, 2)</f>
        <v>1495.38</v>
      </c>
      <c r="N52" s="13">
        <f t="shared" si="0"/>
        <v>4.0513123973172013E-3</v>
      </c>
    </row>
    <row r="53" spans="1:14" ht="24" customHeight="1" x14ac:dyDescent="0.2">
      <c r="A53" s="9" t="s">
        <v>152</v>
      </c>
      <c r="B53" s="11" t="s">
        <v>25</v>
      </c>
      <c r="C53" s="9" t="s">
        <v>26</v>
      </c>
      <c r="D53" s="9" t="s">
        <v>27</v>
      </c>
      <c r="E53" s="10" t="s">
        <v>28</v>
      </c>
      <c r="F53" s="11">
        <v>1</v>
      </c>
      <c r="G53" s="12">
        <v>1823.78</v>
      </c>
      <c r="H53" s="12">
        <v>0</v>
      </c>
      <c r="I53" s="12">
        <v>2193.46</v>
      </c>
      <c r="J53" s="12">
        <f>TRUNC(G53 * (1 + 20.27 / 100), 2)</f>
        <v>2193.46</v>
      </c>
      <c r="K53" s="12">
        <f>TRUNC(F53 * H53, 2)</f>
        <v>0</v>
      </c>
      <c r="L53" s="12">
        <f>M53 - K53</f>
        <v>2193.46</v>
      </c>
      <c r="M53" s="12">
        <f>TRUNC(F53 * J53, 2)</f>
        <v>2193.46</v>
      </c>
      <c r="N53" s="13">
        <f t="shared" si="0"/>
        <v>5.9425642251597502E-3</v>
      </c>
    </row>
    <row r="54" spans="1:14" x14ac:dyDescent="0.2">
      <c r="A54" s="33"/>
      <c r="B54" s="33"/>
      <c r="C54" s="33"/>
      <c r="D54" s="33"/>
      <c r="E54" s="33"/>
      <c r="F54" s="33"/>
      <c r="G54" s="33"/>
      <c r="H54" s="33"/>
      <c r="I54" s="33"/>
      <c r="J54" s="33" t="s">
        <v>153</v>
      </c>
      <c r="K54" s="33" t="s">
        <v>154</v>
      </c>
      <c r="L54" s="33" t="s">
        <v>155</v>
      </c>
      <c r="M54" s="33" t="s">
        <v>156</v>
      </c>
      <c r="N54" s="33"/>
    </row>
    <row r="55" spans="1:14" x14ac:dyDescent="0.2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</row>
    <row r="56" spans="1:14" x14ac:dyDescent="0.2">
      <c r="A56" s="45"/>
      <c r="B56" s="45"/>
      <c r="C56" s="45"/>
      <c r="D56" s="34"/>
      <c r="E56" s="33"/>
      <c r="F56" s="33"/>
      <c r="G56" s="33"/>
      <c r="H56" s="33"/>
      <c r="I56" s="33"/>
      <c r="J56" s="39" t="s">
        <v>157</v>
      </c>
      <c r="K56" s="45"/>
      <c r="L56" s="46">
        <v>306985.24</v>
      </c>
      <c r="M56" s="45"/>
      <c r="N56" s="45"/>
    </row>
    <row r="57" spans="1:14" x14ac:dyDescent="0.2">
      <c r="A57" s="45"/>
      <c r="B57" s="45"/>
      <c r="C57" s="45"/>
      <c r="D57" s="70" t="s">
        <v>375</v>
      </c>
      <c r="E57" s="70"/>
      <c r="F57" s="70"/>
      <c r="G57" s="70"/>
      <c r="H57" s="70"/>
      <c r="I57" s="70"/>
      <c r="J57" s="39" t="s">
        <v>158</v>
      </c>
      <c r="K57" s="45"/>
      <c r="L57" s="46">
        <v>62124.78</v>
      </c>
      <c r="M57" s="45"/>
      <c r="N57" s="45"/>
    </row>
    <row r="58" spans="1:14" x14ac:dyDescent="0.2">
      <c r="A58" s="45"/>
      <c r="B58" s="45"/>
      <c r="C58" s="45"/>
      <c r="D58" s="34"/>
      <c r="E58" s="33"/>
      <c r="F58" s="33"/>
      <c r="G58" s="33"/>
      <c r="H58" s="33"/>
      <c r="I58" s="33"/>
      <c r="J58" s="39" t="s">
        <v>159</v>
      </c>
      <c r="K58" s="45"/>
      <c r="L58" s="46">
        <v>369110.02</v>
      </c>
      <c r="M58" s="45"/>
      <c r="N58" s="45"/>
    </row>
    <row r="59" spans="1:14" ht="60" customHeight="1" x14ac:dyDescent="0.2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</row>
    <row r="60" spans="1:14" ht="18" customHeight="1" x14ac:dyDescent="0.2">
      <c r="A60" s="56" t="s">
        <v>374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</row>
    <row r="61" spans="1:14" ht="30" customHeight="1" x14ac:dyDescent="0.2">
      <c r="A61" s="47" t="s">
        <v>160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</row>
  </sheetData>
  <mergeCells count="29">
    <mergeCell ref="A58:C58"/>
    <mergeCell ref="J58:K58"/>
    <mergeCell ref="L58:N58"/>
    <mergeCell ref="A60:N60"/>
    <mergeCell ref="A61:N61"/>
    <mergeCell ref="A56:C56"/>
    <mergeCell ref="J56:K56"/>
    <mergeCell ref="L56:N56"/>
    <mergeCell ref="A57:C57"/>
    <mergeCell ref="J57:K57"/>
    <mergeCell ref="L57:N57"/>
    <mergeCell ref="D57:I57"/>
    <mergeCell ref="A3:N3"/>
    <mergeCell ref="A4:A5"/>
    <mergeCell ref="B4:B5"/>
    <mergeCell ref="C4:C5"/>
    <mergeCell ref="D4:D5"/>
    <mergeCell ref="E4:E5"/>
    <mergeCell ref="F4:F5"/>
    <mergeCell ref="G4:G5"/>
    <mergeCell ref="H4:J4"/>
    <mergeCell ref="K4:M4"/>
    <mergeCell ref="N4:N5"/>
    <mergeCell ref="E1:G1"/>
    <mergeCell ref="H1:J1"/>
    <mergeCell ref="K1:N1"/>
    <mergeCell ref="E2:G2"/>
    <mergeCell ref="H2:J2"/>
    <mergeCell ref="K2:N2"/>
  </mergeCells>
  <pageMargins left="0.5" right="0.5" top="1" bottom="1" header="0.5" footer="0.5"/>
  <pageSetup paperSize="9" scale="67" fitToHeight="0" orientation="landscape" r:id="rId1"/>
  <headerFooter>
    <oddHeader>&amp;L &amp;C &amp;R</oddHeader>
    <oddFooter>&amp;L &amp;C &amp;R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78"/>
  <sheetViews>
    <sheetView showWhiteSpace="0" topLeftCell="A158" workbookViewId="0">
      <selection activeCell="D176" sqref="D176"/>
    </sheetView>
  </sheetViews>
  <sheetFormatPr defaultRowHeight="14.25" x14ac:dyDescent="0.2"/>
  <cols>
    <col min="1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11" width="14" bestFit="1" customWidth="1"/>
  </cols>
  <sheetData>
    <row r="1" spans="1:10" ht="15" x14ac:dyDescent="0.2">
      <c r="A1" s="1"/>
      <c r="B1" s="1"/>
      <c r="C1" s="38" t="s">
        <v>161</v>
      </c>
      <c r="D1" s="38"/>
      <c r="E1" s="38" t="s">
        <v>1</v>
      </c>
      <c r="F1" s="38"/>
      <c r="G1" s="38" t="s">
        <v>2</v>
      </c>
      <c r="H1" s="38"/>
      <c r="I1" s="38"/>
      <c r="J1" s="38"/>
    </row>
    <row r="2" spans="1:10" ht="80.099999999999994" customHeight="1" x14ac:dyDescent="0.2">
      <c r="A2" s="31"/>
      <c r="B2" s="31"/>
      <c r="C2" s="39" t="s">
        <v>4</v>
      </c>
      <c r="D2" s="39"/>
      <c r="E2" s="39" t="s">
        <v>5</v>
      </c>
      <c r="F2" s="39"/>
      <c r="G2" s="39" t="s">
        <v>6</v>
      </c>
      <c r="H2" s="39"/>
      <c r="I2" s="39"/>
      <c r="J2" s="39"/>
    </row>
    <row r="3" spans="1:10" x14ac:dyDescent="0.2">
      <c r="A3" s="54" t="s">
        <v>161</v>
      </c>
      <c r="B3" s="55"/>
      <c r="C3" s="55"/>
      <c r="D3" s="55"/>
      <c r="E3" s="55"/>
      <c r="F3" s="55"/>
      <c r="G3" s="55"/>
      <c r="H3" s="55"/>
      <c r="I3" s="55"/>
      <c r="J3" s="55"/>
    </row>
    <row r="4" spans="1:10" ht="48" customHeight="1" x14ac:dyDescent="0.25">
      <c r="A4" s="40" t="s">
        <v>162</v>
      </c>
      <c r="B4" s="41"/>
      <c r="C4" s="41"/>
      <c r="D4" s="41"/>
      <c r="E4" s="41"/>
      <c r="F4" s="41"/>
      <c r="G4" s="41"/>
      <c r="H4" s="41"/>
      <c r="I4" s="41"/>
      <c r="J4" s="41"/>
    </row>
    <row r="5" spans="1:10" ht="18" customHeight="1" x14ac:dyDescent="0.2">
      <c r="A5" s="2" t="s">
        <v>24</v>
      </c>
      <c r="B5" s="4" t="s">
        <v>9</v>
      </c>
      <c r="C5" s="2" t="s">
        <v>10</v>
      </c>
      <c r="D5" s="2" t="s">
        <v>11</v>
      </c>
      <c r="E5" s="42" t="s">
        <v>163</v>
      </c>
      <c r="F5" s="42"/>
      <c r="G5" s="3" t="s">
        <v>12</v>
      </c>
      <c r="H5" s="4" t="s">
        <v>13</v>
      </c>
      <c r="I5" s="4" t="s">
        <v>14</v>
      </c>
      <c r="J5" s="4" t="s">
        <v>16</v>
      </c>
    </row>
    <row r="6" spans="1:10" ht="24" customHeight="1" x14ac:dyDescent="0.2">
      <c r="A6" s="9" t="s">
        <v>164</v>
      </c>
      <c r="B6" s="11" t="s">
        <v>25</v>
      </c>
      <c r="C6" s="9" t="s">
        <v>26</v>
      </c>
      <c r="D6" s="9" t="s">
        <v>27</v>
      </c>
      <c r="E6" s="48" t="s">
        <v>165</v>
      </c>
      <c r="F6" s="48"/>
      <c r="G6" s="10" t="s">
        <v>28</v>
      </c>
      <c r="H6" s="14">
        <v>1</v>
      </c>
      <c r="I6" s="12">
        <v>1823.78</v>
      </c>
      <c r="J6" s="12">
        <v>1823.78</v>
      </c>
    </row>
    <row r="7" spans="1:10" ht="26.1" customHeight="1" x14ac:dyDescent="0.2">
      <c r="A7" s="21" t="s">
        <v>166</v>
      </c>
      <c r="B7" s="23" t="s">
        <v>167</v>
      </c>
      <c r="C7" s="21" t="s">
        <v>168</v>
      </c>
      <c r="D7" s="21" t="s">
        <v>169</v>
      </c>
      <c r="E7" s="49" t="s">
        <v>170</v>
      </c>
      <c r="F7" s="49"/>
      <c r="G7" s="22" t="s">
        <v>140</v>
      </c>
      <c r="H7" s="25">
        <v>0.5</v>
      </c>
      <c r="I7" s="24">
        <v>521.09699999999998</v>
      </c>
      <c r="J7" s="24">
        <v>260.54000000000002</v>
      </c>
    </row>
    <row r="8" spans="1:10" ht="26.1" customHeight="1" x14ac:dyDescent="0.2">
      <c r="A8" s="21" t="s">
        <v>166</v>
      </c>
      <c r="B8" s="23" t="s">
        <v>167</v>
      </c>
      <c r="C8" s="21" t="s">
        <v>168</v>
      </c>
      <c r="D8" s="21" t="s">
        <v>169</v>
      </c>
      <c r="E8" s="49" t="s">
        <v>170</v>
      </c>
      <c r="F8" s="49"/>
      <c r="G8" s="22" t="s">
        <v>140</v>
      </c>
      <c r="H8" s="25">
        <v>0.5</v>
      </c>
      <c r="I8" s="24">
        <v>521.09699999999998</v>
      </c>
      <c r="J8" s="24">
        <v>260.54000000000002</v>
      </c>
    </row>
    <row r="9" spans="1:10" ht="26.1" customHeight="1" x14ac:dyDescent="0.2">
      <c r="A9" s="21" t="s">
        <v>166</v>
      </c>
      <c r="B9" s="23" t="s">
        <v>167</v>
      </c>
      <c r="C9" s="21" t="s">
        <v>168</v>
      </c>
      <c r="D9" s="21" t="s">
        <v>169</v>
      </c>
      <c r="E9" s="49" t="s">
        <v>170</v>
      </c>
      <c r="F9" s="49"/>
      <c r="G9" s="22" t="s">
        <v>140</v>
      </c>
      <c r="H9" s="25">
        <v>0.5</v>
      </c>
      <c r="I9" s="24">
        <v>521.09699999999998</v>
      </c>
      <c r="J9" s="24">
        <v>260.54000000000002</v>
      </c>
    </row>
    <row r="10" spans="1:10" ht="26.1" customHeight="1" x14ac:dyDescent="0.2">
      <c r="A10" s="21" t="s">
        <v>166</v>
      </c>
      <c r="B10" s="23" t="s">
        <v>167</v>
      </c>
      <c r="C10" s="21" t="s">
        <v>168</v>
      </c>
      <c r="D10" s="21" t="s">
        <v>169</v>
      </c>
      <c r="E10" s="49" t="s">
        <v>170</v>
      </c>
      <c r="F10" s="49"/>
      <c r="G10" s="22" t="s">
        <v>140</v>
      </c>
      <c r="H10" s="25">
        <v>0.5</v>
      </c>
      <c r="I10" s="24">
        <v>521.09699999999998</v>
      </c>
      <c r="J10" s="24">
        <v>260.54000000000002</v>
      </c>
    </row>
    <row r="11" spans="1:10" ht="26.1" customHeight="1" x14ac:dyDescent="0.2">
      <c r="A11" s="21" t="s">
        <v>166</v>
      </c>
      <c r="B11" s="23" t="s">
        <v>167</v>
      </c>
      <c r="C11" s="21" t="s">
        <v>168</v>
      </c>
      <c r="D11" s="21" t="s">
        <v>169</v>
      </c>
      <c r="E11" s="49" t="s">
        <v>170</v>
      </c>
      <c r="F11" s="49"/>
      <c r="G11" s="22" t="s">
        <v>140</v>
      </c>
      <c r="H11" s="25">
        <v>0.5</v>
      </c>
      <c r="I11" s="24">
        <v>521.09699999999998</v>
      </c>
      <c r="J11" s="24">
        <v>260.54000000000002</v>
      </c>
    </row>
    <row r="12" spans="1:10" ht="26.1" customHeight="1" x14ac:dyDescent="0.2">
      <c r="A12" s="21" t="s">
        <v>166</v>
      </c>
      <c r="B12" s="23" t="s">
        <v>167</v>
      </c>
      <c r="C12" s="21" t="s">
        <v>168</v>
      </c>
      <c r="D12" s="21" t="s">
        <v>169</v>
      </c>
      <c r="E12" s="49" t="s">
        <v>170</v>
      </c>
      <c r="F12" s="49"/>
      <c r="G12" s="22" t="s">
        <v>140</v>
      </c>
      <c r="H12" s="25">
        <v>0.5</v>
      </c>
      <c r="I12" s="24">
        <v>521.09699999999998</v>
      </c>
      <c r="J12" s="24">
        <v>260.54000000000002</v>
      </c>
    </row>
    <row r="13" spans="1:10" ht="26.1" customHeight="1" x14ac:dyDescent="0.2">
      <c r="A13" s="21" t="s">
        <v>166</v>
      </c>
      <c r="B13" s="23" t="s">
        <v>167</v>
      </c>
      <c r="C13" s="21" t="s">
        <v>168</v>
      </c>
      <c r="D13" s="21" t="s">
        <v>169</v>
      </c>
      <c r="E13" s="49" t="s">
        <v>170</v>
      </c>
      <c r="F13" s="49"/>
      <c r="G13" s="22" t="s">
        <v>140</v>
      </c>
      <c r="H13" s="25">
        <v>0.5</v>
      </c>
      <c r="I13" s="24">
        <v>521.09699999999998</v>
      </c>
      <c r="J13" s="24">
        <v>260.54000000000002</v>
      </c>
    </row>
    <row r="14" spans="1:10" x14ac:dyDescent="0.2">
      <c r="A14" s="36"/>
      <c r="B14" s="36"/>
      <c r="C14" s="36"/>
      <c r="D14" s="36"/>
      <c r="E14" s="36" t="s">
        <v>171</v>
      </c>
      <c r="F14" s="37">
        <v>0</v>
      </c>
      <c r="G14" s="36" t="s">
        <v>172</v>
      </c>
      <c r="H14" s="37">
        <v>0</v>
      </c>
      <c r="I14" s="36" t="s">
        <v>173</v>
      </c>
      <c r="J14" s="37">
        <v>0</v>
      </c>
    </row>
    <row r="15" spans="1:10" x14ac:dyDescent="0.2">
      <c r="A15" s="36"/>
      <c r="B15" s="36"/>
      <c r="C15" s="36"/>
      <c r="D15" s="36"/>
      <c r="E15" s="36" t="s">
        <v>174</v>
      </c>
      <c r="F15" s="37">
        <v>369.68</v>
      </c>
      <c r="G15" s="36"/>
      <c r="H15" s="50" t="s">
        <v>175</v>
      </c>
      <c r="I15" s="50"/>
      <c r="J15" s="37">
        <v>2193.46</v>
      </c>
    </row>
    <row r="16" spans="1:10" ht="0.95" customHeight="1" x14ac:dyDescent="0.2">
      <c r="A16" s="15"/>
      <c r="B16" s="15"/>
      <c r="C16" s="15"/>
      <c r="D16" s="15"/>
      <c r="E16" s="15"/>
      <c r="F16" s="15"/>
      <c r="G16" s="15"/>
      <c r="H16" s="15"/>
      <c r="I16" s="15"/>
      <c r="J16" s="15"/>
    </row>
    <row r="17" spans="1:10" ht="18" customHeight="1" x14ac:dyDescent="0.2">
      <c r="A17" s="2" t="s">
        <v>34</v>
      </c>
      <c r="B17" s="4" t="s">
        <v>9</v>
      </c>
      <c r="C17" s="2" t="s">
        <v>10</v>
      </c>
      <c r="D17" s="2" t="s">
        <v>11</v>
      </c>
      <c r="E17" s="42" t="s">
        <v>163</v>
      </c>
      <c r="F17" s="42"/>
      <c r="G17" s="3" t="s">
        <v>12</v>
      </c>
      <c r="H17" s="4" t="s">
        <v>13</v>
      </c>
      <c r="I17" s="4" t="s">
        <v>14</v>
      </c>
      <c r="J17" s="4" t="s">
        <v>16</v>
      </c>
    </row>
    <row r="18" spans="1:10" ht="39" customHeight="1" x14ac:dyDescent="0.2">
      <c r="A18" s="9" t="s">
        <v>164</v>
      </c>
      <c r="B18" s="11" t="s">
        <v>35</v>
      </c>
      <c r="C18" s="9" t="s">
        <v>26</v>
      </c>
      <c r="D18" s="9" t="s">
        <v>36</v>
      </c>
      <c r="E18" s="48" t="s">
        <v>176</v>
      </c>
      <c r="F18" s="48"/>
      <c r="G18" s="10" t="s">
        <v>33</v>
      </c>
      <c r="H18" s="14">
        <v>1</v>
      </c>
      <c r="I18" s="12">
        <v>0.48</v>
      </c>
      <c r="J18" s="12">
        <v>0.48</v>
      </c>
    </row>
    <row r="19" spans="1:10" ht="24" customHeight="1" x14ac:dyDescent="0.2">
      <c r="A19" s="16" t="s">
        <v>177</v>
      </c>
      <c r="B19" s="18" t="s">
        <v>178</v>
      </c>
      <c r="C19" s="16" t="s">
        <v>31</v>
      </c>
      <c r="D19" s="16" t="s">
        <v>179</v>
      </c>
      <c r="E19" s="51" t="s">
        <v>180</v>
      </c>
      <c r="F19" s="51"/>
      <c r="G19" s="17" t="s">
        <v>140</v>
      </c>
      <c r="H19" s="20">
        <v>7.4999999999999997E-3</v>
      </c>
      <c r="I19" s="19">
        <v>25.81</v>
      </c>
      <c r="J19" s="19">
        <v>0.19</v>
      </c>
    </row>
    <row r="20" spans="1:10" ht="39" customHeight="1" x14ac:dyDescent="0.2">
      <c r="A20" s="16" t="s">
        <v>177</v>
      </c>
      <c r="B20" s="18" t="s">
        <v>181</v>
      </c>
      <c r="C20" s="16" t="s">
        <v>31</v>
      </c>
      <c r="D20" s="16" t="s">
        <v>182</v>
      </c>
      <c r="E20" s="51" t="s">
        <v>183</v>
      </c>
      <c r="F20" s="51"/>
      <c r="G20" s="17" t="s">
        <v>184</v>
      </c>
      <c r="H20" s="20">
        <v>1E-3</v>
      </c>
      <c r="I20" s="19">
        <v>80.62</v>
      </c>
      <c r="J20" s="19">
        <v>0.08</v>
      </c>
    </row>
    <row r="21" spans="1:10" ht="24" customHeight="1" x14ac:dyDescent="0.2">
      <c r="A21" s="16" t="s">
        <v>177</v>
      </c>
      <c r="B21" s="18" t="s">
        <v>185</v>
      </c>
      <c r="C21" s="16" t="s">
        <v>31</v>
      </c>
      <c r="D21" s="16" t="s">
        <v>186</v>
      </c>
      <c r="E21" s="51" t="s">
        <v>187</v>
      </c>
      <c r="F21" s="51"/>
      <c r="G21" s="17" t="s">
        <v>140</v>
      </c>
      <c r="H21" s="20">
        <v>2E-3</v>
      </c>
      <c r="I21" s="19">
        <v>34.6</v>
      </c>
      <c r="J21" s="19">
        <v>0.06</v>
      </c>
    </row>
    <row r="22" spans="1:10" ht="24" customHeight="1" x14ac:dyDescent="0.2">
      <c r="A22" s="16" t="s">
        <v>177</v>
      </c>
      <c r="B22" s="18" t="s">
        <v>188</v>
      </c>
      <c r="C22" s="16" t="s">
        <v>31</v>
      </c>
      <c r="D22" s="16" t="s">
        <v>189</v>
      </c>
      <c r="E22" s="51" t="s">
        <v>180</v>
      </c>
      <c r="F22" s="51"/>
      <c r="G22" s="17" t="s">
        <v>140</v>
      </c>
      <c r="H22" s="20">
        <v>2.5000000000000001E-3</v>
      </c>
      <c r="I22" s="19">
        <v>25.63</v>
      </c>
      <c r="J22" s="19">
        <v>0.06</v>
      </c>
    </row>
    <row r="23" spans="1:10" ht="24" customHeight="1" x14ac:dyDescent="0.2">
      <c r="A23" s="16" t="s">
        <v>177</v>
      </c>
      <c r="B23" s="18" t="s">
        <v>190</v>
      </c>
      <c r="C23" s="16" t="s">
        <v>31</v>
      </c>
      <c r="D23" s="16" t="s">
        <v>191</v>
      </c>
      <c r="E23" s="51" t="s">
        <v>180</v>
      </c>
      <c r="F23" s="51"/>
      <c r="G23" s="17" t="s">
        <v>140</v>
      </c>
      <c r="H23" s="20">
        <v>2.5000000000000001E-3</v>
      </c>
      <c r="I23" s="19">
        <v>24.37</v>
      </c>
      <c r="J23" s="19">
        <v>0.06</v>
      </c>
    </row>
    <row r="24" spans="1:10" ht="39" customHeight="1" x14ac:dyDescent="0.2">
      <c r="A24" s="21" t="s">
        <v>166</v>
      </c>
      <c r="B24" s="23" t="s">
        <v>192</v>
      </c>
      <c r="C24" s="21" t="s">
        <v>31</v>
      </c>
      <c r="D24" s="21" t="s">
        <v>193</v>
      </c>
      <c r="E24" s="49" t="s">
        <v>194</v>
      </c>
      <c r="F24" s="49"/>
      <c r="G24" s="22" t="s">
        <v>46</v>
      </c>
      <c r="H24" s="25">
        <v>2.8860000000000001E-3</v>
      </c>
      <c r="I24" s="24">
        <v>13.83</v>
      </c>
      <c r="J24" s="24">
        <v>0.03</v>
      </c>
    </row>
    <row r="25" spans="1:10" x14ac:dyDescent="0.2">
      <c r="A25" s="36"/>
      <c r="B25" s="36"/>
      <c r="C25" s="36"/>
      <c r="D25" s="36"/>
      <c r="E25" s="36" t="s">
        <v>171</v>
      </c>
      <c r="F25" s="37">
        <v>0.31</v>
      </c>
      <c r="G25" s="36" t="s">
        <v>172</v>
      </c>
      <c r="H25" s="37">
        <v>0</v>
      </c>
      <c r="I25" s="36" t="s">
        <v>173</v>
      </c>
      <c r="J25" s="37">
        <v>0.31</v>
      </c>
    </row>
    <row r="26" spans="1:10" x14ac:dyDescent="0.2">
      <c r="A26" s="36"/>
      <c r="B26" s="36"/>
      <c r="C26" s="36"/>
      <c r="D26" s="36"/>
      <c r="E26" s="36" t="s">
        <v>174</v>
      </c>
      <c r="F26" s="37">
        <v>0.09</v>
      </c>
      <c r="G26" s="36"/>
      <c r="H26" s="50" t="s">
        <v>175</v>
      </c>
      <c r="I26" s="50"/>
      <c r="J26" s="37">
        <v>0.56999999999999995</v>
      </c>
    </row>
    <row r="27" spans="1:10" ht="0.9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</row>
    <row r="28" spans="1:10" ht="18" customHeight="1" x14ac:dyDescent="0.2">
      <c r="A28" s="2" t="s">
        <v>39</v>
      </c>
      <c r="B28" s="4" t="s">
        <v>9</v>
      </c>
      <c r="C28" s="2" t="s">
        <v>10</v>
      </c>
      <c r="D28" s="2" t="s">
        <v>11</v>
      </c>
      <c r="E28" s="42" t="s">
        <v>163</v>
      </c>
      <c r="F28" s="42"/>
      <c r="G28" s="3" t="s">
        <v>12</v>
      </c>
      <c r="H28" s="4" t="s">
        <v>13</v>
      </c>
      <c r="I28" s="4" t="s">
        <v>14</v>
      </c>
      <c r="J28" s="4" t="s">
        <v>16</v>
      </c>
    </row>
    <row r="29" spans="1:10" ht="26.1" customHeight="1" x14ac:dyDescent="0.2">
      <c r="A29" s="9" t="s">
        <v>164</v>
      </c>
      <c r="B29" s="11" t="s">
        <v>40</v>
      </c>
      <c r="C29" s="9" t="s">
        <v>26</v>
      </c>
      <c r="D29" s="9" t="s">
        <v>41</v>
      </c>
      <c r="E29" s="48" t="s">
        <v>195</v>
      </c>
      <c r="F29" s="48"/>
      <c r="G29" s="10" t="s">
        <v>42</v>
      </c>
      <c r="H29" s="14">
        <v>1</v>
      </c>
      <c r="I29" s="12">
        <v>50.42</v>
      </c>
      <c r="J29" s="12">
        <v>50.42</v>
      </c>
    </row>
    <row r="30" spans="1:10" ht="24" customHeight="1" x14ac:dyDescent="0.2">
      <c r="A30" s="16" t="s">
        <v>177</v>
      </c>
      <c r="B30" s="18" t="s">
        <v>178</v>
      </c>
      <c r="C30" s="16" t="s">
        <v>31</v>
      </c>
      <c r="D30" s="16" t="s">
        <v>179</v>
      </c>
      <c r="E30" s="51" t="s">
        <v>180</v>
      </c>
      <c r="F30" s="51"/>
      <c r="G30" s="17" t="s">
        <v>140</v>
      </c>
      <c r="H30" s="20">
        <v>0.498</v>
      </c>
      <c r="I30" s="19">
        <v>25.81</v>
      </c>
      <c r="J30" s="19">
        <v>12.85</v>
      </c>
    </row>
    <row r="31" spans="1:10" ht="24" customHeight="1" x14ac:dyDescent="0.2">
      <c r="A31" s="16" t="s">
        <v>177</v>
      </c>
      <c r="B31" s="18" t="s">
        <v>196</v>
      </c>
      <c r="C31" s="16" t="s">
        <v>31</v>
      </c>
      <c r="D31" s="16" t="s">
        <v>197</v>
      </c>
      <c r="E31" s="51" t="s">
        <v>180</v>
      </c>
      <c r="F31" s="51"/>
      <c r="G31" s="17" t="s">
        <v>140</v>
      </c>
      <c r="H31" s="20">
        <v>0.498</v>
      </c>
      <c r="I31" s="19">
        <v>31.11</v>
      </c>
      <c r="J31" s="19">
        <v>15.49</v>
      </c>
    </row>
    <row r="32" spans="1:10" ht="26.1" customHeight="1" x14ac:dyDescent="0.2">
      <c r="A32" s="21" t="s">
        <v>166</v>
      </c>
      <c r="B32" s="23" t="s">
        <v>198</v>
      </c>
      <c r="C32" s="21" t="s">
        <v>31</v>
      </c>
      <c r="D32" s="21" t="s">
        <v>199</v>
      </c>
      <c r="E32" s="49" t="s">
        <v>194</v>
      </c>
      <c r="F32" s="49"/>
      <c r="G32" s="22" t="s">
        <v>46</v>
      </c>
      <c r="H32" s="25">
        <v>2.4700000000000002</v>
      </c>
      <c r="I32" s="24">
        <v>2.5</v>
      </c>
      <c r="J32" s="24">
        <v>6.17</v>
      </c>
    </row>
    <row r="33" spans="1:10" ht="39" customHeight="1" x14ac:dyDescent="0.2">
      <c r="A33" s="21" t="s">
        <v>166</v>
      </c>
      <c r="B33" s="23" t="s">
        <v>200</v>
      </c>
      <c r="C33" s="21" t="s">
        <v>31</v>
      </c>
      <c r="D33" s="21" t="s">
        <v>201</v>
      </c>
      <c r="E33" s="49" t="s">
        <v>194</v>
      </c>
      <c r="F33" s="49"/>
      <c r="G33" s="22" t="s">
        <v>50</v>
      </c>
      <c r="H33" s="25">
        <v>2.24E-2</v>
      </c>
      <c r="I33" s="24">
        <v>630</v>
      </c>
      <c r="J33" s="24">
        <v>14.11</v>
      </c>
    </row>
    <row r="34" spans="1:10" ht="26.1" customHeight="1" x14ac:dyDescent="0.2">
      <c r="A34" s="21" t="s">
        <v>166</v>
      </c>
      <c r="B34" s="23" t="s">
        <v>202</v>
      </c>
      <c r="C34" s="21" t="s">
        <v>31</v>
      </c>
      <c r="D34" s="21" t="s">
        <v>203</v>
      </c>
      <c r="E34" s="49" t="s">
        <v>194</v>
      </c>
      <c r="F34" s="49"/>
      <c r="G34" s="22" t="s">
        <v>50</v>
      </c>
      <c r="H34" s="25">
        <v>4.0000000000000001E-3</v>
      </c>
      <c r="I34" s="24">
        <v>100</v>
      </c>
      <c r="J34" s="24">
        <v>0.4</v>
      </c>
    </row>
    <row r="35" spans="1:10" ht="39" customHeight="1" x14ac:dyDescent="0.2">
      <c r="A35" s="21" t="s">
        <v>166</v>
      </c>
      <c r="B35" s="23" t="s">
        <v>204</v>
      </c>
      <c r="C35" s="21" t="s">
        <v>31</v>
      </c>
      <c r="D35" s="21" t="s">
        <v>205</v>
      </c>
      <c r="E35" s="49" t="s">
        <v>194</v>
      </c>
      <c r="F35" s="49"/>
      <c r="G35" s="22" t="s">
        <v>46</v>
      </c>
      <c r="H35" s="25">
        <v>0.05</v>
      </c>
      <c r="I35" s="24">
        <v>28.17</v>
      </c>
      <c r="J35" s="24">
        <v>1.4</v>
      </c>
    </row>
    <row r="36" spans="1:10" x14ac:dyDescent="0.2">
      <c r="A36" s="36"/>
      <c r="B36" s="36"/>
      <c r="C36" s="36"/>
      <c r="D36" s="36"/>
      <c r="E36" s="36" t="s">
        <v>171</v>
      </c>
      <c r="F36" s="37">
        <v>21.75</v>
      </c>
      <c r="G36" s="36" t="s">
        <v>172</v>
      </c>
      <c r="H36" s="37">
        <v>0</v>
      </c>
      <c r="I36" s="36" t="s">
        <v>173</v>
      </c>
      <c r="J36" s="37">
        <v>21.75</v>
      </c>
    </row>
    <row r="37" spans="1:10" x14ac:dyDescent="0.2">
      <c r="A37" s="36"/>
      <c r="B37" s="36"/>
      <c r="C37" s="36"/>
      <c r="D37" s="36"/>
      <c r="E37" s="36" t="s">
        <v>174</v>
      </c>
      <c r="F37" s="37">
        <v>10.220000000000001</v>
      </c>
      <c r="G37" s="36"/>
      <c r="H37" s="50" t="s">
        <v>175</v>
      </c>
      <c r="I37" s="50"/>
      <c r="J37" s="37">
        <v>60.64</v>
      </c>
    </row>
    <row r="38" spans="1:10" ht="0.95" customHeight="1" x14ac:dyDescent="0.2">
      <c r="A38" s="15"/>
      <c r="B38" s="15"/>
      <c r="C38" s="15"/>
      <c r="D38" s="15"/>
      <c r="E38" s="15"/>
      <c r="F38" s="15"/>
      <c r="G38" s="15"/>
      <c r="H38" s="15"/>
      <c r="I38" s="15"/>
      <c r="J38" s="15"/>
    </row>
    <row r="39" spans="1:10" ht="18" customHeight="1" x14ac:dyDescent="0.2">
      <c r="A39" s="2" t="s">
        <v>75</v>
      </c>
      <c r="B39" s="4" t="s">
        <v>9</v>
      </c>
      <c r="C39" s="2" t="s">
        <v>10</v>
      </c>
      <c r="D39" s="2" t="s">
        <v>11</v>
      </c>
      <c r="E39" s="42" t="s">
        <v>163</v>
      </c>
      <c r="F39" s="42"/>
      <c r="G39" s="3" t="s">
        <v>12</v>
      </c>
      <c r="H39" s="4" t="s">
        <v>13</v>
      </c>
      <c r="I39" s="4" t="s">
        <v>14</v>
      </c>
      <c r="J39" s="4" t="s">
        <v>16</v>
      </c>
    </row>
    <row r="40" spans="1:10" ht="26.1" customHeight="1" x14ac:dyDescent="0.2">
      <c r="A40" s="9" t="s">
        <v>164</v>
      </c>
      <c r="B40" s="11" t="s">
        <v>76</v>
      </c>
      <c r="C40" s="9" t="s">
        <v>26</v>
      </c>
      <c r="D40" s="9" t="s">
        <v>77</v>
      </c>
      <c r="E40" s="48" t="s">
        <v>195</v>
      </c>
      <c r="F40" s="48"/>
      <c r="G40" s="10" t="s">
        <v>78</v>
      </c>
      <c r="H40" s="14">
        <v>1</v>
      </c>
      <c r="I40" s="12">
        <v>3364.55</v>
      </c>
      <c r="J40" s="12">
        <v>3364.55</v>
      </c>
    </row>
    <row r="41" spans="1:10" ht="39" customHeight="1" x14ac:dyDescent="0.2">
      <c r="A41" s="16" t="s">
        <v>177</v>
      </c>
      <c r="B41" s="18" t="s">
        <v>206</v>
      </c>
      <c r="C41" s="16" t="s">
        <v>31</v>
      </c>
      <c r="D41" s="16" t="s">
        <v>207</v>
      </c>
      <c r="E41" s="51" t="s">
        <v>208</v>
      </c>
      <c r="F41" s="51"/>
      <c r="G41" s="17" t="s">
        <v>50</v>
      </c>
      <c r="H41" s="20">
        <v>7.0000000000000007E-2</v>
      </c>
      <c r="I41" s="19">
        <v>222.23</v>
      </c>
      <c r="J41" s="19">
        <v>15.55</v>
      </c>
    </row>
    <row r="42" spans="1:10" ht="51.95" customHeight="1" x14ac:dyDescent="0.2">
      <c r="A42" s="16" t="s">
        <v>177</v>
      </c>
      <c r="B42" s="18" t="s">
        <v>209</v>
      </c>
      <c r="C42" s="16" t="s">
        <v>31</v>
      </c>
      <c r="D42" s="16" t="s">
        <v>210</v>
      </c>
      <c r="E42" s="51" t="s">
        <v>211</v>
      </c>
      <c r="F42" s="51"/>
      <c r="G42" s="17" t="s">
        <v>33</v>
      </c>
      <c r="H42" s="20">
        <v>8.4</v>
      </c>
      <c r="I42" s="19">
        <v>61.28</v>
      </c>
      <c r="J42" s="19">
        <v>514.75</v>
      </c>
    </row>
    <row r="43" spans="1:10" ht="26.1" customHeight="1" x14ac:dyDescent="0.2">
      <c r="A43" s="16" t="s">
        <v>177</v>
      </c>
      <c r="B43" s="18" t="s">
        <v>212</v>
      </c>
      <c r="C43" s="16" t="s">
        <v>31</v>
      </c>
      <c r="D43" s="16" t="s">
        <v>213</v>
      </c>
      <c r="E43" s="51" t="s">
        <v>208</v>
      </c>
      <c r="F43" s="51"/>
      <c r="G43" s="17" t="s">
        <v>50</v>
      </c>
      <c r="H43" s="20">
        <v>7.0000000000000007E-2</v>
      </c>
      <c r="I43" s="19">
        <v>821.2</v>
      </c>
      <c r="J43" s="19">
        <v>57.48</v>
      </c>
    </row>
    <row r="44" spans="1:10" ht="26.1" customHeight="1" x14ac:dyDescent="0.2">
      <c r="A44" s="16" t="s">
        <v>177</v>
      </c>
      <c r="B44" s="18" t="s">
        <v>214</v>
      </c>
      <c r="C44" s="16" t="s">
        <v>26</v>
      </c>
      <c r="D44" s="16" t="s">
        <v>215</v>
      </c>
      <c r="E44" s="51" t="s">
        <v>195</v>
      </c>
      <c r="F44" s="51"/>
      <c r="G44" s="17" t="s">
        <v>78</v>
      </c>
      <c r="H44" s="20">
        <v>1</v>
      </c>
      <c r="I44" s="19">
        <v>1520.22</v>
      </c>
      <c r="J44" s="19">
        <v>1520.22</v>
      </c>
    </row>
    <row r="45" spans="1:10" ht="39" customHeight="1" x14ac:dyDescent="0.2">
      <c r="A45" s="16" t="s">
        <v>177</v>
      </c>
      <c r="B45" s="18" t="s">
        <v>216</v>
      </c>
      <c r="C45" s="16" t="s">
        <v>31</v>
      </c>
      <c r="D45" s="16" t="s">
        <v>217</v>
      </c>
      <c r="E45" s="51" t="s">
        <v>218</v>
      </c>
      <c r="F45" s="51"/>
      <c r="G45" s="17" t="s">
        <v>33</v>
      </c>
      <c r="H45" s="20">
        <v>8.4</v>
      </c>
      <c r="I45" s="19">
        <v>149.59</v>
      </c>
      <c r="J45" s="19">
        <v>1256.55</v>
      </c>
    </row>
    <row r="46" spans="1:10" x14ac:dyDescent="0.2">
      <c r="A46" s="36"/>
      <c r="B46" s="36"/>
      <c r="C46" s="36"/>
      <c r="D46" s="36"/>
      <c r="E46" s="36" t="s">
        <v>171</v>
      </c>
      <c r="F46" s="37">
        <v>1082.73</v>
      </c>
      <c r="G46" s="36" t="s">
        <v>172</v>
      </c>
      <c r="H46" s="37">
        <v>0</v>
      </c>
      <c r="I46" s="36" t="s">
        <v>173</v>
      </c>
      <c r="J46" s="37">
        <v>1082.73</v>
      </c>
    </row>
    <row r="47" spans="1:10" x14ac:dyDescent="0.2">
      <c r="A47" s="36"/>
      <c r="B47" s="36"/>
      <c r="C47" s="36"/>
      <c r="D47" s="36"/>
      <c r="E47" s="36" t="s">
        <v>174</v>
      </c>
      <c r="F47" s="37">
        <v>681.99</v>
      </c>
      <c r="G47" s="36"/>
      <c r="H47" s="50" t="s">
        <v>175</v>
      </c>
      <c r="I47" s="50"/>
      <c r="J47" s="37">
        <v>4046.54</v>
      </c>
    </row>
    <row r="48" spans="1:10" ht="0.95" customHeight="1" x14ac:dyDescent="0.2">
      <c r="A48" s="15"/>
      <c r="B48" s="15"/>
      <c r="C48" s="15"/>
      <c r="D48" s="15"/>
      <c r="E48" s="15"/>
      <c r="F48" s="15"/>
      <c r="G48" s="15"/>
      <c r="H48" s="15"/>
      <c r="I48" s="15"/>
      <c r="J48" s="15"/>
    </row>
    <row r="49" spans="1:10" ht="18" customHeight="1" x14ac:dyDescent="0.2">
      <c r="A49" s="2" t="s">
        <v>93</v>
      </c>
      <c r="B49" s="4" t="s">
        <v>9</v>
      </c>
      <c r="C49" s="2" t="s">
        <v>10</v>
      </c>
      <c r="D49" s="2" t="s">
        <v>11</v>
      </c>
      <c r="E49" s="42" t="s">
        <v>163</v>
      </c>
      <c r="F49" s="42"/>
      <c r="G49" s="3" t="s">
        <v>12</v>
      </c>
      <c r="H49" s="4" t="s">
        <v>13</v>
      </c>
      <c r="I49" s="4" t="s">
        <v>14</v>
      </c>
      <c r="J49" s="4" t="s">
        <v>16</v>
      </c>
    </row>
    <row r="50" spans="1:10" ht="26.1" customHeight="1" x14ac:dyDescent="0.2">
      <c r="A50" s="9" t="s">
        <v>164</v>
      </c>
      <c r="B50" s="11" t="s">
        <v>94</v>
      </c>
      <c r="C50" s="9" t="s">
        <v>26</v>
      </c>
      <c r="D50" s="9" t="s">
        <v>95</v>
      </c>
      <c r="E50" s="48" t="s">
        <v>219</v>
      </c>
      <c r="F50" s="48"/>
      <c r="G50" s="10" t="s">
        <v>33</v>
      </c>
      <c r="H50" s="14">
        <v>1</v>
      </c>
      <c r="I50" s="12">
        <v>5.45</v>
      </c>
      <c r="J50" s="12">
        <v>5.45</v>
      </c>
    </row>
    <row r="51" spans="1:10" ht="65.099999999999994" customHeight="1" x14ac:dyDescent="0.2">
      <c r="A51" s="16" t="s">
        <v>177</v>
      </c>
      <c r="B51" s="18" t="s">
        <v>220</v>
      </c>
      <c r="C51" s="16" t="s">
        <v>31</v>
      </c>
      <c r="D51" s="16" t="s">
        <v>221</v>
      </c>
      <c r="E51" s="51" t="s">
        <v>183</v>
      </c>
      <c r="F51" s="51"/>
      <c r="G51" s="17" t="s">
        <v>222</v>
      </c>
      <c r="H51" s="20">
        <v>4.8999999999999998E-3</v>
      </c>
      <c r="I51" s="19">
        <v>73.77</v>
      </c>
      <c r="J51" s="19">
        <v>0.36</v>
      </c>
    </row>
    <row r="52" spans="1:10" ht="26.1" customHeight="1" x14ac:dyDescent="0.2">
      <c r="A52" s="16" t="s">
        <v>177</v>
      </c>
      <c r="B52" s="18" t="s">
        <v>223</v>
      </c>
      <c r="C52" s="16" t="s">
        <v>31</v>
      </c>
      <c r="D52" s="16" t="s">
        <v>224</v>
      </c>
      <c r="E52" s="51" t="s">
        <v>183</v>
      </c>
      <c r="F52" s="51"/>
      <c r="G52" s="17" t="s">
        <v>222</v>
      </c>
      <c r="H52" s="20">
        <v>4.1000000000000003E-3</v>
      </c>
      <c r="I52" s="19">
        <v>53.29</v>
      </c>
      <c r="J52" s="19">
        <v>0.21</v>
      </c>
    </row>
    <row r="53" spans="1:10" ht="39" customHeight="1" x14ac:dyDescent="0.2">
      <c r="A53" s="16" t="s">
        <v>177</v>
      </c>
      <c r="B53" s="18" t="s">
        <v>225</v>
      </c>
      <c r="C53" s="16" t="s">
        <v>31</v>
      </c>
      <c r="D53" s="16" t="s">
        <v>226</v>
      </c>
      <c r="E53" s="51" t="s">
        <v>183</v>
      </c>
      <c r="F53" s="51"/>
      <c r="G53" s="17" t="s">
        <v>184</v>
      </c>
      <c r="H53" s="20">
        <v>2E-3</v>
      </c>
      <c r="I53" s="19">
        <v>12.18</v>
      </c>
      <c r="J53" s="19">
        <v>0.02</v>
      </c>
    </row>
    <row r="54" spans="1:10" ht="26.1" customHeight="1" x14ac:dyDescent="0.2">
      <c r="A54" s="16" t="s">
        <v>177</v>
      </c>
      <c r="B54" s="18" t="s">
        <v>227</v>
      </c>
      <c r="C54" s="16" t="s">
        <v>31</v>
      </c>
      <c r="D54" s="16" t="s">
        <v>228</v>
      </c>
      <c r="E54" s="51" t="s">
        <v>183</v>
      </c>
      <c r="F54" s="51"/>
      <c r="G54" s="17" t="s">
        <v>184</v>
      </c>
      <c r="H54" s="20">
        <v>1.6999999999999999E-3</v>
      </c>
      <c r="I54" s="19">
        <v>141.06</v>
      </c>
      <c r="J54" s="19">
        <v>0.23</v>
      </c>
    </row>
    <row r="55" spans="1:10" ht="39" customHeight="1" x14ac:dyDescent="0.2">
      <c r="A55" s="16" t="s">
        <v>177</v>
      </c>
      <c r="B55" s="18" t="s">
        <v>229</v>
      </c>
      <c r="C55" s="16" t="s">
        <v>31</v>
      </c>
      <c r="D55" s="16" t="s">
        <v>230</v>
      </c>
      <c r="E55" s="51" t="s">
        <v>183</v>
      </c>
      <c r="F55" s="51"/>
      <c r="G55" s="17" t="s">
        <v>222</v>
      </c>
      <c r="H55" s="20">
        <v>4.0000000000000001E-3</v>
      </c>
      <c r="I55" s="19">
        <v>6.12</v>
      </c>
      <c r="J55" s="19">
        <v>0.02</v>
      </c>
    </row>
    <row r="56" spans="1:10" ht="65.099999999999994" customHeight="1" x14ac:dyDescent="0.2">
      <c r="A56" s="16" t="s">
        <v>177</v>
      </c>
      <c r="B56" s="18" t="s">
        <v>231</v>
      </c>
      <c r="C56" s="16" t="s">
        <v>31</v>
      </c>
      <c r="D56" s="16" t="s">
        <v>232</v>
      </c>
      <c r="E56" s="51" t="s">
        <v>183</v>
      </c>
      <c r="F56" s="51"/>
      <c r="G56" s="17" t="s">
        <v>184</v>
      </c>
      <c r="H56" s="20">
        <v>1E-3</v>
      </c>
      <c r="I56" s="19">
        <v>290.05</v>
      </c>
      <c r="J56" s="19">
        <v>0.28999999999999998</v>
      </c>
    </row>
    <row r="57" spans="1:10" ht="26.1" customHeight="1" x14ac:dyDescent="0.2">
      <c r="A57" s="21" t="s">
        <v>166</v>
      </c>
      <c r="B57" s="23" t="s">
        <v>233</v>
      </c>
      <c r="C57" s="21" t="s">
        <v>26</v>
      </c>
      <c r="D57" s="21" t="s">
        <v>234</v>
      </c>
      <c r="E57" s="49" t="s">
        <v>194</v>
      </c>
      <c r="F57" s="49"/>
      <c r="G57" s="22" t="s">
        <v>235</v>
      </c>
      <c r="H57" s="25">
        <v>1.2</v>
      </c>
      <c r="I57" s="24">
        <v>3.6</v>
      </c>
      <c r="J57" s="24">
        <v>4.32</v>
      </c>
    </row>
    <row r="58" spans="1:10" x14ac:dyDescent="0.2">
      <c r="A58" s="36"/>
      <c r="B58" s="36"/>
      <c r="C58" s="36"/>
      <c r="D58" s="36"/>
      <c r="E58" s="36" t="s">
        <v>171</v>
      </c>
      <c r="F58" s="37">
        <v>0.3</v>
      </c>
      <c r="G58" s="36" t="s">
        <v>172</v>
      </c>
      <c r="H58" s="37">
        <v>0</v>
      </c>
      <c r="I58" s="36" t="s">
        <v>173</v>
      </c>
      <c r="J58" s="37">
        <v>0.3</v>
      </c>
    </row>
    <row r="59" spans="1:10" x14ac:dyDescent="0.2">
      <c r="A59" s="36"/>
      <c r="B59" s="36"/>
      <c r="C59" s="36"/>
      <c r="D59" s="36"/>
      <c r="E59" s="36" t="s">
        <v>174</v>
      </c>
      <c r="F59" s="37">
        <v>1.1000000000000001</v>
      </c>
      <c r="G59" s="36"/>
      <c r="H59" s="50" t="s">
        <v>175</v>
      </c>
      <c r="I59" s="50"/>
      <c r="J59" s="37">
        <v>6.55</v>
      </c>
    </row>
    <row r="60" spans="1:10" ht="0.95" customHeight="1" x14ac:dyDescent="0.2">
      <c r="A60" s="15"/>
      <c r="B60" s="15"/>
      <c r="C60" s="15"/>
      <c r="D60" s="15"/>
      <c r="E60" s="15"/>
      <c r="F60" s="15"/>
      <c r="G60" s="15"/>
      <c r="H60" s="15"/>
      <c r="I60" s="15"/>
      <c r="J60" s="15"/>
    </row>
    <row r="61" spans="1:10" ht="18" customHeight="1" x14ac:dyDescent="0.2">
      <c r="A61" s="2" t="s">
        <v>99</v>
      </c>
      <c r="B61" s="4" t="s">
        <v>9</v>
      </c>
      <c r="C61" s="2" t="s">
        <v>10</v>
      </c>
      <c r="D61" s="2" t="s">
        <v>11</v>
      </c>
      <c r="E61" s="42" t="s">
        <v>163</v>
      </c>
      <c r="F61" s="42"/>
      <c r="G61" s="3" t="s">
        <v>12</v>
      </c>
      <c r="H61" s="4" t="s">
        <v>13</v>
      </c>
      <c r="I61" s="4" t="s">
        <v>14</v>
      </c>
      <c r="J61" s="4" t="s">
        <v>16</v>
      </c>
    </row>
    <row r="62" spans="1:10" ht="26.1" customHeight="1" x14ac:dyDescent="0.2">
      <c r="A62" s="9" t="s">
        <v>164</v>
      </c>
      <c r="B62" s="11" t="s">
        <v>100</v>
      </c>
      <c r="C62" s="9" t="s">
        <v>26</v>
      </c>
      <c r="D62" s="9" t="s">
        <v>101</v>
      </c>
      <c r="E62" s="48" t="s">
        <v>219</v>
      </c>
      <c r="F62" s="48"/>
      <c r="G62" s="10" t="s">
        <v>33</v>
      </c>
      <c r="H62" s="14">
        <v>1</v>
      </c>
      <c r="I62" s="12">
        <v>2.89</v>
      </c>
      <c r="J62" s="12">
        <v>2.89</v>
      </c>
    </row>
    <row r="63" spans="1:10" ht="65.099999999999994" customHeight="1" x14ac:dyDescent="0.2">
      <c r="A63" s="16" t="s">
        <v>177</v>
      </c>
      <c r="B63" s="18" t="s">
        <v>231</v>
      </c>
      <c r="C63" s="16" t="s">
        <v>31</v>
      </c>
      <c r="D63" s="16" t="s">
        <v>232</v>
      </c>
      <c r="E63" s="51" t="s">
        <v>183</v>
      </c>
      <c r="F63" s="51"/>
      <c r="G63" s="17" t="s">
        <v>184</v>
      </c>
      <c r="H63" s="20">
        <v>4.0000000000000002E-4</v>
      </c>
      <c r="I63" s="19">
        <v>290.05</v>
      </c>
      <c r="J63" s="19">
        <v>0.11</v>
      </c>
    </row>
    <row r="64" spans="1:10" ht="26.1" customHeight="1" x14ac:dyDescent="0.2">
      <c r="A64" s="16" t="s">
        <v>177</v>
      </c>
      <c r="B64" s="18" t="s">
        <v>223</v>
      </c>
      <c r="C64" s="16" t="s">
        <v>31</v>
      </c>
      <c r="D64" s="16" t="s">
        <v>224</v>
      </c>
      <c r="E64" s="51" t="s">
        <v>183</v>
      </c>
      <c r="F64" s="51"/>
      <c r="G64" s="17" t="s">
        <v>222</v>
      </c>
      <c r="H64" s="20">
        <v>3.8E-3</v>
      </c>
      <c r="I64" s="19">
        <v>53.29</v>
      </c>
      <c r="J64" s="19">
        <v>0.2</v>
      </c>
    </row>
    <row r="65" spans="1:10" ht="26.1" customHeight="1" x14ac:dyDescent="0.2">
      <c r="A65" s="16" t="s">
        <v>177</v>
      </c>
      <c r="B65" s="18" t="s">
        <v>227</v>
      </c>
      <c r="C65" s="16" t="s">
        <v>31</v>
      </c>
      <c r="D65" s="16" t="s">
        <v>228</v>
      </c>
      <c r="E65" s="51" t="s">
        <v>183</v>
      </c>
      <c r="F65" s="51"/>
      <c r="G65" s="17" t="s">
        <v>184</v>
      </c>
      <c r="H65" s="20">
        <v>1.6999999999999999E-3</v>
      </c>
      <c r="I65" s="19">
        <v>141.06</v>
      </c>
      <c r="J65" s="19">
        <v>0.23</v>
      </c>
    </row>
    <row r="66" spans="1:10" ht="65.099999999999994" customHeight="1" x14ac:dyDescent="0.2">
      <c r="A66" s="16" t="s">
        <v>177</v>
      </c>
      <c r="B66" s="18" t="s">
        <v>220</v>
      </c>
      <c r="C66" s="16" t="s">
        <v>31</v>
      </c>
      <c r="D66" s="16" t="s">
        <v>221</v>
      </c>
      <c r="E66" s="51" t="s">
        <v>183</v>
      </c>
      <c r="F66" s="51"/>
      <c r="G66" s="17" t="s">
        <v>222</v>
      </c>
      <c r="H66" s="20">
        <v>5.1000000000000004E-3</v>
      </c>
      <c r="I66" s="19">
        <v>73.77</v>
      </c>
      <c r="J66" s="19">
        <v>0.37</v>
      </c>
    </row>
    <row r="67" spans="1:10" ht="39" customHeight="1" x14ac:dyDescent="0.2">
      <c r="A67" s="16" t="s">
        <v>177</v>
      </c>
      <c r="B67" s="18" t="s">
        <v>229</v>
      </c>
      <c r="C67" s="16" t="s">
        <v>31</v>
      </c>
      <c r="D67" s="16" t="s">
        <v>230</v>
      </c>
      <c r="E67" s="51" t="s">
        <v>183</v>
      </c>
      <c r="F67" s="51"/>
      <c r="G67" s="17" t="s">
        <v>222</v>
      </c>
      <c r="H67" s="20">
        <v>4.0000000000000001E-3</v>
      </c>
      <c r="I67" s="19">
        <v>6.12</v>
      </c>
      <c r="J67" s="19">
        <v>0.02</v>
      </c>
    </row>
    <row r="68" spans="1:10" ht="24" customHeight="1" x14ac:dyDescent="0.2">
      <c r="A68" s="16" t="s">
        <v>177</v>
      </c>
      <c r="B68" s="18" t="s">
        <v>178</v>
      </c>
      <c r="C68" s="16" t="s">
        <v>31</v>
      </c>
      <c r="D68" s="16" t="s">
        <v>179</v>
      </c>
      <c r="E68" s="51" t="s">
        <v>180</v>
      </c>
      <c r="F68" s="51"/>
      <c r="G68" s="17" t="s">
        <v>140</v>
      </c>
      <c r="H68" s="20">
        <v>5.4999999999999997E-3</v>
      </c>
      <c r="I68" s="19">
        <v>25.81</v>
      </c>
      <c r="J68" s="19">
        <v>0.14000000000000001</v>
      </c>
    </row>
    <row r="69" spans="1:10" ht="39" customHeight="1" x14ac:dyDescent="0.2">
      <c r="A69" s="16" t="s">
        <v>177</v>
      </c>
      <c r="B69" s="18" t="s">
        <v>225</v>
      </c>
      <c r="C69" s="16" t="s">
        <v>31</v>
      </c>
      <c r="D69" s="16" t="s">
        <v>226</v>
      </c>
      <c r="E69" s="51" t="s">
        <v>183</v>
      </c>
      <c r="F69" s="51"/>
      <c r="G69" s="17" t="s">
        <v>184</v>
      </c>
      <c r="H69" s="20">
        <v>2E-3</v>
      </c>
      <c r="I69" s="19">
        <v>12.18</v>
      </c>
      <c r="J69" s="19">
        <v>0.02</v>
      </c>
    </row>
    <row r="70" spans="1:10" ht="26.1" customHeight="1" x14ac:dyDescent="0.2">
      <c r="A70" s="21" t="s">
        <v>166</v>
      </c>
      <c r="B70" s="23" t="s">
        <v>236</v>
      </c>
      <c r="C70" s="21" t="s">
        <v>26</v>
      </c>
      <c r="D70" s="21" t="s">
        <v>237</v>
      </c>
      <c r="E70" s="49" t="s">
        <v>194</v>
      </c>
      <c r="F70" s="49"/>
      <c r="G70" s="22" t="s">
        <v>235</v>
      </c>
      <c r="H70" s="25">
        <v>0.45</v>
      </c>
      <c r="I70" s="24">
        <v>4.0199999999999996</v>
      </c>
      <c r="J70" s="24">
        <v>1.8</v>
      </c>
    </row>
    <row r="71" spans="1:10" x14ac:dyDescent="0.2">
      <c r="A71" s="36"/>
      <c r="B71" s="36"/>
      <c r="C71" s="36"/>
      <c r="D71" s="36"/>
      <c r="E71" s="36" t="s">
        <v>171</v>
      </c>
      <c r="F71" s="37">
        <v>0.37</v>
      </c>
      <c r="G71" s="36" t="s">
        <v>172</v>
      </c>
      <c r="H71" s="37">
        <v>0</v>
      </c>
      <c r="I71" s="36" t="s">
        <v>173</v>
      </c>
      <c r="J71" s="37">
        <v>0.37</v>
      </c>
    </row>
    <row r="72" spans="1:10" x14ac:dyDescent="0.2">
      <c r="A72" s="36"/>
      <c r="B72" s="36"/>
      <c r="C72" s="36"/>
      <c r="D72" s="36"/>
      <c r="E72" s="36" t="s">
        <v>174</v>
      </c>
      <c r="F72" s="37">
        <v>0.57999999999999996</v>
      </c>
      <c r="G72" s="36"/>
      <c r="H72" s="50" t="s">
        <v>175</v>
      </c>
      <c r="I72" s="50"/>
      <c r="J72" s="37">
        <v>3.47</v>
      </c>
    </row>
    <row r="73" spans="1:10" ht="0.95" customHeight="1" x14ac:dyDescent="0.2">
      <c r="A73" s="15"/>
      <c r="B73" s="15"/>
      <c r="C73" s="15"/>
      <c r="D73" s="15"/>
      <c r="E73" s="15"/>
      <c r="F73" s="15"/>
      <c r="G73" s="15"/>
      <c r="H73" s="15"/>
      <c r="I73" s="15"/>
      <c r="J73" s="15"/>
    </row>
    <row r="74" spans="1:10" ht="18" customHeight="1" x14ac:dyDescent="0.2">
      <c r="A74" s="2" t="s">
        <v>102</v>
      </c>
      <c r="B74" s="4" t="s">
        <v>9</v>
      </c>
      <c r="C74" s="2" t="s">
        <v>10</v>
      </c>
      <c r="D74" s="2" t="s">
        <v>11</v>
      </c>
      <c r="E74" s="42" t="s">
        <v>163</v>
      </c>
      <c r="F74" s="42"/>
      <c r="G74" s="3" t="s">
        <v>12</v>
      </c>
      <c r="H74" s="4" t="s">
        <v>13</v>
      </c>
      <c r="I74" s="4" t="s">
        <v>14</v>
      </c>
      <c r="J74" s="4" t="s">
        <v>16</v>
      </c>
    </row>
    <row r="75" spans="1:10" ht="26.1" customHeight="1" x14ac:dyDescent="0.2">
      <c r="A75" s="9" t="s">
        <v>164</v>
      </c>
      <c r="B75" s="11" t="s">
        <v>103</v>
      </c>
      <c r="C75" s="9" t="s">
        <v>26</v>
      </c>
      <c r="D75" s="9" t="s">
        <v>104</v>
      </c>
      <c r="E75" s="48" t="s">
        <v>219</v>
      </c>
      <c r="F75" s="48"/>
      <c r="G75" s="10" t="s">
        <v>50</v>
      </c>
      <c r="H75" s="14">
        <v>1</v>
      </c>
      <c r="I75" s="12">
        <v>1357.11</v>
      </c>
      <c r="J75" s="12">
        <v>1357.11</v>
      </c>
    </row>
    <row r="76" spans="1:10" ht="39" customHeight="1" x14ac:dyDescent="0.2">
      <c r="A76" s="16" t="s">
        <v>177</v>
      </c>
      <c r="B76" s="18" t="s">
        <v>238</v>
      </c>
      <c r="C76" s="16" t="s">
        <v>31</v>
      </c>
      <c r="D76" s="16" t="s">
        <v>239</v>
      </c>
      <c r="E76" s="51" t="s">
        <v>183</v>
      </c>
      <c r="F76" s="51"/>
      <c r="G76" s="17" t="s">
        <v>184</v>
      </c>
      <c r="H76" s="20">
        <v>3.3099999999999997E-2</v>
      </c>
      <c r="I76" s="19">
        <v>394.1</v>
      </c>
      <c r="J76" s="19">
        <v>13.04</v>
      </c>
    </row>
    <row r="77" spans="1:10" ht="39" customHeight="1" x14ac:dyDescent="0.2">
      <c r="A77" s="16" t="s">
        <v>177</v>
      </c>
      <c r="B77" s="18" t="s">
        <v>240</v>
      </c>
      <c r="C77" s="16" t="s">
        <v>31</v>
      </c>
      <c r="D77" s="16" t="s">
        <v>241</v>
      </c>
      <c r="E77" s="51" t="s">
        <v>183</v>
      </c>
      <c r="F77" s="51"/>
      <c r="G77" s="17" t="s">
        <v>222</v>
      </c>
      <c r="H77" s="20">
        <v>4.3400000000000001E-2</v>
      </c>
      <c r="I77" s="19">
        <v>88.32</v>
      </c>
      <c r="J77" s="19">
        <v>3.83</v>
      </c>
    </row>
    <row r="78" spans="1:10" ht="39" customHeight="1" x14ac:dyDescent="0.2">
      <c r="A78" s="16" t="s">
        <v>177</v>
      </c>
      <c r="B78" s="18" t="s">
        <v>242</v>
      </c>
      <c r="C78" s="16" t="s">
        <v>31</v>
      </c>
      <c r="D78" s="16" t="s">
        <v>243</v>
      </c>
      <c r="E78" s="51" t="s">
        <v>183</v>
      </c>
      <c r="F78" s="51"/>
      <c r="G78" s="17" t="s">
        <v>222</v>
      </c>
      <c r="H78" s="20">
        <v>6.7799999999999999E-2</v>
      </c>
      <c r="I78" s="19">
        <v>156.06</v>
      </c>
      <c r="J78" s="19">
        <v>10.58</v>
      </c>
    </row>
    <row r="79" spans="1:10" ht="39" customHeight="1" x14ac:dyDescent="0.2">
      <c r="A79" s="16" t="s">
        <v>177</v>
      </c>
      <c r="B79" s="18" t="s">
        <v>244</v>
      </c>
      <c r="C79" s="16" t="s">
        <v>31</v>
      </c>
      <c r="D79" s="16" t="s">
        <v>245</v>
      </c>
      <c r="E79" s="51" t="s">
        <v>183</v>
      </c>
      <c r="F79" s="51"/>
      <c r="G79" s="17" t="s">
        <v>184</v>
      </c>
      <c r="H79" s="20">
        <v>3.4099999999999998E-2</v>
      </c>
      <c r="I79" s="19">
        <v>151.94</v>
      </c>
      <c r="J79" s="19">
        <v>5.18</v>
      </c>
    </row>
    <row r="80" spans="1:10" ht="51.95" customHeight="1" x14ac:dyDescent="0.2">
      <c r="A80" s="16" t="s">
        <v>177</v>
      </c>
      <c r="B80" s="18" t="s">
        <v>246</v>
      </c>
      <c r="C80" s="16" t="s">
        <v>31</v>
      </c>
      <c r="D80" s="16" t="s">
        <v>247</v>
      </c>
      <c r="E80" s="51" t="s">
        <v>183</v>
      </c>
      <c r="F80" s="51"/>
      <c r="G80" s="17" t="s">
        <v>184</v>
      </c>
      <c r="H80" s="20">
        <v>2.9899999999999999E-2</v>
      </c>
      <c r="I80" s="19">
        <v>226.36</v>
      </c>
      <c r="J80" s="19">
        <v>6.76</v>
      </c>
    </row>
    <row r="81" spans="1:10" ht="24" customHeight="1" x14ac:dyDescent="0.2">
      <c r="A81" s="16" t="s">
        <v>177</v>
      </c>
      <c r="B81" s="18" t="s">
        <v>248</v>
      </c>
      <c r="C81" s="16" t="s">
        <v>31</v>
      </c>
      <c r="D81" s="16" t="s">
        <v>249</v>
      </c>
      <c r="E81" s="51" t="s">
        <v>180</v>
      </c>
      <c r="F81" s="51"/>
      <c r="G81" s="17" t="s">
        <v>140</v>
      </c>
      <c r="H81" s="20">
        <v>0.80720000000000003</v>
      </c>
      <c r="I81" s="19">
        <v>25.93</v>
      </c>
      <c r="J81" s="19">
        <v>20.93</v>
      </c>
    </row>
    <row r="82" spans="1:10" ht="39" customHeight="1" x14ac:dyDescent="0.2">
      <c r="A82" s="16" t="s">
        <v>177</v>
      </c>
      <c r="B82" s="18" t="s">
        <v>250</v>
      </c>
      <c r="C82" s="16" t="s">
        <v>31</v>
      </c>
      <c r="D82" s="16" t="s">
        <v>251</v>
      </c>
      <c r="E82" s="51" t="s">
        <v>183</v>
      </c>
      <c r="F82" s="51"/>
      <c r="G82" s="17" t="s">
        <v>222</v>
      </c>
      <c r="H82" s="20">
        <v>6.88E-2</v>
      </c>
      <c r="I82" s="19">
        <v>59.13</v>
      </c>
      <c r="J82" s="19">
        <v>4.0599999999999996</v>
      </c>
    </row>
    <row r="83" spans="1:10" ht="65.099999999999994" customHeight="1" x14ac:dyDescent="0.2">
      <c r="A83" s="16" t="s">
        <v>177</v>
      </c>
      <c r="B83" s="18" t="s">
        <v>252</v>
      </c>
      <c r="C83" s="16" t="s">
        <v>31</v>
      </c>
      <c r="D83" s="16" t="s">
        <v>253</v>
      </c>
      <c r="E83" s="51" t="s">
        <v>183</v>
      </c>
      <c r="F83" s="51"/>
      <c r="G83" s="17" t="s">
        <v>184</v>
      </c>
      <c r="H83" s="20">
        <v>3.3099999999999997E-2</v>
      </c>
      <c r="I83" s="19">
        <v>296.17</v>
      </c>
      <c r="J83" s="19">
        <v>9.8000000000000007</v>
      </c>
    </row>
    <row r="84" spans="1:10" ht="51.95" customHeight="1" x14ac:dyDescent="0.2">
      <c r="A84" s="16" t="s">
        <v>177</v>
      </c>
      <c r="B84" s="18" t="s">
        <v>254</v>
      </c>
      <c r="C84" s="16" t="s">
        <v>31</v>
      </c>
      <c r="D84" s="16" t="s">
        <v>255</v>
      </c>
      <c r="E84" s="51" t="s">
        <v>183</v>
      </c>
      <c r="F84" s="51"/>
      <c r="G84" s="17" t="s">
        <v>222</v>
      </c>
      <c r="H84" s="20">
        <v>7.0999999999999994E-2</v>
      </c>
      <c r="I84" s="19">
        <v>94.59</v>
      </c>
      <c r="J84" s="19">
        <v>6.71</v>
      </c>
    </row>
    <row r="85" spans="1:10" ht="39" customHeight="1" x14ac:dyDescent="0.2">
      <c r="A85" s="16" t="s">
        <v>177</v>
      </c>
      <c r="B85" s="18" t="s">
        <v>256</v>
      </c>
      <c r="C85" s="16" t="s">
        <v>31</v>
      </c>
      <c r="D85" s="16" t="s">
        <v>257</v>
      </c>
      <c r="E85" s="51" t="s">
        <v>183</v>
      </c>
      <c r="F85" s="51"/>
      <c r="G85" s="17" t="s">
        <v>184</v>
      </c>
      <c r="H85" s="20">
        <v>5.7500000000000002E-2</v>
      </c>
      <c r="I85" s="19">
        <v>241.31</v>
      </c>
      <c r="J85" s="19">
        <v>13.87</v>
      </c>
    </row>
    <row r="86" spans="1:10" ht="39" customHeight="1" x14ac:dyDescent="0.2">
      <c r="A86" s="16" t="s">
        <v>177</v>
      </c>
      <c r="B86" s="18" t="s">
        <v>258</v>
      </c>
      <c r="C86" s="16" t="s">
        <v>26</v>
      </c>
      <c r="D86" s="16" t="s">
        <v>259</v>
      </c>
      <c r="E86" s="51" t="s">
        <v>219</v>
      </c>
      <c r="F86" s="51"/>
      <c r="G86" s="17" t="s">
        <v>260</v>
      </c>
      <c r="H86" s="20">
        <v>2.5548000000000002</v>
      </c>
      <c r="I86" s="19">
        <v>494.11</v>
      </c>
      <c r="J86" s="19">
        <v>1262.3499999999999</v>
      </c>
    </row>
    <row r="87" spans="1:10" x14ac:dyDescent="0.2">
      <c r="A87" s="36"/>
      <c r="B87" s="36"/>
      <c r="C87" s="36"/>
      <c r="D87" s="36"/>
      <c r="E87" s="36" t="s">
        <v>171</v>
      </c>
      <c r="F87" s="37">
        <v>43.79</v>
      </c>
      <c r="G87" s="36" t="s">
        <v>172</v>
      </c>
      <c r="H87" s="37">
        <v>0</v>
      </c>
      <c r="I87" s="36" t="s">
        <v>173</v>
      </c>
      <c r="J87" s="37">
        <v>43.79</v>
      </c>
    </row>
    <row r="88" spans="1:10" x14ac:dyDescent="0.2">
      <c r="A88" s="36"/>
      <c r="B88" s="36"/>
      <c r="C88" s="36"/>
      <c r="D88" s="36"/>
      <c r="E88" s="36" t="s">
        <v>174</v>
      </c>
      <c r="F88" s="37">
        <v>275.08</v>
      </c>
      <c r="G88" s="36"/>
      <c r="H88" s="50" t="s">
        <v>175</v>
      </c>
      <c r="I88" s="50"/>
      <c r="J88" s="37">
        <v>1632.19</v>
      </c>
    </row>
    <row r="89" spans="1:10" ht="0.95" customHeight="1" x14ac:dyDescent="0.2">
      <c r="A89" s="15"/>
      <c r="B89" s="15"/>
      <c r="C89" s="15"/>
      <c r="D89" s="15"/>
      <c r="E89" s="15"/>
      <c r="F89" s="15"/>
      <c r="G89" s="15"/>
      <c r="H89" s="15"/>
      <c r="I89" s="15"/>
      <c r="J89" s="15"/>
    </row>
    <row r="90" spans="1:10" ht="18" customHeight="1" x14ac:dyDescent="0.2">
      <c r="A90" s="2" t="s">
        <v>106</v>
      </c>
      <c r="B90" s="4" t="s">
        <v>9</v>
      </c>
      <c r="C90" s="2" t="s">
        <v>10</v>
      </c>
      <c r="D90" s="2" t="s">
        <v>11</v>
      </c>
      <c r="E90" s="42" t="s">
        <v>163</v>
      </c>
      <c r="F90" s="42"/>
      <c r="G90" s="3" t="s">
        <v>12</v>
      </c>
      <c r="H90" s="4" t="s">
        <v>13</v>
      </c>
      <c r="I90" s="4" t="s">
        <v>14</v>
      </c>
      <c r="J90" s="4" t="s">
        <v>16</v>
      </c>
    </row>
    <row r="91" spans="1:10" ht="39" customHeight="1" x14ac:dyDescent="0.2">
      <c r="A91" s="9" t="s">
        <v>164</v>
      </c>
      <c r="B91" s="11" t="s">
        <v>107</v>
      </c>
      <c r="C91" s="9" t="s">
        <v>26</v>
      </c>
      <c r="D91" s="9" t="s">
        <v>108</v>
      </c>
      <c r="E91" s="48" t="s">
        <v>219</v>
      </c>
      <c r="F91" s="48"/>
      <c r="G91" s="10" t="s">
        <v>50</v>
      </c>
      <c r="H91" s="14">
        <v>1</v>
      </c>
      <c r="I91" s="12">
        <v>1493.37</v>
      </c>
      <c r="J91" s="12">
        <v>1493.37</v>
      </c>
    </row>
    <row r="92" spans="1:10" ht="39" customHeight="1" x14ac:dyDescent="0.2">
      <c r="A92" s="16" t="s">
        <v>177</v>
      </c>
      <c r="B92" s="18" t="s">
        <v>244</v>
      </c>
      <c r="C92" s="16" t="s">
        <v>31</v>
      </c>
      <c r="D92" s="16" t="s">
        <v>245</v>
      </c>
      <c r="E92" s="51" t="s">
        <v>183</v>
      </c>
      <c r="F92" s="51"/>
      <c r="G92" s="17" t="s">
        <v>184</v>
      </c>
      <c r="H92" s="20">
        <v>3.4099999999999998E-2</v>
      </c>
      <c r="I92" s="19">
        <v>151.94</v>
      </c>
      <c r="J92" s="19">
        <v>5.18</v>
      </c>
    </row>
    <row r="93" spans="1:10" ht="39" customHeight="1" x14ac:dyDescent="0.2">
      <c r="A93" s="16" t="s">
        <v>177</v>
      </c>
      <c r="B93" s="18" t="s">
        <v>256</v>
      </c>
      <c r="C93" s="16" t="s">
        <v>31</v>
      </c>
      <c r="D93" s="16" t="s">
        <v>257</v>
      </c>
      <c r="E93" s="51" t="s">
        <v>183</v>
      </c>
      <c r="F93" s="51"/>
      <c r="G93" s="17" t="s">
        <v>184</v>
      </c>
      <c r="H93" s="20">
        <v>8.0500000000000002E-2</v>
      </c>
      <c r="I93" s="19">
        <v>241.31</v>
      </c>
      <c r="J93" s="19">
        <v>19.420000000000002</v>
      </c>
    </row>
    <row r="94" spans="1:10" ht="51.95" customHeight="1" x14ac:dyDescent="0.2">
      <c r="A94" s="16" t="s">
        <v>177</v>
      </c>
      <c r="B94" s="18" t="s">
        <v>246</v>
      </c>
      <c r="C94" s="16" t="s">
        <v>31</v>
      </c>
      <c r="D94" s="16" t="s">
        <v>247</v>
      </c>
      <c r="E94" s="51" t="s">
        <v>183</v>
      </c>
      <c r="F94" s="51"/>
      <c r="G94" s="17" t="s">
        <v>184</v>
      </c>
      <c r="H94" s="20">
        <v>4.19E-2</v>
      </c>
      <c r="I94" s="19">
        <v>226.36</v>
      </c>
      <c r="J94" s="19">
        <v>9.48</v>
      </c>
    </row>
    <row r="95" spans="1:10" ht="65.099999999999994" customHeight="1" x14ac:dyDescent="0.2">
      <c r="A95" s="16" t="s">
        <v>177</v>
      </c>
      <c r="B95" s="18" t="s">
        <v>252</v>
      </c>
      <c r="C95" s="16" t="s">
        <v>31</v>
      </c>
      <c r="D95" s="16" t="s">
        <v>253</v>
      </c>
      <c r="E95" s="51" t="s">
        <v>183</v>
      </c>
      <c r="F95" s="51"/>
      <c r="G95" s="17" t="s">
        <v>184</v>
      </c>
      <c r="H95" s="20">
        <v>4.6399999999999997E-2</v>
      </c>
      <c r="I95" s="19">
        <v>296.17</v>
      </c>
      <c r="J95" s="19">
        <v>13.74</v>
      </c>
    </row>
    <row r="96" spans="1:10" ht="24" customHeight="1" x14ac:dyDescent="0.2">
      <c r="A96" s="16" t="s">
        <v>177</v>
      </c>
      <c r="B96" s="18" t="s">
        <v>248</v>
      </c>
      <c r="C96" s="16" t="s">
        <v>31</v>
      </c>
      <c r="D96" s="16" t="s">
        <v>249</v>
      </c>
      <c r="E96" s="51" t="s">
        <v>180</v>
      </c>
      <c r="F96" s="51"/>
      <c r="G96" s="17" t="s">
        <v>140</v>
      </c>
      <c r="H96" s="20">
        <v>1.1301000000000001</v>
      </c>
      <c r="I96" s="19">
        <v>25.93</v>
      </c>
      <c r="J96" s="19">
        <v>29.3</v>
      </c>
    </row>
    <row r="97" spans="1:10" ht="39" customHeight="1" x14ac:dyDescent="0.2">
      <c r="A97" s="16" t="s">
        <v>177</v>
      </c>
      <c r="B97" s="18" t="s">
        <v>240</v>
      </c>
      <c r="C97" s="16" t="s">
        <v>31</v>
      </c>
      <c r="D97" s="16" t="s">
        <v>241</v>
      </c>
      <c r="E97" s="51" t="s">
        <v>183</v>
      </c>
      <c r="F97" s="51"/>
      <c r="G97" s="17" t="s">
        <v>222</v>
      </c>
      <c r="H97" s="20">
        <v>6.0699999999999997E-2</v>
      </c>
      <c r="I97" s="19">
        <v>88.32</v>
      </c>
      <c r="J97" s="19">
        <v>5.36</v>
      </c>
    </row>
    <row r="98" spans="1:10" ht="39" customHeight="1" x14ac:dyDescent="0.2">
      <c r="A98" s="16" t="s">
        <v>177</v>
      </c>
      <c r="B98" s="18" t="s">
        <v>261</v>
      </c>
      <c r="C98" s="16" t="s">
        <v>26</v>
      </c>
      <c r="D98" s="16" t="s">
        <v>262</v>
      </c>
      <c r="E98" s="51" t="s">
        <v>219</v>
      </c>
      <c r="F98" s="51"/>
      <c r="G98" s="17" t="s">
        <v>260</v>
      </c>
      <c r="H98" s="20">
        <v>2.5548000000000002</v>
      </c>
      <c r="I98" s="19">
        <v>533.16</v>
      </c>
      <c r="J98" s="19">
        <v>1362.11</v>
      </c>
    </row>
    <row r="99" spans="1:10" ht="39" customHeight="1" x14ac:dyDescent="0.2">
      <c r="A99" s="16" t="s">
        <v>177</v>
      </c>
      <c r="B99" s="18" t="s">
        <v>242</v>
      </c>
      <c r="C99" s="16" t="s">
        <v>31</v>
      </c>
      <c r="D99" s="16" t="s">
        <v>243</v>
      </c>
      <c r="E99" s="51" t="s">
        <v>183</v>
      </c>
      <c r="F99" s="51"/>
      <c r="G99" s="17" t="s">
        <v>222</v>
      </c>
      <c r="H99" s="20">
        <v>9.4899999999999998E-2</v>
      </c>
      <c r="I99" s="19">
        <v>156.06</v>
      </c>
      <c r="J99" s="19">
        <v>14.81</v>
      </c>
    </row>
    <row r="100" spans="1:10" ht="39" customHeight="1" x14ac:dyDescent="0.2">
      <c r="A100" s="16" t="s">
        <v>177</v>
      </c>
      <c r="B100" s="18" t="s">
        <v>250</v>
      </c>
      <c r="C100" s="16" t="s">
        <v>31</v>
      </c>
      <c r="D100" s="16" t="s">
        <v>251</v>
      </c>
      <c r="E100" s="51" t="s">
        <v>183</v>
      </c>
      <c r="F100" s="51"/>
      <c r="G100" s="17" t="s">
        <v>222</v>
      </c>
      <c r="H100" s="20">
        <v>0.1071</v>
      </c>
      <c r="I100" s="19">
        <v>59.13</v>
      </c>
      <c r="J100" s="19">
        <v>6.33</v>
      </c>
    </row>
    <row r="101" spans="1:10" ht="39" customHeight="1" x14ac:dyDescent="0.2">
      <c r="A101" s="16" t="s">
        <v>177</v>
      </c>
      <c r="B101" s="18" t="s">
        <v>238</v>
      </c>
      <c r="C101" s="16" t="s">
        <v>31</v>
      </c>
      <c r="D101" s="16" t="s">
        <v>239</v>
      </c>
      <c r="E101" s="51" t="s">
        <v>183</v>
      </c>
      <c r="F101" s="51"/>
      <c r="G101" s="17" t="s">
        <v>184</v>
      </c>
      <c r="H101" s="20">
        <v>4.6399999999999997E-2</v>
      </c>
      <c r="I101" s="19">
        <v>394.1</v>
      </c>
      <c r="J101" s="19">
        <v>18.28</v>
      </c>
    </row>
    <row r="102" spans="1:10" ht="51.95" customHeight="1" x14ac:dyDescent="0.2">
      <c r="A102" s="16" t="s">
        <v>177</v>
      </c>
      <c r="B102" s="18" t="s">
        <v>254</v>
      </c>
      <c r="C102" s="16" t="s">
        <v>31</v>
      </c>
      <c r="D102" s="16" t="s">
        <v>255</v>
      </c>
      <c r="E102" s="51" t="s">
        <v>183</v>
      </c>
      <c r="F102" s="51"/>
      <c r="G102" s="17" t="s">
        <v>222</v>
      </c>
      <c r="H102" s="20">
        <v>9.9000000000000005E-2</v>
      </c>
      <c r="I102" s="19">
        <v>94.59</v>
      </c>
      <c r="J102" s="19">
        <v>9.36</v>
      </c>
    </row>
    <row r="103" spans="1:10" x14ac:dyDescent="0.2">
      <c r="A103" s="36"/>
      <c r="B103" s="36"/>
      <c r="C103" s="36"/>
      <c r="D103" s="36"/>
      <c r="E103" s="36" t="s">
        <v>171</v>
      </c>
      <c r="F103" s="37">
        <v>55.2</v>
      </c>
      <c r="G103" s="36" t="s">
        <v>172</v>
      </c>
      <c r="H103" s="37">
        <v>0</v>
      </c>
      <c r="I103" s="36" t="s">
        <v>173</v>
      </c>
      <c r="J103" s="37">
        <v>55.2</v>
      </c>
    </row>
    <row r="104" spans="1:10" x14ac:dyDescent="0.2">
      <c r="A104" s="36"/>
      <c r="B104" s="36"/>
      <c r="C104" s="36"/>
      <c r="D104" s="36"/>
      <c r="E104" s="36" t="s">
        <v>174</v>
      </c>
      <c r="F104" s="37">
        <v>302.7</v>
      </c>
      <c r="G104" s="36"/>
      <c r="H104" s="50" t="s">
        <v>175</v>
      </c>
      <c r="I104" s="50"/>
      <c r="J104" s="37">
        <v>1796.07</v>
      </c>
    </row>
    <row r="105" spans="1:10" ht="0.95" customHeight="1" x14ac:dyDescent="0.2">
      <c r="A105" s="15"/>
      <c r="B105" s="15"/>
      <c r="C105" s="15"/>
      <c r="D105" s="15"/>
      <c r="E105" s="15"/>
      <c r="F105" s="15"/>
      <c r="G105" s="15"/>
      <c r="H105" s="15"/>
      <c r="I105" s="15"/>
      <c r="J105" s="15"/>
    </row>
    <row r="106" spans="1:10" ht="18" customHeight="1" x14ac:dyDescent="0.2">
      <c r="A106" s="2" t="s">
        <v>129</v>
      </c>
      <c r="B106" s="4" t="s">
        <v>9</v>
      </c>
      <c r="C106" s="2" t="s">
        <v>10</v>
      </c>
      <c r="D106" s="2" t="s">
        <v>11</v>
      </c>
      <c r="E106" s="42" t="s">
        <v>163</v>
      </c>
      <c r="F106" s="42"/>
      <c r="G106" s="3" t="s">
        <v>12</v>
      </c>
      <c r="H106" s="4" t="s">
        <v>13</v>
      </c>
      <c r="I106" s="4" t="s">
        <v>14</v>
      </c>
      <c r="J106" s="4" t="s">
        <v>16</v>
      </c>
    </row>
    <row r="107" spans="1:10" ht="26.1" customHeight="1" x14ac:dyDescent="0.2">
      <c r="A107" s="9" t="s">
        <v>164</v>
      </c>
      <c r="B107" s="11" t="s">
        <v>130</v>
      </c>
      <c r="C107" s="9" t="s">
        <v>26</v>
      </c>
      <c r="D107" s="9" t="s">
        <v>131</v>
      </c>
      <c r="E107" s="48" t="s">
        <v>219</v>
      </c>
      <c r="F107" s="48"/>
      <c r="G107" s="10" t="s">
        <v>78</v>
      </c>
      <c r="H107" s="14">
        <v>1</v>
      </c>
      <c r="I107" s="12">
        <v>558.19000000000005</v>
      </c>
      <c r="J107" s="12">
        <v>558.19000000000005</v>
      </c>
    </row>
    <row r="108" spans="1:10" ht="39" customHeight="1" x14ac:dyDescent="0.2">
      <c r="A108" s="16" t="s">
        <v>177</v>
      </c>
      <c r="B108" s="18" t="s">
        <v>263</v>
      </c>
      <c r="C108" s="16" t="s">
        <v>31</v>
      </c>
      <c r="D108" s="16" t="s">
        <v>264</v>
      </c>
      <c r="E108" s="51" t="s">
        <v>265</v>
      </c>
      <c r="F108" s="51"/>
      <c r="G108" s="17" t="s">
        <v>50</v>
      </c>
      <c r="H108" s="20">
        <v>6.3E-2</v>
      </c>
      <c r="I108" s="19">
        <v>559.70000000000005</v>
      </c>
      <c r="J108" s="19">
        <v>35.26</v>
      </c>
    </row>
    <row r="109" spans="1:10" ht="39" customHeight="1" x14ac:dyDescent="0.2">
      <c r="A109" s="21" t="s">
        <v>166</v>
      </c>
      <c r="B109" s="23" t="s">
        <v>266</v>
      </c>
      <c r="C109" s="21" t="s">
        <v>31</v>
      </c>
      <c r="D109" s="21" t="s">
        <v>267</v>
      </c>
      <c r="E109" s="49" t="s">
        <v>194</v>
      </c>
      <c r="F109" s="49"/>
      <c r="G109" s="22" t="s">
        <v>46</v>
      </c>
      <c r="H109" s="25">
        <v>3.35</v>
      </c>
      <c r="I109" s="24">
        <v>66.14</v>
      </c>
      <c r="J109" s="24">
        <v>221.56</v>
      </c>
    </row>
    <row r="110" spans="1:10" ht="26.1" customHeight="1" x14ac:dyDescent="0.2">
      <c r="A110" s="21" t="s">
        <v>166</v>
      </c>
      <c r="B110" s="23" t="s">
        <v>268</v>
      </c>
      <c r="C110" s="21" t="s">
        <v>31</v>
      </c>
      <c r="D110" s="21" t="s">
        <v>269</v>
      </c>
      <c r="E110" s="49" t="s">
        <v>194</v>
      </c>
      <c r="F110" s="49"/>
      <c r="G110" s="22" t="s">
        <v>33</v>
      </c>
      <c r="H110" s="25">
        <v>0.30199999999999999</v>
      </c>
      <c r="I110" s="24">
        <v>997.92</v>
      </c>
      <c r="J110" s="24">
        <v>301.37</v>
      </c>
    </row>
    <row r="111" spans="1:10" x14ac:dyDescent="0.2">
      <c r="A111" s="36"/>
      <c r="B111" s="36"/>
      <c r="C111" s="36"/>
      <c r="D111" s="36"/>
      <c r="E111" s="36" t="s">
        <v>171</v>
      </c>
      <c r="F111" s="37">
        <v>5.67</v>
      </c>
      <c r="G111" s="36" t="s">
        <v>172</v>
      </c>
      <c r="H111" s="37">
        <v>0</v>
      </c>
      <c r="I111" s="36" t="s">
        <v>173</v>
      </c>
      <c r="J111" s="37">
        <v>5.67</v>
      </c>
    </row>
    <row r="112" spans="1:10" x14ac:dyDescent="0.2">
      <c r="A112" s="36"/>
      <c r="B112" s="36"/>
      <c r="C112" s="36"/>
      <c r="D112" s="36"/>
      <c r="E112" s="36" t="s">
        <v>174</v>
      </c>
      <c r="F112" s="37">
        <v>113.14</v>
      </c>
      <c r="G112" s="36"/>
      <c r="H112" s="50" t="s">
        <v>175</v>
      </c>
      <c r="I112" s="50"/>
      <c r="J112" s="37">
        <v>671.33</v>
      </c>
    </row>
    <row r="113" spans="1:10" ht="0.95" customHeight="1" x14ac:dyDescent="0.2">
      <c r="A113" s="15"/>
      <c r="B113" s="15"/>
      <c r="C113" s="15"/>
      <c r="D113" s="15"/>
      <c r="E113" s="15"/>
      <c r="F113" s="15"/>
      <c r="G113" s="15"/>
      <c r="H113" s="15"/>
      <c r="I113" s="15"/>
      <c r="J113" s="15"/>
    </row>
    <row r="114" spans="1:10" ht="18" customHeight="1" x14ac:dyDescent="0.2">
      <c r="A114" s="2" t="s">
        <v>132</v>
      </c>
      <c r="B114" s="4" t="s">
        <v>9</v>
      </c>
      <c r="C114" s="2" t="s">
        <v>10</v>
      </c>
      <c r="D114" s="2" t="s">
        <v>11</v>
      </c>
      <c r="E114" s="42" t="s">
        <v>163</v>
      </c>
      <c r="F114" s="42"/>
      <c r="G114" s="3" t="s">
        <v>12</v>
      </c>
      <c r="H114" s="4" t="s">
        <v>13</v>
      </c>
      <c r="I114" s="4" t="s">
        <v>14</v>
      </c>
      <c r="J114" s="4" t="s">
        <v>16</v>
      </c>
    </row>
    <row r="115" spans="1:10" ht="26.1" customHeight="1" x14ac:dyDescent="0.2">
      <c r="A115" s="9" t="s">
        <v>164</v>
      </c>
      <c r="B115" s="11" t="s">
        <v>133</v>
      </c>
      <c r="C115" s="9" t="s">
        <v>26</v>
      </c>
      <c r="D115" s="9" t="s">
        <v>134</v>
      </c>
      <c r="E115" s="48" t="s">
        <v>219</v>
      </c>
      <c r="F115" s="48"/>
      <c r="G115" s="10" t="s">
        <v>78</v>
      </c>
      <c r="H115" s="14">
        <v>1</v>
      </c>
      <c r="I115" s="12">
        <v>506.3</v>
      </c>
      <c r="J115" s="12">
        <v>506.3</v>
      </c>
    </row>
    <row r="116" spans="1:10" ht="39" customHeight="1" x14ac:dyDescent="0.2">
      <c r="A116" s="16" t="s">
        <v>177</v>
      </c>
      <c r="B116" s="18" t="s">
        <v>263</v>
      </c>
      <c r="C116" s="16" t="s">
        <v>31</v>
      </c>
      <c r="D116" s="16" t="s">
        <v>264</v>
      </c>
      <c r="E116" s="51" t="s">
        <v>265</v>
      </c>
      <c r="F116" s="51"/>
      <c r="G116" s="17" t="s">
        <v>50</v>
      </c>
      <c r="H116" s="20">
        <v>6.3E-2</v>
      </c>
      <c r="I116" s="19">
        <v>559.70000000000005</v>
      </c>
      <c r="J116" s="19">
        <v>35.26</v>
      </c>
    </row>
    <row r="117" spans="1:10" ht="39" customHeight="1" x14ac:dyDescent="0.2">
      <c r="A117" s="21" t="s">
        <v>166</v>
      </c>
      <c r="B117" s="23" t="s">
        <v>266</v>
      </c>
      <c r="C117" s="21" t="s">
        <v>31</v>
      </c>
      <c r="D117" s="21" t="s">
        <v>267</v>
      </c>
      <c r="E117" s="49" t="s">
        <v>194</v>
      </c>
      <c r="F117" s="49"/>
      <c r="G117" s="22" t="s">
        <v>46</v>
      </c>
      <c r="H117" s="25">
        <v>3.35</v>
      </c>
      <c r="I117" s="24">
        <v>66.14</v>
      </c>
      <c r="J117" s="24">
        <v>221.56</v>
      </c>
    </row>
    <row r="118" spans="1:10" ht="26.1" customHeight="1" x14ac:dyDescent="0.2">
      <c r="A118" s="21" t="s">
        <v>166</v>
      </c>
      <c r="B118" s="23" t="s">
        <v>268</v>
      </c>
      <c r="C118" s="21" t="s">
        <v>31</v>
      </c>
      <c r="D118" s="21" t="s">
        <v>269</v>
      </c>
      <c r="E118" s="49" t="s">
        <v>194</v>
      </c>
      <c r="F118" s="49"/>
      <c r="G118" s="22" t="s">
        <v>33</v>
      </c>
      <c r="H118" s="25">
        <v>0.25</v>
      </c>
      <c r="I118" s="24">
        <v>997.92</v>
      </c>
      <c r="J118" s="24">
        <v>249.48</v>
      </c>
    </row>
    <row r="119" spans="1:10" x14ac:dyDescent="0.2">
      <c r="A119" s="36"/>
      <c r="B119" s="36"/>
      <c r="C119" s="36"/>
      <c r="D119" s="36"/>
      <c r="E119" s="36" t="s">
        <v>171</v>
      </c>
      <c r="F119" s="37">
        <v>5.67</v>
      </c>
      <c r="G119" s="36" t="s">
        <v>172</v>
      </c>
      <c r="H119" s="37">
        <v>0</v>
      </c>
      <c r="I119" s="36" t="s">
        <v>173</v>
      </c>
      <c r="J119" s="37">
        <v>5.67</v>
      </c>
    </row>
    <row r="120" spans="1:10" x14ac:dyDescent="0.2">
      <c r="A120" s="36"/>
      <c r="B120" s="36"/>
      <c r="C120" s="36"/>
      <c r="D120" s="36"/>
      <c r="E120" s="36" t="s">
        <v>174</v>
      </c>
      <c r="F120" s="37">
        <v>102.62</v>
      </c>
      <c r="G120" s="36"/>
      <c r="H120" s="50" t="s">
        <v>175</v>
      </c>
      <c r="I120" s="50"/>
      <c r="J120" s="37">
        <v>608.91999999999996</v>
      </c>
    </row>
    <row r="121" spans="1:10" ht="0.95" customHeight="1" x14ac:dyDescent="0.2">
      <c r="A121" s="15"/>
      <c r="B121" s="15"/>
      <c r="C121" s="15"/>
      <c r="D121" s="15"/>
      <c r="E121" s="15"/>
      <c r="F121" s="15"/>
      <c r="G121" s="15"/>
      <c r="H121" s="15"/>
      <c r="I121" s="15"/>
      <c r="J121" s="15"/>
    </row>
    <row r="122" spans="1:10" ht="50.1" customHeight="1" x14ac:dyDescent="0.25">
      <c r="A122" s="40" t="s">
        <v>270</v>
      </c>
      <c r="B122" s="41"/>
      <c r="C122" s="41"/>
      <c r="D122" s="41"/>
      <c r="E122" s="41"/>
      <c r="F122" s="41"/>
      <c r="G122" s="41"/>
      <c r="H122" s="41"/>
      <c r="I122" s="41"/>
      <c r="J122" s="41"/>
    </row>
    <row r="123" spans="1:10" ht="18" customHeight="1" x14ac:dyDescent="0.2">
      <c r="A123" s="2"/>
      <c r="B123" s="4" t="s">
        <v>9</v>
      </c>
      <c r="C123" s="2" t="s">
        <v>10</v>
      </c>
      <c r="D123" s="2" t="s">
        <v>11</v>
      </c>
      <c r="E123" s="42" t="s">
        <v>163</v>
      </c>
      <c r="F123" s="42"/>
      <c r="G123" s="3" t="s">
        <v>12</v>
      </c>
      <c r="H123" s="4" t="s">
        <v>13</v>
      </c>
      <c r="I123" s="4" t="s">
        <v>14</v>
      </c>
      <c r="J123" s="4" t="s">
        <v>16</v>
      </c>
    </row>
    <row r="124" spans="1:10" ht="26.1" customHeight="1" x14ac:dyDescent="0.2">
      <c r="A124" s="9" t="s">
        <v>164</v>
      </c>
      <c r="B124" s="11" t="s">
        <v>214</v>
      </c>
      <c r="C124" s="9" t="s">
        <v>26</v>
      </c>
      <c r="D124" s="9" t="s">
        <v>215</v>
      </c>
      <c r="E124" s="48" t="s">
        <v>195</v>
      </c>
      <c r="F124" s="48"/>
      <c r="G124" s="10" t="s">
        <v>78</v>
      </c>
      <c r="H124" s="14">
        <v>1</v>
      </c>
      <c r="I124" s="12">
        <v>1520.22</v>
      </c>
      <c r="J124" s="12">
        <v>1520.22</v>
      </c>
    </row>
    <row r="125" spans="1:10" ht="24" customHeight="1" x14ac:dyDescent="0.2">
      <c r="A125" s="16" t="s">
        <v>177</v>
      </c>
      <c r="B125" s="18" t="s">
        <v>196</v>
      </c>
      <c r="C125" s="16" t="s">
        <v>31</v>
      </c>
      <c r="D125" s="16" t="s">
        <v>197</v>
      </c>
      <c r="E125" s="51" t="s">
        <v>180</v>
      </c>
      <c r="F125" s="51"/>
      <c r="G125" s="17" t="s">
        <v>140</v>
      </c>
      <c r="H125" s="20">
        <v>2</v>
      </c>
      <c r="I125" s="19">
        <v>31.11</v>
      </c>
      <c r="J125" s="19">
        <v>62.22</v>
      </c>
    </row>
    <row r="126" spans="1:10" ht="24" customHeight="1" x14ac:dyDescent="0.2">
      <c r="A126" s="16" t="s">
        <v>177</v>
      </c>
      <c r="B126" s="18" t="s">
        <v>178</v>
      </c>
      <c r="C126" s="16" t="s">
        <v>31</v>
      </c>
      <c r="D126" s="16" t="s">
        <v>179</v>
      </c>
      <c r="E126" s="51" t="s">
        <v>180</v>
      </c>
      <c r="F126" s="51"/>
      <c r="G126" s="17" t="s">
        <v>140</v>
      </c>
      <c r="H126" s="20">
        <v>2</v>
      </c>
      <c r="I126" s="19">
        <v>25.81</v>
      </c>
      <c r="J126" s="19">
        <v>51.62</v>
      </c>
    </row>
    <row r="127" spans="1:10" ht="24" customHeight="1" x14ac:dyDescent="0.2">
      <c r="A127" s="16" t="s">
        <v>177</v>
      </c>
      <c r="B127" s="18" t="s">
        <v>271</v>
      </c>
      <c r="C127" s="16" t="s">
        <v>31</v>
      </c>
      <c r="D127" s="16" t="s">
        <v>272</v>
      </c>
      <c r="E127" s="51" t="s">
        <v>180</v>
      </c>
      <c r="F127" s="51"/>
      <c r="G127" s="17" t="s">
        <v>140</v>
      </c>
      <c r="H127" s="20">
        <v>4</v>
      </c>
      <c r="I127" s="19">
        <v>34.82</v>
      </c>
      <c r="J127" s="19">
        <v>139.28</v>
      </c>
    </row>
    <row r="128" spans="1:10" ht="26.1" customHeight="1" x14ac:dyDescent="0.2">
      <c r="A128" s="21" t="s">
        <v>166</v>
      </c>
      <c r="B128" s="23" t="s">
        <v>273</v>
      </c>
      <c r="C128" s="21" t="s">
        <v>31</v>
      </c>
      <c r="D128" s="21" t="s">
        <v>274</v>
      </c>
      <c r="E128" s="49" t="s">
        <v>194</v>
      </c>
      <c r="F128" s="49"/>
      <c r="G128" s="22" t="s">
        <v>46</v>
      </c>
      <c r="H128" s="25">
        <v>21.6</v>
      </c>
      <c r="I128" s="24">
        <v>32.049999999999997</v>
      </c>
      <c r="J128" s="24">
        <v>692.28</v>
      </c>
    </row>
    <row r="129" spans="1:10" ht="26.1" customHeight="1" x14ac:dyDescent="0.2">
      <c r="A129" s="21" t="s">
        <v>166</v>
      </c>
      <c r="B129" s="23" t="s">
        <v>275</v>
      </c>
      <c r="C129" s="21" t="s">
        <v>31</v>
      </c>
      <c r="D129" s="21" t="s">
        <v>276</v>
      </c>
      <c r="E129" s="49" t="s">
        <v>194</v>
      </c>
      <c r="F129" s="49"/>
      <c r="G129" s="22" t="s">
        <v>46</v>
      </c>
      <c r="H129" s="25">
        <v>7.2</v>
      </c>
      <c r="I129" s="24">
        <v>58.52</v>
      </c>
      <c r="J129" s="24">
        <v>421.34</v>
      </c>
    </row>
    <row r="130" spans="1:10" ht="24" customHeight="1" x14ac:dyDescent="0.2">
      <c r="A130" s="21" t="s">
        <v>166</v>
      </c>
      <c r="B130" s="23" t="s">
        <v>277</v>
      </c>
      <c r="C130" s="21" t="s">
        <v>168</v>
      </c>
      <c r="D130" s="21" t="s">
        <v>278</v>
      </c>
      <c r="E130" s="49" t="s">
        <v>194</v>
      </c>
      <c r="F130" s="49"/>
      <c r="G130" s="22" t="s">
        <v>235</v>
      </c>
      <c r="H130" s="25">
        <v>29.58</v>
      </c>
      <c r="I130" s="24">
        <v>5.1886999999999999</v>
      </c>
      <c r="J130" s="24">
        <v>153.47999999999999</v>
      </c>
    </row>
    <row r="131" spans="1:10" x14ac:dyDescent="0.2">
      <c r="A131" s="36"/>
      <c r="B131" s="36"/>
      <c r="C131" s="36"/>
      <c r="D131" s="36"/>
      <c r="E131" s="36" t="s">
        <v>171</v>
      </c>
      <c r="F131" s="37">
        <v>194.2</v>
      </c>
      <c r="G131" s="36" t="s">
        <v>172</v>
      </c>
      <c r="H131" s="37">
        <v>0</v>
      </c>
      <c r="I131" s="36" t="s">
        <v>173</v>
      </c>
      <c r="J131" s="37">
        <v>194.2</v>
      </c>
    </row>
    <row r="132" spans="1:10" x14ac:dyDescent="0.2">
      <c r="A132" s="36"/>
      <c r="B132" s="36"/>
      <c r="C132" s="36"/>
      <c r="D132" s="36"/>
      <c r="E132" s="36" t="s">
        <v>174</v>
      </c>
      <c r="F132" s="37">
        <v>308.14</v>
      </c>
      <c r="G132" s="36"/>
      <c r="H132" s="50" t="s">
        <v>175</v>
      </c>
      <c r="I132" s="50"/>
      <c r="J132" s="37">
        <v>1828.36</v>
      </c>
    </row>
    <row r="133" spans="1:10" ht="0.95" customHeight="1" x14ac:dyDescent="0.2">
      <c r="A133" s="15"/>
      <c r="B133" s="15"/>
      <c r="C133" s="15"/>
      <c r="D133" s="15"/>
      <c r="E133" s="15"/>
      <c r="F133" s="15"/>
      <c r="G133" s="15"/>
      <c r="H133" s="15"/>
      <c r="I133" s="15"/>
      <c r="J133" s="15"/>
    </row>
    <row r="134" spans="1:10" ht="18" customHeight="1" x14ac:dyDescent="0.2">
      <c r="A134" s="2"/>
      <c r="B134" s="4" t="s">
        <v>9</v>
      </c>
      <c r="C134" s="2" t="s">
        <v>10</v>
      </c>
      <c r="D134" s="2" t="s">
        <v>11</v>
      </c>
      <c r="E134" s="42" t="s">
        <v>163</v>
      </c>
      <c r="F134" s="42"/>
      <c r="G134" s="3" t="s">
        <v>12</v>
      </c>
      <c r="H134" s="4" t="s">
        <v>13</v>
      </c>
      <c r="I134" s="4" t="s">
        <v>14</v>
      </c>
      <c r="J134" s="4" t="s">
        <v>16</v>
      </c>
    </row>
    <row r="135" spans="1:10" ht="39" customHeight="1" x14ac:dyDescent="0.2">
      <c r="A135" s="9" t="s">
        <v>164</v>
      </c>
      <c r="B135" s="11" t="s">
        <v>258</v>
      </c>
      <c r="C135" s="9" t="s">
        <v>26</v>
      </c>
      <c r="D135" s="9" t="s">
        <v>259</v>
      </c>
      <c r="E135" s="48" t="s">
        <v>219</v>
      </c>
      <c r="F135" s="48"/>
      <c r="G135" s="10" t="s">
        <v>260</v>
      </c>
      <c r="H135" s="14">
        <v>1</v>
      </c>
      <c r="I135" s="12">
        <v>494.11</v>
      </c>
      <c r="J135" s="12">
        <v>494.11</v>
      </c>
    </row>
    <row r="136" spans="1:10" ht="39" customHeight="1" x14ac:dyDescent="0.2">
      <c r="A136" s="16" t="s">
        <v>177</v>
      </c>
      <c r="B136" s="18" t="s">
        <v>279</v>
      </c>
      <c r="C136" s="16" t="s">
        <v>31</v>
      </c>
      <c r="D136" s="16" t="s">
        <v>280</v>
      </c>
      <c r="E136" s="51" t="s">
        <v>183</v>
      </c>
      <c r="F136" s="51"/>
      <c r="G136" s="17" t="s">
        <v>184</v>
      </c>
      <c r="H136" s="20">
        <v>1.7600000000000001E-2</v>
      </c>
      <c r="I136" s="19">
        <v>318.07</v>
      </c>
      <c r="J136" s="19">
        <v>5.59</v>
      </c>
    </row>
    <row r="137" spans="1:10" ht="39" customHeight="1" x14ac:dyDescent="0.2">
      <c r="A137" s="16" t="s">
        <v>177</v>
      </c>
      <c r="B137" s="18" t="s">
        <v>281</v>
      </c>
      <c r="C137" s="16" t="s">
        <v>31</v>
      </c>
      <c r="D137" s="16" t="s">
        <v>282</v>
      </c>
      <c r="E137" s="51" t="s">
        <v>183</v>
      </c>
      <c r="F137" s="51"/>
      <c r="G137" s="17" t="s">
        <v>222</v>
      </c>
      <c r="H137" s="20">
        <v>5.1000000000000004E-3</v>
      </c>
      <c r="I137" s="19">
        <v>14.28</v>
      </c>
      <c r="J137" s="19">
        <v>7.0000000000000007E-2</v>
      </c>
    </row>
    <row r="138" spans="1:10" ht="39" customHeight="1" x14ac:dyDescent="0.2">
      <c r="A138" s="16" t="s">
        <v>177</v>
      </c>
      <c r="B138" s="18" t="s">
        <v>283</v>
      </c>
      <c r="C138" s="16" t="s">
        <v>31</v>
      </c>
      <c r="D138" s="16" t="s">
        <v>284</v>
      </c>
      <c r="E138" s="51" t="s">
        <v>183</v>
      </c>
      <c r="F138" s="51"/>
      <c r="G138" s="17" t="s">
        <v>184</v>
      </c>
      <c r="H138" s="20">
        <v>4.8999999999999998E-3</v>
      </c>
      <c r="I138" s="19">
        <v>184.36</v>
      </c>
      <c r="J138" s="19">
        <v>0.9</v>
      </c>
    </row>
    <row r="139" spans="1:10" ht="39" customHeight="1" x14ac:dyDescent="0.2">
      <c r="A139" s="16" t="s">
        <v>177</v>
      </c>
      <c r="B139" s="18" t="s">
        <v>285</v>
      </c>
      <c r="C139" s="16" t="s">
        <v>31</v>
      </c>
      <c r="D139" s="16" t="s">
        <v>286</v>
      </c>
      <c r="E139" s="51" t="s">
        <v>183</v>
      </c>
      <c r="F139" s="51"/>
      <c r="G139" s="17" t="s">
        <v>222</v>
      </c>
      <c r="H139" s="20">
        <v>1.7899999999999999E-2</v>
      </c>
      <c r="I139" s="19">
        <v>86.09</v>
      </c>
      <c r="J139" s="19">
        <v>1.54</v>
      </c>
    </row>
    <row r="140" spans="1:10" ht="39" customHeight="1" x14ac:dyDescent="0.2">
      <c r="A140" s="16" t="s">
        <v>177</v>
      </c>
      <c r="B140" s="18" t="s">
        <v>287</v>
      </c>
      <c r="C140" s="16" t="s">
        <v>31</v>
      </c>
      <c r="D140" s="16" t="s">
        <v>288</v>
      </c>
      <c r="E140" s="51" t="s">
        <v>183</v>
      </c>
      <c r="F140" s="51"/>
      <c r="G140" s="17" t="s">
        <v>184</v>
      </c>
      <c r="H140" s="20">
        <v>1.7600000000000001E-2</v>
      </c>
      <c r="I140" s="19">
        <v>2920</v>
      </c>
      <c r="J140" s="19">
        <v>51.39</v>
      </c>
    </row>
    <row r="141" spans="1:10" ht="26.1" customHeight="1" x14ac:dyDescent="0.2">
      <c r="A141" s="16" t="s">
        <v>177</v>
      </c>
      <c r="B141" s="18" t="s">
        <v>289</v>
      </c>
      <c r="C141" s="16" t="s">
        <v>31</v>
      </c>
      <c r="D141" s="16" t="s">
        <v>290</v>
      </c>
      <c r="E141" s="51" t="s">
        <v>183</v>
      </c>
      <c r="F141" s="51"/>
      <c r="G141" s="17" t="s">
        <v>184</v>
      </c>
      <c r="H141" s="20">
        <v>4.5499999999999999E-2</v>
      </c>
      <c r="I141" s="19">
        <v>289.49</v>
      </c>
      <c r="J141" s="19">
        <v>13.17</v>
      </c>
    </row>
    <row r="142" spans="1:10" ht="24" customHeight="1" x14ac:dyDescent="0.2">
      <c r="A142" s="16" t="s">
        <v>177</v>
      </c>
      <c r="B142" s="18" t="s">
        <v>291</v>
      </c>
      <c r="C142" s="16" t="s">
        <v>31</v>
      </c>
      <c r="D142" s="16" t="s">
        <v>292</v>
      </c>
      <c r="E142" s="51" t="s">
        <v>180</v>
      </c>
      <c r="F142" s="51"/>
      <c r="G142" s="17" t="s">
        <v>140</v>
      </c>
      <c r="H142" s="20">
        <v>2.2700000000000001E-2</v>
      </c>
      <c r="I142" s="19">
        <v>78.069999999999993</v>
      </c>
      <c r="J142" s="19">
        <v>1.77</v>
      </c>
    </row>
    <row r="143" spans="1:10" ht="39" customHeight="1" x14ac:dyDescent="0.2">
      <c r="A143" s="16" t="s">
        <v>177</v>
      </c>
      <c r="B143" s="18" t="s">
        <v>293</v>
      </c>
      <c r="C143" s="16" t="s">
        <v>31</v>
      </c>
      <c r="D143" s="16" t="s">
        <v>294</v>
      </c>
      <c r="E143" s="51" t="s">
        <v>183</v>
      </c>
      <c r="F143" s="51"/>
      <c r="G143" s="17" t="s">
        <v>222</v>
      </c>
      <c r="H143" s="20">
        <v>5.1000000000000004E-3</v>
      </c>
      <c r="I143" s="19">
        <v>379.38</v>
      </c>
      <c r="J143" s="19">
        <v>1.93</v>
      </c>
    </row>
    <row r="144" spans="1:10" ht="24" customHeight="1" x14ac:dyDescent="0.2">
      <c r="A144" s="16" t="s">
        <v>177</v>
      </c>
      <c r="B144" s="18" t="s">
        <v>178</v>
      </c>
      <c r="C144" s="16" t="s">
        <v>31</v>
      </c>
      <c r="D144" s="16" t="s">
        <v>179</v>
      </c>
      <c r="E144" s="51" t="s">
        <v>180</v>
      </c>
      <c r="F144" s="51"/>
      <c r="G144" s="17" t="s">
        <v>140</v>
      </c>
      <c r="H144" s="20">
        <v>4.5499999999999999E-2</v>
      </c>
      <c r="I144" s="19">
        <v>25.81</v>
      </c>
      <c r="J144" s="19">
        <v>1.17</v>
      </c>
    </row>
    <row r="145" spans="1:10" ht="26.1" customHeight="1" x14ac:dyDescent="0.2">
      <c r="A145" s="21" t="s">
        <v>166</v>
      </c>
      <c r="B145" s="23" t="s">
        <v>202</v>
      </c>
      <c r="C145" s="21" t="s">
        <v>31</v>
      </c>
      <c r="D145" s="21" t="s">
        <v>203</v>
      </c>
      <c r="E145" s="49" t="s">
        <v>194</v>
      </c>
      <c r="F145" s="49"/>
      <c r="G145" s="22" t="s">
        <v>50</v>
      </c>
      <c r="H145" s="25">
        <v>0.24210000000000001</v>
      </c>
      <c r="I145" s="24">
        <v>100</v>
      </c>
      <c r="J145" s="24">
        <v>24.21</v>
      </c>
    </row>
    <row r="146" spans="1:10" ht="24" customHeight="1" x14ac:dyDescent="0.2">
      <c r="A146" s="21" t="s">
        <v>166</v>
      </c>
      <c r="B146" s="23" t="s">
        <v>295</v>
      </c>
      <c r="C146" s="21" t="s">
        <v>31</v>
      </c>
      <c r="D146" s="21" t="s">
        <v>296</v>
      </c>
      <c r="E146" s="49" t="s">
        <v>194</v>
      </c>
      <c r="F146" s="49"/>
      <c r="G146" s="22" t="s">
        <v>297</v>
      </c>
      <c r="H146" s="25">
        <v>51.88</v>
      </c>
      <c r="I146" s="24">
        <v>1.06</v>
      </c>
      <c r="J146" s="24">
        <v>54.99</v>
      </c>
    </row>
    <row r="147" spans="1:10" ht="26.1" customHeight="1" x14ac:dyDescent="0.2">
      <c r="A147" s="21" t="s">
        <v>166</v>
      </c>
      <c r="B147" s="23" t="s">
        <v>298</v>
      </c>
      <c r="C147" s="21" t="s">
        <v>31</v>
      </c>
      <c r="D147" s="21" t="s">
        <v>299</v>
      </c>
      <c r="E147" s="49" t="s">
        <v>194</v>
      </c>
      <c r="F147" s="49"/>
      <c r="G147" s="22" t="s">
        <v>50</v>
      </c>
      <c r="H147" s="25">
        <v>0.17399999999999999</v>
      </c>
      <c r="I147" s="24">
        <v>117.95</v>
      </c>
      <c r="J147" s="24">
        <v>20.52</v>
      </c>
    </row>
    <row r="148" spans="1:10" ht="26.1" customHeight="1" x14ac:dyDescent="0.2">
      <c r="A148" s="21" t="s">
        <v>166</v>
      </c>
      <c r="B148" s="23" t="s">
        <v>300</v>
      </c>
      <c r="C148" s="21" t="s">
        <v>26</v>
      </c>
      <c r="D148" s="21" t="s">
        <v>301</v>
      </c>
      <c r="E148" s="49" t="s">
        <v>194</v>
      </c>
      <c r="F148" s="49"/>
      <c r="G148" s="22" t="s">
        <v>260</v>
      </c>
      <c r="H148" s="25">
        <v>5.6599999999999998E-2</v>
      </c>
      <c r="I148" s="24">
        <v>5276.74</v>
      </c>
      <c r="J148" s="24">
        <v>298.66000000000003</v>
      </c>
    </row>
    <row r="149" spans="1:10" ht="26.1" customHeight="1" x14ac:dyDescent="0.2">
      <c r="A149" s="21" t="s">
        <v>166</v>
      </c>
      <c r="B149" s="23" t="s">
        <v>302</v>
      </c>
      <c r="C149" s="21" t="s">
        <v>31</v>
      </c>
      <c r="D149" s="21" t="s">
        <v>303</v>
      </c>
      <c r="E149" s="49" t="s">
        <v>194</v>
      </c>
      <c r="F149" s="49"/>
      <c r="G149" s="22" t="s">
        <v>50</v>
      </c>
      <c r="H149" s="25">
        <v>0.1782</v>
      </c>
      <c r="I149" s="24">
        <v>102.16</v>
      </c>
      <c r="J149" s="24">
        <v>18.2</v>
      </c>
    </row>
    <row r="150" spans="1:10" x14ac:dyDescent="0.2">
      <c r="A150" s="36"/>
      <c r="B150" s="36"/>
      <c r="C150" s="36"/>
      <c r="D150" s="36"/>
      <c r="E150" s="36" t="s">
        <v>171</v>
      </c>
      <c r="F150" s="37">
        <v>5.89</v>
      </c>
      <c r="G150" s="36" t="s">
        <v>172</v>
      </c>
      <c r="H150" s="37">
        <v>0</v>
      </c>
      <c r="I150" s="36" t="s">
        <v>173</v>
      </c>
      <c r="J150" s="37">
        <v>5.89</v>
      </c>
    </row>
    <row r="151" spans="1:10" x14ac:dyDescent="0.2">
      <c r="A151" s="36"/>
      <c r="B151" s="36"/>
      <c r="C151" s="36"/>
      <c r="D151" s="36"/>
      <c r="E151" s="36" t="s">
        <v>174</v>
      </c>
      <c r="F151" s="37">
        <v>100.15</v>
      </c>
      <c r="G151" s="36"/>
      <c r="H151" s="50" t="s">
        <v>175</v>
      </c>
      <c r="I151" s="50"/>
      <c r="J151" s="37">
        <v>594.26</v>
      </c>
    </row>
    <row r="152" spans="1:10" ht="0.95" customHeight="1" x14ac:dyDescent="0.2">
      <c r="A152" s="15"/>
      <c r="B152" s="15"/>
      <c r="C152" s="15"/>
      <c r="D152" s="15"/>
      <c r="E152" s="15"/>
      <c r="F152" s="15"/>
      <c r="G152" s="15"/>
      <c r="H152" s="15"/>
      <c r="I152" s="15"/>
      <c r="J152" s="15"/>
    </row>
    <row r="153" spans="1:10" ht="18" customHeight="1" x14ac:dyDescent="0.2">
      <c r="A153" s="2"/>
      <c r="B153" s="4" t="s">
        <v>9</v>
      </c>
      <c r="C153" s="2" t="s">
        <v>10</v>
      </c>
      <c r="D153" s="2" t="s">
        <v>11</v>
      </c>
      <c r="E153" s="42" t="s">
        <v>163</v>
      </c>
      <c r="F153" s="42"/>
      <c r="G153" s="3" t="s">
        <v>12</v>
      </c>
      <c r="H153" s="4" t="s">
        <v>13</v>
      </c>
      <c r="I153" s="4" t="s">
        <v>14</v>
      </c>
      <c r="J153" s="4" t="s">
        <v>16</v>
      </c>
    </row>
    <row r="154" spans="1:10" ht="39" customHeight="1" x14ac:dyDescent="0.2">
      <c r="A154" s="9" t="s">
        <v>164</v>
      </c>
      <c r="B154" s="11" t="s">
        <v>261</v>
      </c>
      <c r="C154" s="9" t="s">
        <v>26</v>
      </c>
      <c r="D154" s="9" t="s">
        <v>262</v>
      </c>
      <c r="E154" s="48" t="s">
        <v>219</v>
      </c>
      <c r="F154" s="48"/>
      <c r="G154" s="10" t="s">
        <v>260</v>
      </c>
      <c r="H154" s="14">
        <v>1</v>
      </c>
      <c r="I154" s="12">
        <v>533.16</v>
      </c>
      <c r="J154" s="12">
        <v>533.16</v>
      </c>
    </row>
    <row r="155" spans="1:10" ht="26.1" customHeight="1" x14ac:dyDescent="0.2">
      <c r="A155" s="16" t="s">
        <v>177</v>
      </c>
      <c r="B155" s="18" t="s">
        <v>289</v>
      </c>
      <c r="C155" s="16" t="s">
        <v>31</v>
      </c>
      <c r="D155" s="16" t="s">
        <v>290</v>
      </c>
      <c r="E155" s="51" t="s">
        <v>183</v>
      </c>
      <c r="F155" s="51"/>
      <c r="G155" s="17" t="s">
        <v>184</v>
      </c>
      <c r="H155" s="20">
        <v>4.5499999999999999E-2</v>
      </c>
      <c r="I155" s="19">
        <v>289.49</v>
      </c>
      <c r="J155" s="19">
        <v>13.17</v>
      </c>
    </row>
    <row r="156" spans="1:10" ht="39" customHeight="1" x14ac:dyDescent="0.2">
      <c r="A156" s="16" t="s">
        <v>177</v>
      </c>
      <c r="B156" s="18" t="s">
        <v>285</v>
      </c>
      <c r="C156" s="16" t="s">
        <v>31</v>
      </c>
      <c r="D156" s="16" t="s">
        <v>286</v>
      </c>
      <c r="E156" s="51" t="s">
        <v>183</v>
      </c>
      <c r="F156" s="51"/>
      <c r="G156" s="17" t="s">
        <v>222</v>
      </c>
      <c r="H156" s="20">
        <v>1.7899999999999999E-2</v>
      </c>
      <c r="I156" s="19">
        <v>86.09</v>
      </c>
      <c r="J156" s="19">
        <v>1.54</v>
      </c>
    </row>
    <row r="157" spans="1:10" ht="39" customHeight="1" x14ac:dyDescent="0.2">
      <c r="A157" s="16" t="s">
        <v>177</v>
      </c>
      <c r="B157" s="18" t="s">
        <v>287</v>
      </c>
      <c r="C157" s="16" t="s">
        <v>31</v>
      </c>
      <c r="D157" s="16" t="s">
        <v>288</v>
      </c>
      <c r="E157" s="51" t="s">
        <v>183</v>
      </c>
      <c r="F157" s="51"/>
      <c r="G157" s="17" t="s">
        <v>184</v>
      </c>
      <c r="H157" s="20">
        <v>1.7600000000000001E-2</v>
      </c>
      <c r="I157" s="19">
        <v>2920</v>
      </c>
      <c r="J157" s="19">
        <v>51.39</v>
      </c>
    </row>
    <row r="158" spans="1:10" ht="39" customHeight="1" x14ac:dyDescent="0.2">
      <c r="A158" s="16" t="s">
        <v>177</v>
      </c>
      <c r="B158" s="18" t="s">
        <v>281</v>
      </c>
      <c r="C158" s="16" t="s">
        <v>31</v>
      </c>
      <c r="D158" s="16" t="s">
        <v>282</v>
      </c>
      <c r="E158" s="51" t="s">
        <v>183</v>
      </c>
      <c r="F158" s="51"/>
      <c r="G158" s="17" t="s">
        <v>222</v>
      </c>
      <c r="H158" s="20">
        <v>5.1000000000000004E-3</v>
      </c>
      <c r="I158" s="19">
        <v>14.28</v>
      </c>
      <c r="J158" s="19">
        <v>7.0000000000000007E-2</v>
      </c>
    </row>
    <row r="159" spans="1:10" ht="39" customHeight="1" x14ac:dyDescent="0.2">
      <c r="A159" s="16" t="s">
        <v>177</v>
      </c>
      <c r="B159" s="18" t="s">
        <v>293</v>
      </c>
      <c r="C159" s="16" t="s">
        <v>31</v>
      </c>
      <c r="D159" s="16" t="s">
        <v>294</v>
      </c>
      <c r="E159" s="51" t="s">
        <v>183</v>
      </c>
      <c r="F159" s="51"/>
      <c r="G159" s="17" t="s">
        <v>222</v>
      </c>
      <c r="H159" s="20">
        <v>5.1000000000000004E-3</v>
      </c>
      <c r="I159" s="19">
        <v>379.38</v>
      </c>
      <c r="J159" s="19">
        <v>1.93</v>
      </c>
    </row>
    <row r="160" spans="1:10" ht="39" customHeight="1" x14ac:dyDescent="0.2">
      <c r="A160" s="16" t="s">
        <v>177</v>
      </c>
      <c r="B160" s="18" t="s">
        <v>283</v>
      </c>
      <c r="C160" s="16" t="s">
        <v>31</v>
      </c>
      <c r="D160" s="16" t="s">
        <v>284</v>
      </c>
      <c r="E160" s="51" t="s">
        <v>183</v>
      </c>
      <c r="F160" s="51"/>
      <c r="G160" s="17" t="s">
        <v>184</v>
      </c>
      <c r="H160" s="20">
        <v>4.8999999999999998E-3</v>
      </c>
      <c r="I160" s="19">
        <v>184.36</v>
      </c>
      <c r="J160" s="19">
        <v>0.9</v>
      </c>
    </row>
    <row r="161" spans="1:10" ht="39" customHeight="1" x14ac:dyDescent="0.2">
      <c r="A161" s="16" t="s">
        <v>177</v>
      </c>
      <c r="B161" s="18" t="s">
        <v>279</v>
      </c>
      <c r="C161" s="16" t="s">
        <v>31</v>
      </c>
      <c r="D161" s="16" t="s">
        <v>280</v>
      </c>
      <c r="E161" s="51" t="s">
        <v>183</v>
      </c>
      <c r="F161" s="51"/>
      <c r="G161" s="17" t="s">
        <v>184</v>
      </c>
      <c r="H161" s="20">
        <v>1.7600000000000001E-2</v>
      </c>
      <c r="I161" s="19">
        <v>318.07</v>
      </c>
      <c r="J161" s="19">
        <v>5.59</v>
      </c>
    </row>
    <row r="162" spans="1:10" ht="24" customHeight="1" x14ac:dyDescent="0.2">
      <c r="A162" s="16" t="s">
        <v>177</v>
      </c>
      <c r="B162" s="18" t="s">
        <v>178</v>
      </c>
      <c r="C162" s="16" t="s">
        <v>31</v>
      </c>
      <c r="D162" s="16" t="s">
        <v>179</v>
      </c>
      <c r="E162" s="51" t="s">
        <v>180</v>
      </c>
      <c r="F162" s="51"/>
      <c r="G162" s="17" t="s">
        <v>140</v>
      </c>
      <c r="H162" s="20">
        <v>4.5499999999999999E-2</v>
      </c>
      <c r="I162" s="19">
        <v>25.81</v>
      </c>
      <c r="J162" s="19">
        <v>1.17</v>
      </c>
    </row>
    <row r="163" spans="1:10" ht="24" customHeight="1" x14ac:dyDescent="0.2">
      <c r="A163" s="16" t="s">
        <v>177</v>
      </c>
      <c r="B163" s="18" t="s">
        <v>291</v>
      </c>
      <c r="C163" s="16" t="s">
        <v>31</v>
      </c>
      <c r="D163" s="16" t="s">
        <v>292</v>
      </c>
      <c r="E163" s="51" t="s">
        <v>180</v>
      </c>
      <c r="F163" s="51"/>
      <c r="G163" s="17" t="s">
        <v>140</v>
      </c>
      <c r="H163" s="20">
        <v>2.2700000000000001E-2</v>
      </c>
      <c r="I163" s="19">
        <v>78.069999999999993</v>
      </c>
      <c r="J163" s="19">
        <v>1.77</v>
      </c>
    </row>
    <row r="164" spans="1:10" ht="26.1" customHeight="1" x14ac:dyDescent="0.2">
      <c r="A164" s="21" t="s">
        <v>166</v>
      </c>
      <c r="B164" s="23" t="s">
        <v>298</v>
      </c>
      <c r="C164" s="21" t="s">
        <v>31</v>
      </c>
      <c r="D164" s="21" t="s">
        <v>299</v>
      </c>
      <c r="E164" s="49" t="s">
        <v>194</v>
      </c>
      <c r="F164" s="49"/>
      <c r="G164" s="22" t="s">
        <v>50</v>
      </c>
      <c r="H164" s="25">
        <v>0.19980000000000001</v>
      </c>
      <c r="I164" s="24">
        <v>117.95</v>
      </c>
      <c r="J164" s="24">
        <v>23.56</v>
      </c>
    </row>
    <row r="165" spans="1:10" ht="26.1" customHeight="1" x14ac:dyDescent="0.2">
      <c r="A165" s="21" t="s">
        <v>166</v>
      </c>
      <c r="B165" s="23" t="s">
        <v>300</v>
      </c>
      <c r="C165" s="21" t="s">
        <v>26</v>
      </c>
      <c r="D165" s="21" t="s">
        <v>301</v>
      </c>
      <c r="E165" s="49" t="s">
        <v>194</v>
      </c>
      <c r="F165" s="49"/>
      <c r="G165" s="22" t="s">
        <v>260</v>
      </c>
      <c r="H165" s="25">
        <v>6.3229999999999995E-2</v>
      </c>
      <c r="I165" s="24">
        <v>5276.74</v>
      </c>
      <c r="J165" s="24">
        <v>333.64</v>
      </c>
    </row>
    <row r="166" spans="1:10" ht="24" customHeight="1" x14ac:dyDescent="0.2">
      <c r="A166" s="21" t="s">
        <v>166</v>
      </c>
      <c r="B166" s="23" t="s">
        <v>295</v>
      </c>
      <c r="C166" s="21" t="s">
        <v>31</v>
      </c>
      <c r="D166" s="21" t="s">
        <v>296</v>
      </c>
      <c r="E166" s="49" t="s">
        <v>194</v>
      </c>
      <c r="F166" s="49"/>
      <c r="G166" s="22" t="s">
        <v>297</v>
      </c>
      <c r="H166" s="25">
        <v>56.2</v>
      </c>
      <c r="I166" s="24">
        <v>1.06</v>
      </c>
      <c r="J166" s="24">
        <v>59.57</v>
      </c>
    </row>
    <row r="167" spans="1:10" ht="26.1" customHeight="1" x14ac:dyDescent="0.2">
      <c r="A167" s="21" t="s">
        <v>166</v>
      </c>
      <c r="B167" s="23" t="s">
        <v>302</v>
      </c>
      <c r="C167" s="21" t="s">
        <v>31</v>
      </c>
      <c r="D167" s="21" t="s">
        <v>303</v>
      </c>
      <c r="E167" s="49" t="s">
        <v>194</v>
      </c>
      <c r="F167" s="49"/>
      <c r="G167" s="22" t="s">
        <v>50</v>
      </c>
      <c r="H167" s="25">
        <v>6.25E-2</v>
      </c>
      <c r="I167" s="24">
        <v>102.16</v>
      </c>
      <c r="J167" s="24">
        <v>6.38</v>
      </c>
    </row>
    <row r="168" spans="1:10" ht="26.1" customHeight="1" x14ac:dyDescent="0.2">
      <c r="A168" s="21" t="s">
        <v>166</v>
      </c>
      <c r="B168" s="23" t="s">
        <v>202</v>
      </c>
      <c r="C168" s="21" t="s">
        <v>31</v>
      </c>
      <c r="D168" s="21" t="s">
        <v>203</v>
      </c>
      <c r="E168" s="49" t="s">
        <v>194</v>
      </c>
      <c r="F168" s="49"/>
      <c r="G168" s="22" t="s">
        <v>50</v>
      </c>
      <c r="H168" s="25">
        <v>0.32479999999999998</v>
      </c>
      <c r="I168" s="24">
        <v>100</v>
      </c>
      <c r="J168" s="24">
        <v>32.479999999999997</v>
      </c>
    </row>
    <row r="169" spans="1:10" x14ac:dyDescent="0.2">
      <c r="A169" s="36"/>
      <c r="B169" s="36"/>
      <c r="C169" s="36"/>
      <c r="D169" s="36"/>
      <c r="E169" s="36" t="s">
        <v>171</v>
      </c>
      <c r="F169" s="37">
        <v>5.89</v>
      </c>
      <c r="G169" s="36" t="s">
        <v>172</v>
      </c>
      <c r="H169" s="37">
        <v>0</v>
      </c>
      <c r="I169" s="36" t="s">
        <v>173</v>
      </c>
      <c r="J169" s="37">
        <v>5.89</v>
      </c>
    </row>
    <row r="170" spans="1:10" x14ac:dyDescent="0.2">
      <c r="A170" s="36"/>
      <c r="B170" s="36"/>
      <c r="C170" s="36"/>
      <c r="D170" s="36"/>
      <c r="E170" s="36" t="s">
        <v>174</v>
      </c>
      <c r="F170" s="37">
        <v>108.07</v>
      </c>
      <c r="G170" s="36"/>
      <c r="H170" s="50" t="s">
        <v>175</v>
      </c>
      <c r="I170" s="50"/>
      <c r="J170" s="37">
        <v>641.23</v>
      </c>
    </row>
    <row r="171" spans="1:10" ht="0.95" customHeight="1" x14ac:dyDescent="0.2">
      <c r="A171" s="15"/>
      <c r="B171" s="15"/>
      <c r="C171" s="15"/>
      <c r="D171" s="15"/>
      <c r="E171" s="15"/>
      <c r="F171" s="15"/>
      <c r="G171" s="15"/>
      <c r="H171" s="15"/>
      <c r="I171" s="15"/>
      <c r="J171" s="15"/>
    </row>
    <row r="172" spans="1:10" x14ac:dyDescent="0.2">
      <c r="A172" s="35"/>
      <c r="B172" s="35"/>
      <c r="C172" s="35"/>
      <c r="D172" s="35"/>
      <c r="E172" s="35"/>
      <c r="F172" s="35"/>
      <c r="G172" s="35"/>
      <c r="H172" s="35"/>
      <c r="I172" s="35"/>
      <c r="J172" s="35"/>
    </row>
    <row r="173" spans="1:10" x14ac:dyDescent="0.2">
      <c r="A173" s="45"/>
      <c r="B173" s="45"/>
      <c r="C173" s="45"/>
      <c r="D173" s="34"/>
      <c r="E173" s="33"/>
      <c r="F173" s="39" t="s">
        <v>157</v>
      </c>
      <c r="G173" s="45"/>
      <c r="H173" s="46">
        <v>306985.24</v>
      </c>
      <c r="I173" s="45"/>
      <c r="J173" s="45"/>
    </row>
    <row r="174" spans="1:10" x14ac:dyDescent="0.2">
      <c r="A174" s="45"/>
      <c r="B174" s="45"/>
      <c r="C174" s="45"/>
      <c r="D174" s="34"/>
      <c r="E174" s="33"/>
      <c r="F174" s="39" t="s">
        <v>158</v>
      </c>
      <c r="G174" s="45"/>
      <c r="H174" s="46">
        <v>62124.78</v>
      </c>
      <c r="I174" s="45"/>
      <c r="J174" s="45"/>
    </row>
    <row r="175" spans="1:10" x14ac:dyDescent="0.2">
      <c r="A175" s="45"/>
      <c r="B175" s="45"/>
      <c r="C175" s="45"/>
      <c r="D175" s="34"/>
      <c r="E175" s="33"/>
      <c r="F175" s="39" t="s">
        <v>159</v>
      </c>
      <c r="G175" s="45"/>
      <c r="H175" s="46">
        <v>369110.02</v>
      </c>
      <c r="I175" s="45"/>
      <c r="J175" s="45"/>
    </row>
    <row r="176" spans="1:10" ht="60" customHeight="1" x14ac:dyDescent="0.2">
      <c r="A176" s="32"/>
      <c r="B176" s="32"/>
      <c r="C176" s="32"/>
      <c r="D176" s="32"/>
      <c r="E176" s="32"/>
      <c r="F176" s="32"/>
      <c r="G176" s="32"/>
      <c r="H176" s="32"/>
      <c r="I176" s="32"/>
      <c r="J176" s="32"/>
    </row>
    <row r="177" spans="1:10" ht="18" customHeight="1" x14ac:dyDescent="0.2">
      <c r="A177" s="56" t="s">
        <v>371</v>
      </c>
      <c r="B177" s="47"/>
      <c r="C177" s="47"/>
      <c r="D177" s="47"/>
      <c r="E177" s="47"/>
      <c r="F177" s="47"/>
      <c r="G177" s="47"/>
      <c r="H177" s="47"/>
      <c r="I177" s="47"/>
      <c r="J177" s="47"/>
    </row>
    <row r="178" spans="1:10" ht="30" customHeight="1" x14ac:dyDescent="0.2">
      <c r="A178" s="47" t="s">
        <v>160</v>
      </c>
      <c r="B178" s="47"/>
      <c r="C178" s="47"/>
      <c r="D178" s="47"/>
      <c r="E178" s="47"/>
      <c r="F178" s="47"/>
      <c r="G178" s="47"/>
      <c r="H178" s="47"/>
      <c r="I178" s="47"/>
      <c r="J178" s="47"/>
    </row>
  </sheetData>
  <mergeCells count="162">
    <mergeCell ref="A174:C174"/>
    <mergeCell ref="F174:G174"/>
    <mergeCell ref="H174:J174"/>
    <mergeCell ref="A175:C175"/>
    <mergeCell ref="F175:G175"/>
    <mergeCell ref="H175:J175"/>
    <mergeCell ref="A177:J177"/>
    <mergeCell ref="A178:J178"/>
    <mergeCell ref="E163:F163"/>
    <mergeCell ref="E164:F164"/>
    <mergeCell ref="E165:F165"/>
    <mergeCell ref="E166:F166"/>
    <mergeCell ref="E167:F167"/>
    <mergeCell ref="E168:F168"/>
    <mergeCell ref="H170:I170"/>
    <mergeCell ref="A173:C173"/>
    <mergeCell ref="F173:G173"/>
    <mergeCell ref="H173:J173"/>
    <mergeCell ref="E154:F154"/>
    <mergeCell ref="E155:F155"/>
    <mergeCell ref="E156:F156"/>
    <mergeCell ref="E157:F157"/>
    <mergeCell ref="E158:F158"/>
    <mergeCell ref="E159:F159"/>
    <mergeCell ref="E160:F160"/>
    <mergeCell ref="E161:F161"/>
    <mergeCell ref="E162:F162"/>
    <mergeCell ref="E143:F143"/>
    <mergeCell ref="E144:F144"/>
    <mergeCell ref="E145:F145"/>
    <mergeCell ref="E146:F146"/>
    <mergeCell ref="E147:F147"/>
    <mergeCell ref="E148:F148"/>
    <mergeCell ref="E149:F149"/>
    <mergeCell ref="H151:I151"/>
    <mergeCell ref="E153:F153"/>
    <mergeCell ref="E134:F134"/>
    <mergeCell ref="E135:F135"/>
    <mergeCell ref="E136:F136"/>
    <mergeCell ref="E137:F137"/>
    <mergeCell ref="E138:F138"/>
    <mergeCell ref="E139:F139"/>
    <mergeCell ref="E140:F140"/>
    <mergeCell ref="E141:F141"/>
    <mergeCell ref="E142:F142"/>
    <mergeCell ref="E123:F123"/>
    <mergeCell ref="E124:F124"/>
    <mergeCell ref="E125:F125"/>
    <mergeCell ref="E126:F126"/>
    <mergeCell ref="E127:F127"/>
    <mergeCell ref="E128:F128"/>
    <mergeCell ref="E129:F129"/>
    <mergeCell ref="E130:F130"/>
    <mergeCell ref="H132:I132"/>
    <mergeCell ref="E110:F110"/>
    <mergeCell ref="H112:I112"/>
    <mergeCell ref="E114:F114"/>
    <mergeCell ref="E115:F115"/>
    <mergeCell ref="E116:F116"/>
    <mergeCell ref="E117:F117"/>
    <mergeCell ref="E118:F118"/>
    <mergeCell ref="H120:I120"/>
    <mergeCell ref="A122:J122"/>
    <mergeCell ref="E99:F99"/>
    <mergeCell ref="E100:F100"/>
    <mergeCell ref="E101:F101"/>
    <mergeCell ref="E102:F102"/>
    <mergeCell ref="H104:I104"/>
    <mergeCell ref="E106:F106"/>
    <mergeCell ref="E107:F107"/>
    <mergeCell ref="E108:F108"/>
    <mergeCell ref="E109:F109"/>
    <mergeCell ref="E90:F90"/>
    <mergeCell ref="E91:F91"/>
    <mergeCell ref="E92:F92"/>
    <mergeCell ref="E93:F93"/>
    <mergeCell ref="E94:F94"/>
    <mergeCell ref="E95:F95"/>
    <mergeCell ref="E96:F96"/>
    <mergeCell ref="E97:F97"/>
    <mergeCell ref="E98:F98"/>
    <mergeCell ref="E79:F79"/>
    <mergeCell ref="E80:F80"/>
    <mergeCell ref="E81:F81"/>
    <mergeCell ref="E82:F82"/>
    <mergeCell ref="E83:F83"/>
    <mergeCell ref="E84:F84"/>
    <mergeCell ref="E85:F85"/>
    <mergeCell ref="E86:F86"/>
    <mergeCell ref="H88:I88"/>
    <mergeCell ref="E68:F68"/>
    <mergeCell ref="E69:F69"/>
    <mergeCell ref="E70:F70"/>
    <mergeCell ref="H72:I72"/>
    <mergeCell ref="E74:F74"/>
    <mergeCell ref="E75:F75"/>
    <mergeCell ref="E76:F76"/>
    <mergeCell ref="E77:F77"/>
    <mergeCell ref="E78:F78"/>
    <mergeCell ref="E57:F57"/>
    <mergeCell ref="H59:I59"/>
    <mergeCell ref="E61:F61"/>
    <mergeCell ref="E62:F62"/>
    <mergeCell ref="E63:F63"/>
    <mergeCell ref="E64:F64"/>
    <mergeCell ref="E65:F65"/>
    <mergeCell ref="E66:F66"/>
    <mergeCell ref="E67:F67"/>
    <mergeCell ref="H47:I47"/>
    <mergeCell ref="E49:F49"/>
    <mergeCell ref="E50:F50"/>
    <mergeCell ref="E51:F51"/>
    <mergeCell ref="E52:F52"/>
    <mergeCell ref="E53:F53"/>
    <mergeCell ref="E54:F54"/>
    <mergeCell ref="E55:F55"/>
    <mergeCell ref="E56:F56"/>
    <mergeCell ref="E35:F35"/>
    <mergeCell ref="H37:I37"/>
    <mergeCell ref="E39:F39"/>
    <mergeCell ref="E40:F40"/>
    <mergeCell ref="E41:F41"/>
    <mergeCell ref="E42:F42"/>
    <mergeCell ref="E43:F43"/>
    <mergeCell ref="E44:F44"/>
    <mergeCell ref="E45:F45"/>
    <mergeCell ref="E24:F24"/>
    <mergeCell ref="H26:I26"/>
    <mergeCell ref="E28:F28"/>
    <mergeCell ref="E29:F29"/>
    <mergeCell ref="E30:F30"/>
    <mergeCell ref="E31:F31"/>
    <mergeCell ref="E32:F32"/>
    <mergeCell ref="E33:F33"/>
    <mergeCell ref="E34:F34"/>
    <mergeCell ref="E13:F13"/>
    <mergeCell ref="H15:I15"/>
    <mergeCell ref="E17:F17"/>
    <mergeCell ref="E18:F18"/>
    <mergeCell ref="E19:F19"/>
    <mergeCell ref="E20:F20"/>
    <mergeCell ref="E21:F21"/>
    <mergeCell ref="E22:F22"/>
    <mergeCell ref="E23:F23"/>
    <mergeCell ref="A4:J4"/>
    <mergeCell ref="E5:F5"/>
    <mergeCell ref="E6:F6"/>
    <mergeCell ref="E7:F7"/>
    <mergeCell ref="E8:F8"/>
    <mergeCell ref="E9:F9"/>
    <mergeCell ref="E10:F10"/>
    <mergeCell ref="E11:F11"/>
    <mergeCell ref="E12:F12"/>
    <mergeCell ref="C1:D1"/>
    <mergeCell ref="E1:F1"/>
    <mergeCell ref="G1:H1"/>
    <mergeCell ref="I1:J1"/>
    <mergeCell ref="C2:D2"/>
    <mergeCell ref="E2:F2"/>
    <mergeCell ref="G2:H2"/>
    <mergeCell ref="I2:J2"/>
    <mergeCell ref="A3:J3"/>
  </mergeCells>
  <pageMargins left="0.23622047244094491" right="0.23622047244094491" top="0.74803149606299213" bottom="0.74803149606299213" header="0.31496062992125984" footer="0.31496062992125984"/>
  <pageSetup paperSize="9" scale="52" fitToHeight="0" orientation="portrait" r:id="rId1"/>
  <headerFooter>
    <oddHeader>&amp;L &amp;C &amp;R</oddHeader>
    <oddFooter>&amp;L &amp;C &amp;R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9"/>
  <sheetViews>
    <sheetView showWhiteSpace="0" topLeftCell="A13" workbookViewId="0">
      <selection activeCell="A19" sqref="A18:G19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7" ht="15" x14ac:dyDescent="0.2">
      <c r="A1" s="1"/>
      <c r="B1" s="1" t="s">
        <v>0</v>
      </c>
      <c r="C1" s="1" t="s">
        <v>1</v>
      </c>
      <c r="D1" s="38" t="s">
        <v>2</v>
      </c>
      <c r="E1" s="38"/>
      <c r="F1" s="38"/>
      <c r="G1" s="38"/>
    </row>
    <row r="2" spans="1:7" ht="113.25" customHeight="1" x14ac:dyDescent="0.2">
      <c r="A2" s="31"/>
      <c r="B2" s="31" t="s">
        <v>4</v>
      </c>
      <c r="C2" s="31" t="s">
        <v>5</v>
      </c>
      <c r="D2" s="39" t="s">
        <v>6</v>
      </c>
      <c r="E2" s="39"/>
      <c r="F2" s="39"/>
      <c r="G2" s="39"/>
    </row>
    <row r="3" spans="1:7" ht="32.25" customHeight="1" x14ac:dyDescent="0.25">
      <c r="A3" s="57" t="s">
        <v>304</v>
      </c>
      <c r="B3" s="58"/>
      <c r="C3" s="58"/>
      <c r="D3" s="58"/>
      <c r="E3" s="58"/>
      <c r="F3" s="58"/>
      <c r="G3" s="58"/>
    </row>
    <row r="4" spans="1:7" ht="15.75" x14ac:dyDescent="0.2">
      <c r="A4" s="59" t="s">
        <v>8</v>
      </c>
      <c r="B4" s="59" t="s">
        <v>11</v>
      </c>
      <c r="C4" s="60" t="s">
        <v>305</v>
      </c>
      <c r="D4" s="60" t="s">
        <v>306</v>
      </c>
      <c r="E4" s="60" t="s">
        <v>307</v>
      </c>
      <c r="F4" s="60" t="s">
        <v>308</v>
      </c>
      <c r="G4" s="61"/>
    </row>
    <row r="5" spans="1:7" ht="31.5" x14ac:dyDescent="0.2">
      <c r="A5" s="62" t="s">
        <v>20</v>
      </c>
      <c r="B5" s="62" t="s">
        <v>21</v>
      </c>
      <c r="C5" s="63" t="s">
        <v>309</v>
      </c>
      <c r="D5" s="64" t="s">
        <v>310</v>
      </c>
      <c r="E5" s="64" t="s">
        <v>311</v>
      </c>
      <c r="F5" s="64" t="s">
        <v>312</v>
      </c>
      <c r="G5" s="61"/>
    </row>
    <row r="6" spans="1:7" ht="31.5" x14ac:dyDescent="0.2">
      <c r="A6" s="62" t="s">
        <v>22</v>
      </c>
      <c r="B6" s="62" t="s">
        <v>23</v>
      </c>
      <c r="C6" s="63" t="s">
        <v>313</v>
      </c>
      <c r="D6" s="65" t="s">
        <v>313</v>
      </c>
      <c r="E6" s="63" t="s">
        <v>314</v>
      </c>
      <c r="F6" s="63" t="s">
        <v>314</v>
      </c>
      <c r="G6" s="61"/>
    </row>
    <row r="7" spans="1:7" ht="31.5" x14ac:dyDescent="0.2">
      <c r="A7" s="62" t="s">
        <v>37</v>
      </c>
      <c r="B7" s="62" t="s">
        <v>38</v>
      </c>
      <c r="C7" s="63" t="s">
        <v>315</v>
      </c>
      <c r="D7" s="65" t="s">
        <v>315</v>
      </c>
      <c r="E7" s="63" t="s">
        <v>314</v>
      </c>
      <c r="F7" s="63" t="s">
        <v>314</v>
      </c>
      <c r="G7" s="61"/>
    </row>
    <row r="8" spans="1:7" ht="31.5" x14ac:dyDescent="0.2">
      <c r="A8" s="62" t="s">
        <v>79</v>
      </c>
      <c r="B8" s="62" t="s">
        <v>80</v>
      </c>
      <c r="C8" s="63" t="s">
        <v>316</v>
      </c>
      <c r="D8" s="63" t="s">
        <v>314</v>
      </c>
      <c r="E8" s="65" t="s">
        <v>317</v>
      </c>
      <c r="F8" s="65" t="s">
        <v>317</v>
      </c>
      <c r="G8" s="61"/>
    </row>
    <row r="9" spans="1:7" ht="31.5" x14ac:dyDescent="0.2">
      <c r="A9" s="62" t="s">
        <v>117</v>
      </c>
      <c r="B9" s="62" t="s">
        <v>118</v>
      </c>
      <c r="C9" s="63" t="s">
        <v>318</v>
      </c>
      <c r="D9" s="63" t="s">
        <v>314</v>
      </c>
      <c r="E9" s="63" t="s">
        <v>314</v>
      </c>
      <c r="F9" s="65" t="s">
        <v>318</v>
      </c>
      <c r="G9" s="61"/>
    </row>
    <row r="10" spans="1:7" ht="31.5" x14ac:dyDescent="0.2">
      <c r="A10" s="62" t="s">
        <v>135</v>
      </c>
      <c r="B10" s="62" t="s">
        <v>136</v>
      </c>
      <c r="C10" s="63" t="s">
        <v>319</v>
      </c>
      <c r="D10" s="65" t="s">
        <v>320</v>
      </c>
      <c r="E10" s="65" t="s">
        <v>320</v>
      </c>
      <c r="F10" s="65" t="s">
        <v>321</v>
      </c>
      <c r="G10" s="61"/>
    </row>
    <row r="11" spans="1:7" ht="31.5" x14ac:dyDescent="0.2">
      <c r="A11" s="62" t="s">
        <v>147</v>
      </c>
      <c r="B11" s="62" t="s">
        <v>148</v>
      </c>
      <c r="C11" s="63" t="s">
        <v>322</v>
      </c>
      <c r="D11" s="63" t="s">
        <v>314</v>
      </c>
      <c r="E11" s="63" t="s">
        <v>314</v>
      </c>
      <c r="F11" s="65" t="s">
        <v>322</v>
      </c>
      <c r="G11" s="61"/>
    </row>
    <row r="12" spans="1:7" ht="15.75" x14ac:dyDescent="0.2">
      <c r="A12" s="66" t="s">
        <v>323</v>
      </c>
      <c r="B12" s="66"/>
      <c r="C12" s="67"/>
      <c r="D12" s="68" t="s">
        <v>324</v>
      </c>
      <c r="E12" s="68" t="s">
        <v>325</v>
      </c>
      <c r="F12" s="68" t="s">
        <v>326</v>
      </c>
      <c r="G12" s="61"/>
    </row>
    <row r="13" spans="1:7" ht="15.75" x14ac:dyDescent="0.2">
      <c r="A13" s="66" t="s">
        <v>327</v>
      </c>
      <c r="B13" s="66"/>
      <c r="C13" s="67"/>
      <c r="D13" s="68" t="s">
        <v>328</v>
      </c>
      <c r="E13" s="68" t="s">
        <v>329</v>
      </c>
      <c r="F13" s="68" t="s">
        <v>330</v>
      </c>
      <c r="G13" s="61"/>
    </row>
    <row r="14" spans="1:7" ht="15.75" x14ac:dyDescent="0.2">
      <c r="A14" s="66" t="s">
        <v>331</v>
      </c>
      <c r="B14" s="66"/>
      <c r="C14" s="67"/>
      <c r="D14" s="68" t="s">
        <v>324</v>
      </c>
      <c r="E14" s="68" t="s">
        <v>332</v>
      </c>
      <c r="F14" s="68" t="s">
        <v>333</v>
      </c>
      <c r="G14" s="61"/>
    </row>
    <row r="15" spans="1:7" ht="15.75" x14ac:dyDescent="0.2">
      <c r="A15" s="66" t="s">
        <v>334</v>
      </c>
      <c r="B15" s="66"/>
      <c r="C15" s="67"/>
      <c r="D15" s="68" t="s">
        <v>328</v>
      </c>
      <c r="E15" s="68" t="s">
        <v>335</v>
      </c>
      <c r="F15" s="68" t="s">
        <v>156</v>
      </c>
      <c r="G15" s="61"/>
    </row>
    <row r="16" spans="1:7" x14ac:dyDescent="0.2">
      <c r="A16" s="35"/>
      <c r="B16" s="35"/>
      <c r="C16" s="35"/>
      <c r="D16" s="35"/>
      <c r="E16" s="35"/>
      <c r="F16" s="35"/>
      <c r="G16" s="35"/>
    </row>
    <row r="17" spans="1:7" ht="60" customHeight="1" x14ac:dyDescent="0.2">
      <c r="A17" s="32"/>
      <c r="B17" s="32"/>
      <c r="C17" s="32"/>
      <c r="D17" s="32"/>
      <c r="E17" s="32"/>
      <c r="F17" s="32"/>
      <c r="G17" s="32"/>
    </row>
    <row r="18" spans="1:7" ht="18" customHeight="1" x14ac:dyDescent="0.2">
      <c r="A18" s="56" t="s">
        <v>372</v>
      </c>
      <c r="B18" s="47"/>
      <c r="C18" s="47"/>
      <c r="D18" s="47"/>
      <c r="E18" s="47"/>
      <c r="F18" s="47"/>
      <c r="G18" s="47"/>
    </row>
    <row r="19" spans="1:7" ht="30" customHeight="1" x14ac:dyDescent="0.2">
      <c r="A19" s="47" t="s">
        <v>160</v>
      </c>
      <c r="B19" s="47"/>
      <c r="C19" s="47"/>
      <c r="D19" s="47"/>
      <c r="E19" s="47"/>
      <c r="F19" s="47"/>
      <c r="G19" s="47"/>
    </row>
  </sheetData>
  <mergeCells count="11">
    <mergeCell ref="A19:G19"/>
    <mergeCell ref="A12:B12"/>
    <mergeCell ref="A13:B13"/>
    <mergeCell ref="A14:B14"/>
    <mergeCell ref="A15:B15"/>
    <mergeCell ref="A18:G18"/>
    <mergeCell ref="D1:E1"/>
    <mergeCell ref="F1:G1"/>
    <mergeCell ref="D2:E2"/>
    <mergeCell ref="F2:G2"/>
    <mergeCell ref="A3:G3"/>
  </mergeCells>
  <printOptions horizontalCentered="1"/>
  <pageMargins left="0.51181102362204722" right="0.51181102362204722" top="0.98425196850393704" bottom="0.98425196850393704" header="0.51181102362204722" footer="0.51181102362204722"/>
  <pageSetup paperSize="8" orientation="landscape" r:id="rId1"/>
  <headerFooter>
    <oddHeader>&amp;L &amp;C &amp;R</oddHeader>
    <oddFooter>&amp;L &amp;C &amp;R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34"/>
  <sheetViews>
    <sheetView showWhiteSpace="0" workbookViewId="0">
      <selection activeCell="B9" sqref="B9:K9"/>
    </sheetView>
  </sheetViews>
  <sheetFormatPr defaultRowHeight="14.25" x14ac:dyDescent="0.2"/>
  <cols>
    <col min="1" max="3" width="10" bestFit="1" customWidth="1"/>
    <col min="4" max="4" width="40" bestFit="1" customWidth="1"/>
    <col min="5" max="5" width="30" bestFit="1" customWidth="1"/>
    <col min="6" max="6" width="5" bestFit="1" customWidth="1"/>
    <col min="7" max="11" width="10" bestFit="1" customWidth="1"/>
    <col min="12" max="12" width="13.5" bestFit="1" customWidth="1"/>
  </cols>
  <sheetData>
    <row r="1" spans="1:12" ht="15" x14ac:dyDescent="0.2">
      <c r="A1" s="1"/>
      <c r="B1" s="1"/>
      <c r="C1" s="1"/>
      <c r="D1" s="1" t="s">
        <v>0</v>
      </c>
      <c r="E1" s="1" t="s">
        <v>1</v>
      </c>
      <c r="F1" s="38" t="s">
        <v>2</v>
      </c>
      <c r="G1" s="38"/>
      <c r="H1" s="38"/>
      <c r="I1" s="38"/>
      <c r="J1" s="38"/>
      <c r="K1" s="38"/>
      <c r="L1" s="38"/>
    </row>
    <row r="2" spans="1:12" ht="80.099999999999994" customHeight="1" x14ac:dyDescent="0.2">
      <c r="A2" s="31"/>
      <c r="B2" s="31"/>
      <c r="C2" s="31"/>
      <c r="D2" s="31" t="s">
        <v>4</v>
      </c>
      <c r="E2" s="31" t="s">
        <v>5</v>
      </c>
      <c r="F2" s="39" t="s">
        <v>6</v>
      </c>
      <c r="G2" s="39"/>
      <c r="H2" s="39"/>
      <c r="I2" s="39"/>
      <c r="J2" s="39"/>
      <c r="K2" s="39"/>
      <c r="L2" s="39"/>
    </row>
    <row r="3" spans="1:12" ht="82.5" customHeight="1" x14ac:dyDescent="0.2">
      <c r="A3" s="54" t="s">
        <v>336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</row>
    <row r="4" spans="1:12" ht="24" customHeight="1" x14ac:dyDescent="0.2">
      <c r="A4" s="16" t="s">
        <v>337</v>
      </c>
      <c r="B4" s="51" t="s">
        <v>338</v>
      </c>
      <c r="C4" s="51"/>
      <c r="D4" s="51"/>
      <c r="E4" s="51"/>
      <c r="F4" s="51"/>
      <c r="G4" s="51"/>
      <c r="H4" s="51"/>
      <c r="I4" s="51"/>
      <c r="J4" s="51"/>
      <c r="K4" s="51"/>
      <c r="L4" s="41"/>
    </row>
    <row r="5" spans="1:12" ht="24" customHeight="1" x14ac:dyDescent="0.2">
      <c r="A5" s="34">
        <v>1</v>
      </c>
      <c r="B5" s="52" t="s">
        <v>339</v>
      </c>
      <c r="C5" s="52"/>
      <c r="D5" s="52"/>
      <c r="E5" s="52"/>
      <c r="F5" s="52"/>
      <c r="G5" s="52"/>
      <c r="H5" s="52"/>
      <c r="I5" s="52"/>
      <c r="J5" s="52"/>
      <c r="K5" s="52"/>
      <c r="L5" s="36" t="s">
        <v>340</v>
      </c>
    </row>
    <row r="6" spans="1:12" x14ac:dyDescent="0.2">
      <c r="A6" s="34"/>
      <c r="B6" s="45" t="s">
        <v>341</v>
      </c>
      <c r="C6" s="52"/>
      <c r="D6" s="52"/>
      <c r="E6" s="52"/>
      <c r="F6" s="52"/>
      <c r="G6" s="52"/>
      <c r="H6" s="52"/>
      <c r="I6" s="52"/>
      <c r="J6" s="52"/>
      <c r="K6" s="52"/>
      <c r="L6" s="33" t="s">
        <v>340</v>
      </c>
    </row>
    <row r="7" spans="1:12" ht="24" customHeight="1" x14ac:dyDescent="0.2">
      <c r="A7" s="16" t="s">
        <v>342</v>
      </c>
      <c r="B7" s="51" t="s">
        <v>343</v>
      </c>
      <c r="C7" s="51"/>
      <c r="D7" s="51"/>
      <c r="E7" s="51"/>
      <c r="F7" s="51"/>
      <c r="G7" s="51"/>
      <c r="H7" s="51"/>
      <c r="I7" s="51"/>
      <c r="J7" s="51"/>
      <c r="K7" s="51"/>
      <c r="L7" s="41"/>
    </row>
    <row r="8" spans="1:12" ht="24" customHeight="1" x14ac:dyDescent="0.2">
      <c r="A8" s="34">
        <v>1</v>
      </c>
      <c r="B8" s="52" t="s">
        <v>344</v>
      </c>
      <c r="C8" s="52"/>
      <c r="D8" s="52"/>
      <c r="E8" s="52"/>
      <c r="F8" s="52"/>
      <c r="G8" s="52"/>
      <c r="H8" s="52"/>
      <c r="I8" s="52"/>
      <c r="J8" s="52"/>
      <c r="K8" s="52"/>
      <c r="L8" s="36" t="s">
        <v>345</v>
      </c>
    </row>
    <row r="9" spans="1:12" x14ac:dyDescent="0.2">
      <c r="A9" s="34"/>
      <c r="B9" s="45" t="s">
        <v>341</v>
      </c>
      <c r="C9" s="52"/>
      <c r="D9" s="52"/>
      <c r="E9" s="52"/>
      <c r="F9" s="52"/>
      <c r="G9" s="52"/>
      <c r="H9" s="52"/>
      <c r="I9" s="52"/>
      <c r="J9" s="52"/>
      <c r="K9" s="52"/>
      <c r="L9" s="33" t="s">
        <v>345</v>
      </c>
    </row>
    <row r="10" spans="1:12" ht="24" customHeight="1" x14ac:dyDescent="0.2">
      <c r="A10" s="16" t="s">
        <v>346</v>
      </c>
      <c r="B10" s="51" t="s">
        <v>347</v>
      </c>
      <c r="C10" s="51"/>
      <c r="D10" s="51"/>
      <c r="E10" s="51"/>
      <c r="F10" s="51"/>
      <c r="G10" s="51"/>
      <c r="H10" s="51"/>
      <c r="I10" s="51"/>
      <c r="J10" s="51"/>
      <c r="K10" s="51"/>
      <c r="L10" s="41"/>
    </row>
    <row r="11" spans="1:12" ht="24" customHeight="1" x14ac:dyDescent="0.2">
      <c r="A11" s="34">
        <v>1</v>
      </c>
      <c r="B11" s="52" t="s">
        <v>348</v>
      </c>
      <c r="C11" s="52"/>
      <c r="D11" s="52"/>
      <c r="E11" s="52"/>
      <c r="F11" s="52"/>
      <c r="G11" s="52"/>
      <c r="H11" s="52"/>
      <c r="I11" s="52"/>
      <c r="J11" s="52"/>
      <c r="K11" s="52"/>
      <c r="L11" s="36" t="s">
        <v>345</v>
      </c>
    </row>
    <row r="12" spans="1:12" x14ac:dyDescent="0.2">
      <c r="A12" s="34"/>
      <c r="B12" s="45" t="s">
        <v>341</v>
      </c>
      <c r="C12" s="52"/>
      <c r="D12" s="52"/>
      <c r="E12" s="52"/>
      <c r="F12" s="52"/>
      <c r="G12" s="52"/>
      <c r="H12" s="52"/>
      <c r="I12" s="52"/>
      <c r="J12" s="52"/>
      <c r="K12" s="52"/>
      <c r="L12" s="33" t="s">
        <v>345</v>
      </c>
    </row>
    <row r="13" spans="1:12" ht="24" customHeight="1" x14ac:dyDescent="0.2">
      <c r="A13" s="16" t="s">
        <v>349</v>
      </c>
      <c r="B13" s="51" t="s">
        <v>350</v>
      </c>
      <c r="C13" s="51"/>
      <c r="D13" s="51"/>
      <c r="E13" s="51"/>
      <c r="F13" s="51"/>
      <c r="G13" s="51"/>
      <c r="H13" s="51"/>
      <c r="I13" s="51"/>
      <c r="J13" s="51"/>
      <c r="K13" s="51"/>
      <c r="L13" s="41"/>
    </row>
    <row r="14" spans="1:12" ht="24" customHeight="1" x14ac:dyDescent="0.2">
      <c r="A14" s="34">
        <v>1</v>
      </c>
      <c r="B14" s="52" t="s">
        <v>351</v>
      </c>
      <c r="C14" s="52"/>
      <c r="D14" s="52"/>
      <c r="E14" s="52"/>
      <c r="F14" s="52"/>
      <c r="G14" s="52"/>
      <c r="H14" s="52"/>
      <c r="I14" s="52"/>
      <c r="J14" s="52"/>
      <c r="K14" s="52"/>
      <c r="L14" s="36" t="s">
        <v>352</v>
      </c>
    </row>
    <row r="15" spans="1:12" x14ac:dyDescent="0.2">
      <c r="A15" s="34"/>
      <c r="B15" s="45" t="s">
        <v>341</v>
      </c>
      <c r="C15" s="52"/>
      <c r="D15" s="52"/>
      <c r="E15" s="52"/>
      <c r="F15" s="52"/>
      <c r="G15" s="52"/>
      <c r="H15" s="52"/>
      <c r="I15" s="52"/>
      <c r="J15" s="52"/>
      <c r="K15" s="52"/>
      <c r="L15" s="33" t="s">
        <v>352</v>
      </c>
    </row>
    <row r="16" spans="1:12" ht="24" customHeight="1" x14ac:dyDescent="0.2">
      <c r="A16" s="16" t="s">
        <v>353</v>
      </c>
      <c r="B16" s="51" t="s">
        <v>354</v>
      </c>
      <c r="C16" s="51"/>
      <c r="D16" s="51"/>
      <c r="E16" s="51"/>
      <c r="F16" s="51"/>
      <c r="G16" s="51"/>
      <c r="H16" s="51"/>
      <c r="I16" s="51"/>
      <c r="J16" s="51"/>
      <c r="K16" s="51"/>
      <c r="L16" s="41"/>
    </row>
    <row r="17" spans="1:12" ht="24" customHeight="1" x14ac:dyDescent="0.2">
      <c r="A17" s="34">
        <v>1</v>
      </c>
      <c r="B17" s="52" t="s">
        <v>355</v>
      </c>
      <c r="C17" s="52"/>
      <c r="D17" s="52"/>
      <c r="E17" s="52"/>
      <c r="F17" s="52"/>
      <c r="G17" s="52"/>
      <c r="H17" s="52"/>
      <c r="I17" s="52"/>
      <c r="J17" s="52"/>
      <c r="K17" s="52"/>
      <c r="L17" s="36" t="s">
        <v>356</v>
      </c>
    </row>
    <row r="18" spans="1:12" x14ac:dyDescent="0.2">
      <c r="A18" s="34"/>
      <c r="B18" s="45" t="s">
        <v>341</v>
      </c>
      <c r="C18" s="52"/>
      <c r="D18" s="52"/>
      <c r="E18" s="52"/>
      <c r="F18" s="52"/>
      <c r="G18" s="52"/>
      <c r="H18" s="52"/>
      <c r="I18" s="52"/>
      <c r="J18" s="52"/>
      <c r="K18" s="52"/>
      <c r="L18" s="33" t="s">
        <v>356</v>
      </c>
    </row>
    <row r="19" spans="1:12" ht="26.1" customHeight="1" x14ac:dyDescent="0.2">
      <c r="A19" s="16" t="s">
        <v>357</v>
      </c>
      <c r="B19" s="51" t="s">
        <v>358</v>
      </c>
      <c r="C19" s="51"/>
      <c r="D19" s="51"/>
      <c r="E19" s="51"/>
      <c r="F19" s="51"/>
      <c r="G19" s="51"/>
      <c r="H19" s="51"/>
      <c r="I19" s="51"/>
      <c r="J19" s="51"/>
      <c r="K19" s="51"/>
      <c r="L19" s="41"/>
    </row>
    <row r="20" spans="1:12" ht="24" customHeight="1" x14ac:dyDescent="0.2">
      <c r="A20" s="34">
        <v>1</v>
      </c>
      <c r="B20" s="52" t="s">
        <v>359</v>
      </c>
      <c r="C20" s="52"/>
      <c r="D20" s="52"/>
      <c r="E20" s="52"/>
      <c r="F20" s="52"/>
      <c r="G20" s="52"/>
      <c r="H20" s="52"/>
      <c r="I20" s="52"/>
      <c r="J20" s="52"/>
      <c r="K20" s="52"/>
      <c r="L20" s="36" t="s">
        <v>360</v>
      </c>
    </row>
    <row r="21" spans="1:12" ht="24" customHeight="1" x14ac:dyDescent="0.2">
      <c r="A21" s="34">
        <v>2</v>
      </c>
      <c r="B21" s="52" t="s">
        <v>361</v>
      </c>
      <c r="C21" s="52"/>
      <c r="D21" s="52"/>
      <c r="E21" s="52"/>
      <c r="F21" s="52"/>
      <c r="G21" s="52"/>
      <c r="H21" s="52"/>
      <c r="I21" s="52"/>
      <c r="J21" s="52"/>
      <c r="K21" s="52"/>
      <c r="L21" s="36" t="s">
        <v>362</v>
      </c>
    </row>
    <row r="22" spans="1:12" ht="24" customHeight="1" x14ac:dyDescent="0.2">
      <c r="A22" s="34">
        <v>3</v>
      </c>
      <c r="B22" s="52" t="s">
        <v>363</v>
      </c>
      <c r="C22" s="52"/>
      <c r="D22" s="52"/>
      <c r="E22" s="52"/>
      <c r="F22" s="52"/>
      <c r="G22" s="52"/>
      <c r="H22" s="52"/>
      <c r="I22" s="52"/>
      <c r="J22" s="52"/>
      <c r="K22" s="52"/>
      <c r="L22" s="36" t="s">
        <v>364</v>
      </c>
    </row>
    <row r="23" spans="1:12" ht="24" customHeight="1" x14ac:dyDescent="0.2">
      <c r="A23" s="34">
        <v>4</v>
      </c>
      <c r="B23" s="52" t="s">
        <v>365</v>
      </c>
      <c r="C23" s="52"/>
      <c r="D23" s="52"/>
      <c r="E23" s="52"/>
      <c r="F23" s="52"/>
      <c r="G23" s="52"/>
      <c r="H23" s="52"/>
      <c r="I23" s="52"/>
      <c r="J23" s="52"/>
      <c r="K23" s="52"/>
      <c r="L23" s="36" t="s">
        <v>366</v>
      </c>
    </row>
    <row r="24" spans="1:12" x14ac:dyDescent="0.2">
      <c r="A24" s="34"/>
      <c r="B24" s="45" t="s">
        <v>341</v>
      </c>
      <c r="C24" s="52"/>
      <c r="D24" s="52"/>
      <c r="E24" s="52"/>
      <c r="F24" s="52"/>
      <c r="G24" s="52"/>
      <c r="H24" s="52"/>
      <c r="I24" s="52"/>
      <c r="J24" s="52"/>
      <c r="K24" s="52"/>
      <c r="L24" s="33" t="s">
        <v>367</v>
      </c>
    </row>
    <row r="25" spans="1:12" ht="24" customHeight="1" x14ac:dyDescent="0.2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41"/>
    </row>
    <row r="26" spans="1:12" ht="24" customHeight="1" x14ac:dyDescent="0.2">
      <c r="A26" s="51" t="s">
        <v>368</v>
      </c>
      <c r="B26" s="51"/>
      <c r="C26" s="51"/>
      <c r="D26" s="51"/>
      <c r="E26" s="51"/>
      <c r="F26" s="51"/>
      <c r="G26" s="51"/>
      <c r="H26" s="51"/>
      <c r="I26" s="53" t="s">
        <v>369</v>
      </c>
      <c r="J26" s="51"/>
      <c r="K26" s="51"/>
      <c r="L26" s="41"/>
    </row>
    <row r="27" spans="1:12" ht="24" customHeight="1" x14ac:dyDescent="0.2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41"/>
    </row>
    <row r="28" spans="1:12" ht="24" customHeight="1" x14ac:dyDescent="0.2">
      <c r="A28" s="50" t="s">
        <v>370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33" t="s">
        <v>6</v>
      </c>
    </row>
    <row r="33" spans="4:10" x14ac:dyDescent="0.2">
      <c r="D33" s="56" t="s">
        <v>372</v>
      </c>
      <c r="E33" s="47"/>
      <c r="F33" s="47"/>
      <c r="G33" s="47"/>
      <c r="H33" s="47"/>
      <c r="I33" s="47"/>
      <c r="J33" s="47"/>
    </row>
    <row r="34" spans="4:10" ht="29.25" customHeight="1" x14ac:dyDescent="0.2">
      <c r="D34" s="47" t="s">
        <v>160</v>
      </c>
      <c r="E34" s="47"/>
      <c r="F34" s="47"/>
      <c r="G34" s="47"/>
      <c r="H34" s="47"/>
      <c r="I34" s="47"/>
      <c r="J34" s="47"/>
    </row>
  </sheetData>
  <mergeCells count="33">
    <mergeCell ref="D33:J33"/>
    <mergeCell ref="D34:J34"/>
    <mergeCell ref="A28:K28"/>
    <mergeCell ref="B24:K24"/>
    <mergeCell ref="A25:L25"/>
    <mergeCell ref="A26:H26"/>
    <mergeCell ref="I26:L26"/>
    <mergeCell ref="A27:L27"/>
    <mergeCell ref="B19:L19"/>
    <mergeCell ref="B20:K20"/>
    <mergeCell ref="B21:K21"/>
    <mergeCell ref="B22:K22"/>
    <mergeCell ref="B23:K23"/>
    <mergeCell ref="B14:K14"/>
    <mergeCell ref="B15:K15"/>
    <mergeCell ref="B16:L16"/>
    <mergeCell ref="B17:K17"/>
    <mergeCell ref="B18:K18"/>
    <mergeCell ref="B9:K9"/>
    <mergeCell ref="B10:L10"/>
    <mergeCell ref="B11:K11"/>
    <mergeCell ref="B12:K12"/>
    <mergeCell ref="B13:L13"/>
    <mergeCell ref="B4:L4"/>
    <mergeCell ref="B5:K5"/>
    <mergeCell ref="B6:K6"/>
    <mergeCell ref="B7:L7"/>
    <mergeCell ref="B8:K8"/>
    <mergeCell ref="F1:H1"/>
    <mergeCell ref="I1:L1"/>
    <mergeCell ref="F2:H2"/>
    <mergeCell ref="I2:L2"/>
    <mergeCell ref="A3:L3"/>
  </mergeCells>
  <pageMargins left="0.5" right="0.5" top="1" bottom="1" header="0.5" footer="0.5"/>
  <pageSetup paperSize="9" scale="50" fitToHeight="0" orientation="portrait" r:id="rId1"/>
  <headerFooter>
    <oddHeader>&amp;L &amp;C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Sintético c MO MAT</vt:lpstr>
      <vt:lpstr>CPUs</vt:lpstr>
      <vt:lpstr>Cronograma</vt:lpstr>
      <vt:lpstr>Composição BDI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User</cp:lastModifiedBy>
  <cp:revision>0</cp:revision>
  <cp:lastPrinted>2026-10-22T14:47:48Z</cp:lastPrinted>
  <dcterms:created xsi:type="dcterms:W3CDTF">2026-10-22T14:10:13Z</dcterms:created>
  <dcterms:modified xsi:type="dcterms:W3CDTF">2026-10-22T14:47:49Z</dcterms:modified>
</cp:coreProperties>
</file>