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Luiz\2025\CAS\Atualização Agosto 2026\"/>
    </mc:Choice>
  </mc:AlternateContent>
  <xr:revisionPtr revIDLastSave="0" documentId="13_ncr:1_{01D85F28-1152-4773-9EB3-F7ACA094DEF2}" xr6:coauthVersionLast="47" xr6:coauthVersionMax="47" xr10:uidLastSave="{00000000-0000-0000-0000-000000000000}"/>
  <bookViews>
    <workbookView xWindow="-120" yWindow="-120" windowWidth="29040" windowHeight="15840" activeTab="1" xr2:uid="{00000000-000D-0000-FFFF-FFFF00000000}"/>
  </bookViews>
  <sheets>
    <sheet name="Resumo do Orçamento" sheetId="1" r:id="rId1"/>
    <sheet name="Sintético c MO MAT" sheetId="2" r:id="rId2"/>
    <sheet name="Cronograma" sheetId="4" r:id="rId3"/>
    <sheet name="Composição BDI" sheetId="5" r:id="rId4"/>
    <sheet name="CPUs" sheetId="8" r:id="rId5"/>
  </sheets>
  <calcPr calcId="191029"/>
</workbook>
</file>

<file path=xl/calcChain.xml><?xml version="1.0" encoding="utf-8"?>
<calcChain xmlns="http://schemas.openxmlformats.org/spreadsheetml/2006/main">
  <c r="K91" i="2" l="1"/>
  <c r="J91" i="2"/>
  <c r="M91" i="2" s="1"/>
  <c r="K90" i="2"/>
  <c r="J90" i="2"/>
  <c r="M90" i="2" s="1"/>
  <c r="K88" i="2"/>
  <c r="J88" i="2"/>
  <c r="M88" i="2" s="1"/>
  <c r="K87" i="2"/>
  <c r="J87" i="2"/>
  <c r="M87" i="2" s="1"/>
  <c r="K86" i="2"/>
  <c r="J86" i="2"/>
  <c r="M86" i="2" s="1"/>
  <c r="K85" i="2"/>
  <c r="J85" i="2"/>
  <c r="M85" i="2" s="1"/>
  <c r="K84" i="2"/>
  <c r="J84" i="2"/>
  <c r="M84" i="2" s="1"/>
  <c r="M83" i="2"/>
  <c r="K83" i="2"/>
  <c r="J83" i="2"/>
  <c r="K82" i="2"/>
  <c r="J82" i="2"/>
  <c r="M82" i="2" s="1"/>
  <c r="K80" i="2"/>
  <c r="J80" i="2"/>
  <c r="M80" i="2" s="1"/>
  <c r="K79" i="2"/>
  <c r="J79" i="2"/>
  <c r="M79" i="2" s="1"/>
  <c r="K78" i="2"/>
  <c r="J78" i="2"/>
  <c r="M78" i="2" s="1"/>
  <c r="K77" i="2"/>
  <c r="J77" i="2"/>
  <c r="M77" i="2" s="1"/>
  <c r="K76" i="2"/>
  <c r="J76" i="2"/>
  <c r="M76" i="2" s="1"/>
  <c r="K75" i="2"/>
  <c r="J75" i="2"/>
  <c r="M75" i="2" s="1"/>
  <c r="K74" i="2"/>
  <c r="J74" i="2"/>
  <c r="M74" i="2" s="1"/>
  <c r="K73" i="2"/>
  <c r="J73" i="2"/>
  <c r="M73" i="2" s="1"/>
  <c r="K72" i="2"/>
  <c r="J72" i="2"/>
  <c r="M72" i="2" s="1"/>
  <c r="K71" i="2"/>
  <c r="J71" i="2"/>
  <c r="M71" i="2" s="1"/>
  <c r="K70" i="2"/>
  <c r="J70" i="2"/>
  <c r="M70" i="2" s="1"/>
  <c r="K67" i="2"/>
  <c r="J67" i="2"/>
  <c r="M67" i="2" s="1"/>
  <c r="K66" i="2"/>
  <c r="J66" i="2"/>
  <c r="M66" i="2" s="1"/>
  <c r="K65" i="2"/>
  <c r="J65" i="2"/>
  <c r="M65" i="2" s="1"/>
  <c r="K64" i="2"/>
  <c r="J64" i="2"/>
  <c r="M64" i="2" s="1"/>
  <c r="K63" i="2"/>
  <c r="J63" i="2"/>
  <c r="M63" i="2" s="1"/>
  <c r="L63" i="2" s="1"/>
  <c r="K62" i="2"/>
  <c r="J62" i="2"/>
  <c r="M62" i="2" s="1"/>
  <c r="K61" i="2"/>
  <c r="J61" i="2"/>
  <c r="M61" i="2" s="1"/>
  <c r="K60" i="2"/>
  <c r="J60" i="2"/>
  <c r="M60" i="2" s="1"/>
  <c r="K58" i="2"/>
  <c r="J58" i="2"/>
  <c r="M58" i="2" s="1"/>
  <c r="K57" i="2"/>
  <c r="J57" i="2"/>
  <c r="M57" i="2" s="1"/>
  <c r="K56" i="2"/>
  <c r="J56" i="2"/>
  <c r="M56" i="2" s="1"/>
  <c r="K54" i="2"/>
  <c r="J54" i="2"/>
  <c r="M54" i="2" s="1"/>
  <c r="K53" i="2"/>
  <c r="J53" i="2"/>
  <c r="M53" i="2" s="1"/>
  <c r="K52" i="2"/>
  <c r="J52" i="2"/>
  <c r="M52" i="2" s="1"/>
  <c r="K51" i="2"/>
  <c r="J51" i="2"/>
  <c r="M51" i="2" s="1"/>
  <c r="K50" i="2"/>
  <c r="J50" i="2"/>
  <c r="M50" i="2" s="1"/>
  <c r="K49" i="2"/>
  <c r="J49" i="2"/>
  <c r="M49" i="2" s="1"/>
  <c r="K48" i="2"/>
  <c r="J48" i="2"/>
  <c r="M48" i="2" s="1"/>
  <c r="K47" i="2"/>
  <c r="J47" i="2"/>
  <c r="M47" i="2" s="1"/>
  <c r="K46" i="2"/>
  <c r="J46" i="2"/>
  <c r="M46" i="2" s="1"/>
  <c r="K44" i="2"/>
  <c r="J44" i="2"/>
  <c r="M44" i="2" s="1"/>
  <c r="K43" i="2"/>
  <c r="J43" i="2"/>
  <c r="M43" i="2" s="1"/>
  <c r="K42" i="2"/>
  <c r="J42" i="2"/>
  <c r="M42" i="2" s="1"/>
  <c r="K41" i="2"/>
  <c r="J41" i="2"/>
  <c r="M41" i="2" s="1"/>
  <c r="K40" i="2"/>
  <c r="J40" i="2"/>
  <c r="M40" i="2" s="1"/>
  <c r="K39" i="2"/>
  <c r="J39" i="2"/>
  <c r="M39" i="2" s="1"/>
  <c r="K38" i="2"/>
  <c r="J38" i="2"/>
  <c r="M38" i="2" s="1"/>
  <c r="K36" i="2"/>
  <c r="J36" i="2"/>
  <c r="M36" i="2" s="1"/>
  <c r="K35" i="2"/>
  <c r="J35" i="2"/>
  <c r="M35" i="2" s="1"/>
  <c r="K33" i="2"/>
  <c r="J33" i="2"/>
  <c r="M33" i="2" s="1"/>
  <c r="L33" i="2" s="1"/>
  <c r="K31" i="2"/>
  <c r="J31" i="2"/>
  <c r="M31" i="2" s="1"/>
  <c r="K30" i="2"/>
  <c r="J30" i="2"/>
  <c r="M30" i="2" s="1"/>
  <c r="K29" i="2"/>
  <c r="J29" i="2"/>
  <c r="M29" i="2" s="1"/>
  <c r="L29" i="2" s="1"/>
  <c r="K28" i="2"/>
  <c r="J28" i="2"/>
  <c r="M28" i="2" s="1"/>
  <c r="K27" i="2"/>
  <c r="J27" i="2"/>
  <c r="M27" i="2" s="1"/>
  <c r="K26" i="2"/>
  <c r="J26" i="2"/>
  <c r="M26" i="2" s="1"/>
  <c r="K24" i="2"/>
  <c r="J24" i="2"/>
  <c r="M24" i="2" s="1"/>
  <c r="K23" i="2"/>
  <c r="J23" i="2"/>
  <c r="M23" i="2" s="1"/>
  <c r="K22" i="2"/>
  <c r="J22" i="2"/>
  <c r="M22" i="2" s="1"/>
  <c r="L22" i="2" s="1"/>
  <c r="K21" i="2"/>
  <c r="J21" i="2"/>
  <c r="M21" i="2" s="1"/>
  <c r="K20" i="2"/>
  <c r="J20" i="2"/>
  <c r="M20" i="2" s="1"/>
  <c r="K19" i="2"/>
  <c r="J19" i="2"/>
  <c r="M19" i="2" s="1"/>
  <c r="K18" i="2"/>
  <c r="J18" i="2"/>
  <c r="M18" i="2" s="1"/>
  <c r="K17" i="2"/>
  <c r="J17" i="2"/>
  <c r="M17" i="2" s="1"/>
  <c r="K16" i="2"/>
  <c r="J16" i="2"/>
  <c r="M16" i="2" s="1"/>
  <c r="K15" i="2"/>
  <c r="J15" i="2"/>
  <c r="M15" i="2" s="1"/>
  <c r="K13" i="2"/>
  <c r="J13" i="2"/>
  <c r="M13" i="2" s="1"/>
  <c r="K12" i="2"/>
  <c r="J12" i="2"/>
  <c r="M12" i="2" s="1"/>
  <c r="K11" i="2"/>
  <c r="J11" i="2"/>
  <c r="M11" i="2" s="1"/>
  <c r="K10" i="2"/>
  <c r="J10" i="2"/>
  <c r="M10" i="2" s="1"/>
  <c r="K8" i="2"/>
  <c r="J8" i="2"/>
  <c r="M8" i="2" s="1"/>
  <c r="K7" i="2"/>
  <c r="J7" i="2"/>
  <c r="M7" i="2" s="1"/>
  <c r="J18" i="1"/>
  <c r="J17" i="1"/>
  <c r="J16" i="1"/>
  <c r="J15" i="1"/>
  <c r="J14" i="1"/>
  <c r="J13" i="1"/>
  <c r="J12" i="1"/>
  <c r="J11" i="1"/>
  <c r="J10" i="1"/>
  <c r="J9" i="1"/>
  <c r="J8" i="1"/>
  <c r="J7" i="1"/>
  <c r="J6" i="1"/>
  <c r="J5" i="1"/>
  <c r="L26" i="2" l="1"/>
  <c r="L41" i="2"/>
  <c r="L71" i="2"/>
  <c r="L15" i="2"/>
  <c r="L11" i="2"/>
  <c r="L19" i="2"/>
  <c r="L7" i="2"/>
  <c r="L84" i="2"/>
  <c r="L76" i="2"/>
  <c r="L48" i="2"/>
  <c r="L77" i="2"/>
  <c r="L27" i="2"/>
  <c r="L57" i="2"/>
  <c r="L85" i="2"/>
  <c r="L49" i="2"/>
  <c r="L78" i="2"/>
  <c r="L28" i="2"/>
  <c r="L35" i="2"/>
  <c r="L42" i="2"/>
  <c r="L58" i="2"/>
  <c r="L86" i="2"/>
  <c r="L50" i="2"/>
  <c r="L56" i="2"/>
  <c r="L87" i="2"/>
  <c r="L36" i="2"/>
  <c r="L51" i="2"/>
  <c r="L60" i="2"/>
  <c r="L13" i="2"/>
  <c r="L17" i="2"/>
  <c r="L80" i="2"/>
  <c r="L88" i="2"/>
  <c r="L10" i="2"/>
  <c r="L23" i="2"/>
  <c r="L30" i="2"/>
  <c r="L44" i="2"/>
  <c r="L52" i="2"/>
  <c r="L61" i="2"/>
  <c r="L18" i="2"/>
  <c r="L67" i="2"/>
  <c r="L24" i="2"/>
  <c r="L53" i="2"/>
  <c r="L62" i="2"/>
  <c r="L82" i="2"/>
  <c r="L90" i="2"/>
  <c r="L8" i="2"/>
  <c r="L39" i="2"/>
  <c r="L46" i="2"/>
  <c r="L16" i="2"/>
  <c r="L54" i="2"/>
  <c r="L75" i="2"/>
  <c r="L91" i="2"/>
  <c r="L12" i="2"/>
  <c r="L40" i="2"/>
  <c r="L70" i="2"/>
  <c r="L38" i="2"/>
  <c r="L66" i="2"/>
  <c r="L74" i="2"/>
  <c r="L20" i="2"/>
  <c r="L64" i="2"/>
  <c r="L72" i="2"/>
  <c r="L31" i="2"/>
  <c r="L43" i="2"/>
  <c r="L47" i="2"/>
  <c r="L79" i="2"/>
  <c r="L83" i="2"/>
  <c r="L21" i="2"/>
  <c r="L65" i="2"/>
  <c r="L73" i="2"/>
</calcChain>
</file>

<file path=xl/sharedStrings.xml><?xml version="1.0" encoding="utf-8"?>
<sst xmlns="http://schemas.openxmlformats.org/spreadsheetml/2006/main" count="1501" uniqueCount="507">
  <si>
    <t>Obra</t>
  </si>
  <si>
    <t>Bancos</t>
  </si>
  <si>
    <t>B.D.I.</t>
  </si>
  <si>
    <t>Encargos Sociais</t>
  </si>
  <si>
    <t>REFORMA DO CENTRO DE ASSISTÊNCIA A SAÚDE (CAS)</t>
  </si>
  <si>
    <t xml:space="preserve">SINAPI - 06/2026 - Rio Grande do Sul
SBC - 07/2026 - Rio Grande do Sul
ORSE - 05/2026 - Sergipe
</t>
  </si>
  <si>
    <t>20,95%</t>
  </si>
  <si>
    <t>Não Desonerado: embutido nos preços unitário dos insumos de mão de obra, de acordo com as bases.</t>
  </si>
  <si>
    <t>Planilha Orçamentária Resumida</t>
  </si>
  <si>
    <t>Item</t>
  </si>
  <si>
    <t>Descrição</t>
  </si>
  <si>
    <t>Quant.</t>
  </si>
  <si>
    <t>Total</t>
  </si>
  <si>
    <t>Peso (%)</t>
  </si>
  <si>
    <t xml:space="preserve"> 1 </t>
  </si>
  <si>
    <t>SERVIÇOS INICIAIS</t>
  </si>
  <si>
    <t xml:space="preserve"> 2 </t>
  </si>
  <si>
    <t>REFORMA FACHADAS</t>
  </si>
  <si>
    <t xml:space="preserve"> 3 </t>
  </si>
  <si>
    <t>TELHADO, FORROS E BEIRAIS</t>
  </si>
  <si>
    <t xml:space="preserve"> 4 </t>
  </si>
  <si>
    <t>REVESTIMENTO INTERNO</t>
  </si>
  <si>
    <t xml:space="preserve"> 5 </t>
  </si>
  <si>
    <t>PISOS</t>
  </si>
  <si>
    <t xml:space="preserve"> 6 </t>
  </si>
  <si>
    <t>REVESTIMENTOS CERÂMICOS</t>
  </si>
  <si>
    <t xml:space="preserve"> 7 </t>
  </si>
  <si>
    <t>INSTALAÇÕES SANITÁRIAS E EQUIPAMENTOS</t>
  </si>
  <si>
    <t xml:space="preserve"> 8 </t>
  </si>
  <si>
    <t>ESQUADRIAS</t>
  </si>
  <si>
    <t xml:space="preserve"> 9 </t>
  </si>
  <si>
    <t>INSTALAÇÕES ELÉTRICAS</t>
  </si>
  <si>
    <t xml:space="preserve"> 10 </t>
  </si>
  <si>
    <t>ABRIGO DE RESÍDUOS 2,30m X 1,50m (ESTRUTURA, ALVENARIA E TELHADO) (REVESTIMENTOS JA CONSIDERADOS)</t>
  </si>
  <si>
    <t xml:space="preserve"> 11 </t>
  </si>
  <si>
    <t>REVITALIZAÇÃO DO PÁTIO</t>
  </si>
  <si>
    <t xml:space="preserve"> 11.1 </t>
  </si>
  <si>
    <t>ESTACIONAMENTO E CALÇADAS</t>
  </si>
  <si>
    <t xml:space="preserve"> 11.2 </t>
  </si>
  <si>
    <t>DRENAGEM PLUVIAL</t>
  </si>
  <si>
    <t xml:space="preserve"> 12 </t>
  </si>
  <si>
    <t>ADMINISTRAÇÃO LOCAL</t>
  </si>
  <si>
    <t>Total sem BDI</t>
  </si>
  <si>
    <t>Total do BDI</t>
  </si>
  <si>
    <t>Total Geral</t>
  </si>
  <si>
    <t>______________________________________________________________________</t>
  </si>
  <si>
    <t>Eng. Civil Luiz Augusto Dobal
CREA RS238129</t>
  </si>
  <si>
    <t>Eng. Civil Cristian Schendel
CREARS 195387</t>
  </si>
  <si>
    <t>Planilha Orçamentária Sintética Com Valor do Material e da Mão de Obra</t>
  </si>
  <si>
    <t>Código</t>
  </si>
  <si>
    <t>Banco</t>
  </si>
  <si>
    <t>Und</t>
  </si>
  <si>
    <t>Valor Unit</t>
  </si>
  <si>
    <t>Valor Unit com BDI</t>
  </si>
  <si>
    <t>M. O.</t>
  </si>
  <si>
    <t>MAT.</t>
  </si>
  <si>
    <t xml:space="preserve"> 1.1 </t>
  </si>
  <si>
    <t xml:space="preserve"> 99814 </t>
  </si>
  <si>
    <t>SINAPI</t>
  </si>
  <si>
    <t>LIMPEZA DE SUPERFÍCIE PISO OU PAREDE COM JATO DE ALTA PRESSÃO. AF_10/2025</t>
  </si>
  <si>
    <t>m²</t>
  </si>
  <si>
    <t xml:space="preserve"> 1.2 </t>
  </si>
  <si>
    <t xml:space="preserve"> 103689 </t>
  </si>
  <si>
    <t>FORNECIMENTO E INSTALAÇÃO DE PLACA DE OBRA COM CHAPA GALVANIZADA E ESTRUTURA DE MADEIRA. AF_03/2022_PS</t>
  </si>
  <si>
    <t xml:space="preserve"> 2.1 </t>
  </si>
  <si>
    <t xml:space="preserve"> 87905 </t>
  </si>
  <si>
    <t>CHAPISCO APLICADO EM ALVENARIA (COM PRESENÇA DE VÃOS) E ESTRUTURAS DE CONCRETO DE FACHADA, COM COLHER DE PEDREIRO. ARGAMASSA TRAÇO 1:3 COM PREPARO EM BETONEIRA 400L. AF_10/2022</t>
  </si>
  <si>
    <t xml:space="preserve"> 2.2 </t>
  </si>
  <si>
    <t xml:space="preserve"> 87777 </t>
  </si>
  <si>
    <t>EMBOÇO OU MASSA ÚNICA EM ARGAMASSA TRAÇO 1:2:8, PREPARO MANUAL, APLICADA MANUALMENTE EM PANOS DE FACHADA COM PRESENÇA DE VÃOS, ESPESSURA DE 25 MM. AF_08/2022</t>
  </si>
  <si>
    <t xml:space="preserve"> 2.3 </t>
  </si>
  <si>
    <t xml:space="preserve"> 88415 </t>
  </si>
  <si>
    <t>APLICAÇÃO MANUAL DE FUNDO SELADOR ACRÍLICO EM PAREDES EXTERNAS DE CASAS. AF_03/2024</t>
  </si>
  <si>
    <t xml:space="preserve"> 2.4 </t>
  </si>
  <si>
    <t xml:space="preserve"> 95626 </t>
  </si>
  <si>
    <t>APLICAÇÃO MANUAL DE TINTA LÁTEX ACRÍLICA EM PAREDE EXTERNAS DE CASAS, DUAS DEMÃOS. AF_03/2024</t>
  </si>
  <si>
    <t xml:space="preserve"> 3.1 </t>
  </si>
  <si>
    <t xml:space="preserve"> 00000018 </t>
  </si>
  <si>
    <t>Próprio</t>
  </si>
  <si>
    <t>COLOCAÇÃO DE FORRO EM RÉGUAS DE PVC, 618 X 1243 X 10mm, PARA AMBIENTES COMERCIAIS, COR BRANCA, INCLUSIVE ESTRUTURA BIDIRECIONAL DE FIXAÇÃO. (SEM FORNECIMENTO DO FORRO) REF. (SINAPI 96486)</t>
  </si>
  <si>
    <t xml:space="preserve"> 3.2 </t>
  </si>
  <si>
    <t xml:space="preserve"> 96486 </t>
  </si>
  <si>
    <t>FORRO EM RÉGUAS DE PVC, LISO, PARA AMBIENTES COMERCIAIS, INCLUSIVE ESTRUTURA BIDIRECIONAL DE FIXAÇÃO. AF_08/2023_PS</t>
  </si>
  <si>
    <t xml:space="preserve"> 3.3 </t>
  </si>
  <si>
    <t xml:space="preserve"> 96116 </t>
  </si>
  <si>
    <t>FORRO EM RÉGUAS DE PVC, FRISADO, PARA AMBIENTES COMERCIAIS, INCLUSIVE ESTRUTURA BIDIRECIONAL DE FIXAÇÃO. AF_08/2023_PS</t>
  </si>
  <si>
    <t xml:space="preserve"> 3.4 </t>
  </si>
  <si>
    <t xml:space="preserve"> 00000019 </t>
  </si>
  <si>
    <t>INSTALAÇÃO DE TESOURA (INTEIRA OU MEIA), BIAPOIADA, EM MADEIRA NÃO APARELHADA, PARA VÃOS MAIORES OU IGUAIS A 6,0 M E MENORES QUE 8,0 M, INCLUSO IÇAMENTO. AF_10/2025 (SEM FORNECIMENTO DA TESOURA) REF. ( SINAPI 92260)</t>
  </si>
  <si>
    <t>UN</t>
  </si>
  <si>
    <t xml:space="preserve"> 3.5 </t>
  </si>
  <si>
    <t xml:space="preserve"> 92543 </t>
  </si>
  <si>
    <t>TRAMA DE MADEIRA COMPOSTA POR TERÇAS PARA TELHADOS DE ATÉ 2 ÁGUAS PARA TELHA ONDULADA DE FIBROCIMENTO, METÁLICA, PLÁSTICA OU TERMOACÚSTICA, INCLUSO TRANSPORTE VERTICAL. AF_10/2025</t>
  </si>
  <si>
    <t xml:space="preserve"> 3.6 </t>
  </si>
  <si>
    <t xml:space="preserve"> 94213 </t>
  </si>
  <si>
    <t>TELHAMENTO COM TELHA DE AÇO/ALUMÍNIO E = 0,5 MM, COM ATÉ 2 ÁGUAS, INCLUSO IÇAMENTO. AF_06/2026</t>
  </si>
  <si>
    <t xml:space="preserve"> 3.7 </t>
  </si>
  <si>
    <t xml:space="preserve"> 100327 </t>
  </si>
  <si>
    <t>RUFO EXTERNO/INTERNO EM CHAPA DE AÇO GALVANIZADO NÚMERO 26, CORTE DE 33 CM, INCLUSO IÇAMENTO. AF_06/2026</t>
  </si>
  <si>
    <t>M</t>
  </si>
  <si>
    <t xml:space="preserve"> 3.8 </t>
  </si>
  <si>
    <t xml:space="preserve"> 3.9 </t>
  </si>
  <si>
    <t xml:space="preserve"> 94228 </t>
  </si>
  <si>
    <t>CALHA EM CHAPA DE AÇO GALVANIZADO NÚMERO 24, DESENVOLVIMENTO DE 50 CM, INCLUSO TRANSPORTE VERTICAL. AF_06/2026</t>
  </si>
  <si>
    <t xml:space="preserve"> 3.10 </t>
  </si>
  <si>
    <t xml:space="preserve"> 89578 </t>
  </si>
  <si>
    <t>TUBO PVC, SÉRIE R, ÁGUA PLUVIAL, DN 100 MM, FORNECIDO E INSTALADO EM CONDUTORES VERTICAIS DE ÁGUAS PLUVIAIS. AF_06/2022</t>
  </si>
  <si>
    <t xml:space="preserve"> 4.1 </t>
  </si>
  <si>
    <t xml:space="preserve"> 4.2 </t>
  </si>
  <si>
    <t xml:space="preserve"> 87529 </t>
  </si>
  <si>
    <t>MASSA ÚNICA, EM ARGAMASSA TRAÇO 1:2:8, PREPARO MECÂNICO, APLICADA MANUALMENTE EM PAREDES INTERNAS DE AMBIENTES COM ÁREA ENTRE 5M² E 10M², E = 17,5MM, COM TALISCAS. AF_03/2024</t>
  </si>
  <si>
    <t xml:space="preserve"> 4.3 </t>
  </si>
  <si>
    <t xml:space="preserve"> 88485 </t>
  </si>
  <si>
    <t>FUNDO SELADOR ACRÍLICO, APLICAÇÃO MANUAL EM PAREDE, UMA DEMÃO. AF_04/2023</t>
  </si>
  <si>
    <t xml:space="preserve"> 4.4 </t>
  </si>
  <si>
    <t xml:space="preserve"> 88489 </t>
  </si>
  <si>
    <t>PINTURA LÁTEX ACRÍLICA PREMIUM, APLICAÇÃO MANUAL EM PAREDES, DUAS DEMÃOS. AF_04/2023</t>
  </si>
  <si>
    <t xml:space="preserve"> 4.5 </t>
  </si>
  <si>
    <t xml:space="preserve"> 00000020 </t>
  </si>
  <si>
    <t>PINTURA COM TINTA EPÓXI PARA PAREDE, COR BRANCA, DUAS DEMÃOS, INCLUSO FINDO PREPARADOR</t>
  </si>
  <si>
    <t xml:space="preserve"> 4.6 </t>
  </si>
  <si>
    <t xml:space="preserve"> 97622 </t>
  </si>
  <si>
    <t>DEMOLIÇÃO DE ALVENARIA DE BLOCO FURADO, DE FORMA MANUAL, SEM REAPROVEITAMENTO. AF_09/2023</t>
  </si>
  <si>
    <t>m³</t>
  </si>
  <si>
    <t xml:space="preserve"> 5.1 </t>
  </si>
  <si>
    <t xml:space="preserve"> 87257 </t>
  </si>
  <si>
    <t>REVESTIMENTO CERÂMICO PARA PISO COM PLACAS TIPO ESMALTADA DE DIMENSÕES 60X60 CM APLICADA EM AMBIENTES DE ÁREA MAIOR QUE 10 M2. AF_02/2023_PE</t>
  </si>
  <si>
    <t xml:space="preserve"> 6.1 </t>
  </si>
  <si>
    <t xml:space="preserve"> 00000021 </t>
  </si>
  <si>
    <t>COLOCAÇÃO DE REVESTIMENTO CERÂMICO PARA PAREDES INTERNAS, APLICADAS NA ALTURA INTEIRA DAS PAREDES. (SEM FORNECIMENTO DO REVESTIMENTO) REF. (SINAPI 87273)</t>
  </si>
  <si>
    <t xml:space="preserve"> 6.2 </t>
  </si>
  <si>
    <t xml:space="preserve"> 88650 </t>
  </si>
  <si>
    <t>RODAPÉ CERÂMICO DE 7CM DE ALTURA COM PLACAS TIPO ESMALTADA DE DIMENSÕES 60X60CM. AF_02/2023</t>
  </si>
  <si>
    <t xml:space="preserve"> 7.1 </t>
  </si>
  <si>
    <t xml:space="preserve"> 00000022 </t>
  </si>
  <si>
    <t>CAIXA DE PASSAGEM ENTERRADA PARA REDE DE ESGOTO 60X60X60cm (PRÓPRIO)</t>
  </si>
  <si>
    <t xml:space="preserve"> 7.2 </t>
  </si>
  <si>
    <t xml:space="preserve"> 89714 </t>
  </si>
  <si>
    <t>TUBO PVC, SERIE NORMAL, ESGOTO PREDIAL, DN 100 MM, FORNECIDO E INSTALADO EM RAMAL DE DESCARGA OU RAMAL DE ESGOTO SANITÁRIO. AF_08/2022</t>
  </si>
  <si>
    <t xml:space="preserve"> 7.3 </t>
  </si>
  <si>
    <t xml:space="preserve"> 86932 </t>
  </si>
  <si>
    <t>BACIA SANITÁRIA COM CAIXA ACOPLADA LOUÇA BRANCA - PADRÃO MÉDIO, INCLUSO ENGATE FLEXÍVEL EM METAL CROMADO, 1/2" X 40 CM - FORNECIMENTO E INSTALAÇÃO. AF_02/2026</t>
  </si>
  <si>
    <t xml:space="preserve"> 7.4 </t>
  </si>
  <si>
    <t xml:space="preserve"> 95471 </t>
  </si>
  <si>
    <t>BACIA SANITÁRIA EM LOUÇA BRANCA PARA PCD SEM FURO FRONTAL, COM TUBO DE LIGAÇÃO CROMADO, SEM ASSENTO - FORNECIMENTO E INSTALAÇÃO. AF_02/2026_PS</t>
  </si>
  <si>
    <t xml:space="preserve"> 7.5 </t>
  </si>
  <si>
    <t xml:space="preserve"> 100869 </t>
  </si>
  <si>
    <t>BARRA DE APOIO RETA, EM AÇO INOX POLIDO, COMPRIMENTO 90 CM, FIXADA NA PAREDE - FORNECIMENTO E INSTALAÇÃO. AF_02/2026</t>
  </si>
  <si>
    <t xml:space="preserve"> 7.6 </t>
  </si>
  <si>
    <t xml:space="preserve"> 00000023 </t>
  </si>
  <si>
    <t>INSTALAÇÃO DE LAVATÓRIO EM LOUÇA BRANCA COM COLUNA, SIFÃO, VÁLVULA, ENGATE E TORNEIRA (SEM FORNECIMENTO DOS MATERIAIS)</t>
  </si>
  <si>
    <t xml:space="preserve"> 7.7 </t>
  </si>
  <si>
    <t xml:space="preserve"> 99858 </t>
  </si>
  <si>
    <t>CORRIMÃO DUPLO FIXADO EM PAREDE, DIÂMETRO EXTERNO = 1 1/2", EM AÇO GALVANIZADO. AF_10/2025</t>
  </si>
  <si>
    <t xml:space="preserve"> 8.1 </t>
  </si>
  <si>
    <t xml:space="preserve"> 00000024 </t>
  </si>
  <si>
    <t>MONTAGEM DE PORTA DE MADEIRA 90X210, COM BATENTE, ALIZARES E FERRAGENS (SEM FONECIMENTO DOS MATERIAIS). REF. (SINAPI 90844)</t>
  </si>
  <si>
    <t xml:space="preserve"> 8.2 </t>
  </si>
  <si>
    <t xml:space="preserve"> 00000025 </t>
  </si>
  <si>
    <t>MONTAGEM DE PORTA DE MADEIRA 70X210, COM BATENTE, ALIZARES E FERRAGENS (SEM FONECIMENTO DOS MATERIAIS).</t>
  </si>
  <si>
    <t xml:space="preserve"> 8.3 </t>
  </si>
  <si>
    <t xml:space="preserve"> 102230 </t>
  </si>
  <si>
    <t>PINTURA TINTA DE ACABAMENTO (PIGMENTADA) ESMALTE SINTÉTICO BRILHANTE EM MADEIRA, 3 DEMÃOS. AF_01/2021</t>
  </si>
  <si>
    <t xml:space="preserve"> 8.4 </t>
  </si>
  <si>
    <t xml:space="preserve"> 00000026 </t>
  </si>
  <si>
    <t>PORTA PIVOTANTE DE VIDRO TEMPERADO, 150X210 CM, ESPESSURA 10 MM, INCLUSIVE ACESSÓRIOS. AF_11/2025. REF. (SINAPI 102182)</t>
  </si>
  <si>
    <t xml:space="preserve"> 8.5 </t>
  </si>
  <si>
    <t xml:space="preserve"> 00000027 </t>
  </si>
  <si>
    <t>PORTA PIVOTANTE DE VIDRO TEMPERADO, 100X210 CM, ESPESSURA 10 MM, INCLUSIVE ACESSÓRIOS. AF_11/2025. REF. (SINAPI 102182)</t>
  </si>
  <si>
    <t xml:space="preserve"> 8.6 </t>
  </si>
  <si>
    <t xml:space="preserve"> 00000028 </t>
  </si>
  <si>
    <t>INSTALAÇÃO DE PUXADOR PARA PCD, FIXADO NA PORTA (SEM FORNECIMENTO DO PUXADOR). AF_02/2026 . REF. (SINAPI 100874)</t>
  </si>
  <si>
    <t xml:space="preserve"> 8.7 </t>
  </si>
  <si>
    <t xml:space="preserve"> 00000029 </t>
  </si>
  <si>
    <t>INSTALAÇÃO DE JANELA DE ALUMÍNIO TIPO MAXIM-AR, DIMENSÕES 60X80 (A X L) CM, (SEM FORNECIMENTO DA JANELA). AF_11/2024 REF. (SINAPI 94569)</t>
  </si>
  <si>
    <t xml:space="preserve"> 8.8 </t>
  </si>
  <si>
    <t xml:space="preserve"> 00000030 </t>
  </si>
  <si>
    <t>INSTALAÇÃO DE JANELA DE ALUMÍNIO DE CORRER (SEM FORNECIMENTO DA JANELA). AF_11/2024. REF (SINAPI 94570)</t>
  </si>
  <si>
    <t xml:space="preserve"> 8.9 </t>
  </si>
  <si>
    <t xml:space="preserve"> 8970 </t>
  </si>
  <si>
    <t>ORSE</t>
  </si>
  <si>
    <t>Tela de nylon tipo mosquiteiro com moldura em aluminio anodizado natural</t>
  </si>
  <si>
    <t xml:space="preserve"> 9.1 </t>
  </si>
  <si>
    <t xml:space="preserve"> 88247 </t>
  </si>
  <si>
    <t>AUXILIAR DE ELETRICISTA COM ENCARGOS COMPLEMENTARES</t>
  </si>
  <si>
    <t>H</t>
  </si>
  <si>
    <t xml:space="preserve"> 9.2 </t>
  </si>
  <si>
    <t xml:space="preserve"> 88264 </t>
  </si>
  <si>
    <t>ELETRICISTA COM ENCARGOS COMPLEMENTARES</t>
  </si>
  <si>
    <t xml:space="preserve"> 9.3 </t>
  </si>
  <si>
    <t xml:space="preserve"> 00039387 </t>
  </si>
  <si>
    <t>LAMPADA LED TUBULAR BIVOLT 18/20 W, BASE G13</t>
  </si>
  <si>
    <t xml:space="preserve"> 10.1 </t>
  </si>
  <si>
    <t xml:space="preserve"> 96557 </t>
  </si>
  <si>
    <t>CONCRETAGEM DE BLOCO DE COROAMENTO OU VIGA BALDRAME, FCK 30 MPA, COM USO DE BOMBA - LANÇAMENTO, ADENSAMENTO E ACABAMENTO. AF_01/2024</t>
  </si>
  <si>
    <t xml:space="preserve"> 10.2 </t>
  </si>
  <si>
    <t xml:space="preserve"> 96536 </t>
  </si>
  <si>
    <t>FABRICAÇÃO, MONTAGEM E DESMONTAGEM DE FÔRMA PARA VIGA BALDRAME, EM MADEIRA SERRADA, E=25 MM, 4 UTILIZAÇÕES. AF_01/2024</t>
  </si>
  <si>
    <t xml:space="preserve"> 10.3 </t>
  </si>
  <si>
    <t xml:space="preserve"> 96544 </t>
  </si>
  <si>
    <t>ARMAÇÃO DE BLOCO UTILIZANDO AÇO CA-50 DE 6,3 MM - MONTAGEM. AF_01/2024</t>
  </si>
  <si>
    <t>KG</t>
  </si>
  <si>
    <t xml:space="preserve"> 10.4 </t>
  </si>
  <si>
    <t xml:space="preserve"> 98557 </t>
  </si>
  <si>
    <t>IMPERMEABILIZAÇÃO DE SUPERFÍCIE COM EMULSÃO ASFÁLTICA, 2 DEMÃOS. AF_09/2023</t>
  </si>
  <si>
    <t xml:space="preserve"> 10.5 </t>
  </si>
  <si>
    <t xml:space="preserve"> 103076 </t>
  </si>
  <si>
    <t>EXECUÇÃO DE LAJE SOBRE SOLO, ESPESSURA DE 10 CM, FCK = 30 MPA, COM USO DE FORMAS EM MADEIRA SERRADA. AF_09/2021</t>
  </si>
  <si>
    <t xml:space="preserve"> 10.6 </t>
  </si>
  <si>
    <t xml:space="preserve"> 103328 </t>
  </si>
  <si>
    <t>ALVENARIA DE VEDAÇÃO DE BLOCOS CERÂMICOS FURADOS NA HORIZONTAL DE 9X19X19 CM (ESPESSURA 9 CM) E ARGAMASSA DE ASSENTAMENTO COM PREPARO EM BETONEIRA. AF_12/2021</t>
  </si>
  <si>
    <t xml:space="preserve"> 10.7 </t>
  </si>
  <si>
    <t xml:space="preserve"> 10.8 </t>
  </si>
  <si>
    <t xml:space="preserve"> 11.1.1 </t>
  </si>
  <si>
    <t xml:space="preserve"> 2605 </t>
  </si>
  <si>
    <t>Locação de serviços de pavimentação</t>
  </si>
  <si>
    <t xml:space="preserve"> 11.1.2 </t>
  </si>
  <si>
    <t xml:space="preserve"> 100576 </t>
  </si>
  <si>
    <t>REGULARIZAÇÃO E COMPACTAÇÃO DE SUBLEITO DE SOLO PREDOMINANTEMENTE ARGILOSO, PARA OBRAS DE CONSTRUÇÃO DE PAVIMENTOS. AF_09/2024</t>
  </si>
  <si>
    <t xml:space="preserve"> 11.1.3 </t>
  </si>
  <si>
    <t xml:space="preserve"> 105727 </t>
  </si>
  <si>
    <t>CONSTRUÇÃO DE BASE E SUB-BASE PARA PAVIMENTAÇÃO DE BRITA GRADUADA SIMPLES, COM ESPESSURA DE 10 CM - EXCLUSIVE CARGA E TRANSPORTE. AF_09/2024</t>
  </si>
  <si>
    <t xml:space="preserve"> 11.1.4 </t>
  </si>
  <si>
    <t xml:space="preserve"> 95876 </t>
  </si>
  <si>
    <t>TRANSPORTE COM CAMINHÃO BASCULANTE DE 14 M³, EM VIA URBANA PAVIMENTADA, DMT ATÉ 30 KM (UNIDADE: M3XKM). AF_02/2026</t>
  </si>
  <si>
    <t>M3XKM</t>
  </si>
  <si>
    <t xml:space="preserve"> 11.1.5 </t>
  </si>
  <si>
    <t xml:space="preserve"> 92403 </t>
  </si>
  <si>
    <t>EXECUÇÃO DE PAVIMENTO EM PISO INTERTRAVADO, COM BLOCO 16 FACES DE 22 X 11 CM, ESPESSURA 6 CM. AF_10/2022</t>
  </si>
  <si>
    <t xml:space="preserve"> 11.1.6 </t>
  </si>
  <si>
    <t xml:space="preserve"> 94263 </t>
  </si>
  <si>
    <t>GUIA (MEIO-FIO) CONCRETO, MOLDADA IN LOCO EM TRECHO RETO COM EXTRUSORA, 13 CM BASE X 22 CM ALTURA. AF_01/2024</t>
  </si>
  <si>
    <t xml:space="preserve"> 11.1.7 </t>
  </si>
  <si>
    <t xml:space="preserve"> 102498 </t>
  </si>
  <si>
    <t>PINTURA DE MEIO-FIO COM TINTA BRANCA A BASE DE CAL (CAIAÇÃO). AF_05/2021</t>
  </si>
  <si>
    <t xml:space="preserve"> 11.1.8 </t>
  </si>
  <si>
    <t xml:space="preserve"> 102500 </t>
  </si>
  <si>
    <t>PINTURA DE DEMARCAÇÃO DE VAGA COM TINTA ACRÍLICA, E = 10 CM, APLICAÇÃO MANUAL. AF_05/2021</t>
  </si>
  <si>
    <t xml:space="preserve"> 11.1.9 </t>
  </si>
  <si>
    <t xml:space="preserve"> 96622 </t>
  </si>
  <si>
    <t>LASTRO COM MATERIAL GRANULAR, APLICADO EM PISOS OU LAJES SOBRE SOLO, ESPESSURA DE *5 CM*. AF_01/2024</t>
  </si>
  <si>
    <t xml:space="preserve"> 11.1.10 </t>
  </si>
  <si>
    <t xml:space="preserve"> 94993 </t>
  </si>
  <si>
    <t>EXECUÇÃO DE PASSEIO (CALÇADA) OU PISO DE CONCRETO COM CONCRETO MOLDADO IN LOCO, USINADO, ACABAMENTO CONVENCIONAL, ESPESSURA 6 CM, ARMADO. AF_08/2022</t>
  </si>
  <si>
    <t xml:space="preserve"> 11.1.11 </t>
  </si>
  <si>
    <t xml:space="preserve"> 00000031 </t>
  </si>
  <si>
    <t>PISO PODOTÁTIL DE ALERTA OU DIRECIONAL, DE CONCRETO, ASSENTADO SOBRE ARGAMASSA. AF_03/2024. REF (SINAPI 104658)</t>
  </si>
  <si>
    <t>m</t>
  </si>
  <si>
    <t xml:space="preserve"> 11.2.1 </t>
  </si>
  <si>
    <t xml:space="preserve"> 00000033 </t>
  </si>
  <si>
    <t>CAIXA COLETORA TIPO 01 DE ALVENARIA (0,8 x 0,8 x 1,50m), COM GRELHA DE FERRO</t>
  </si>
  <si>
    <t xml:space="preserve"> 11.2.2 </t>
  </si>
  <si>
    <t xml:space="preserve"> 95568 </t>
  </si>
  <si>
    <t>TUBO DE CONCRETO (SIMPLES) PARA REDES COLETORAS DE ÁGUAS PLUVIAIS, DIÂMETRO DE 400 MM, JUNTA RÍGIDA, INSTALADO EM LOCAL COM BAIXO NÍVEL DE INTERFERÊNCIAS - FORNECIMENTO E ASSENTAMENTO. AF_03/2024</t>
  </si>
  <si>
    <t xml:space="preserve"> 11.2.3 </t>
  </si>
  <si>
    <t xml:space="preserve"> 90106 </t>
  </si>
  <si>
    <t>ESCAVAÇÃO MECANIZADA DE VALA COM PROFUNDIDADE ATÉ 1,5 M (MÉDIA MONTANTE E JUSANTE/UMA COMPOSIÇÃO POR TRECHO), RETROESCAV. (0,26 M3), LARGURA DE 0,8 M A 1,5 M, EM SOLO DE 1A CATEGORIA, LOCAIS COM BAIXO NÍVEL DE INTERFERÊNCIA. AF_09/2024</t>
  </si>
  <si>
    <t xml:space="preserve"> 11.2.4 </t>
  </si>
  <si>
    <t xml:space="preserve"> 101623 </t>
  </si>
  <si>
    <t>PREPARO DE FUNDO DE VALA COM LARGURA MENOR QUE 1,5 M, COM CAMADA DE BRITA, LANÇAMENTO MECANIZADO. AF_01/2026</t>
  </si>
  <si>
    <t xml:space="preserve"> 11.2.5 </t>
  </si>
  <si>
    <t xml:space="preserve"> 93382 </t>
  </si>
  <si>
    <t>REATERRO MANUAL DE VALAS, COM COMPACTADOR DE SOLOS DE PERCUSSÃO. AF_08/2023</t>
  </si>
  <si>
    <t xml:space="preserve"> 11.2.6 </t>
  </si>
  <si>
    <t xml:space="preserve"> 96396 </t>
  </si>
  <si>
    <t>CONSTRUÇÃO DE BASE E SUB-BASE PARA PAVIMENTAÇÃO DE BRITA GRADUADA SIMPLES, COM ESPESSURA DE 15 CM - EXCLUSIVE CARGA E TRANSPORTE. AF_09/2024</t>
  </si>
  <si>
    <t xml:space="preserve"> 11.2.7 </t>
  </si>
  <si>
    <t xml:space="preserve"> 12.1 </t>
  </si>
  <si>
    <t xml:space="preserve"> 90778 </t>
  </si>
  <si>
    <t>ENGENHEIRO CIVIL DE OBRA PLENO COM ENCARGOS COMPLEMENTARES</t>
  </si>
  <si>
    <t xml:space="preserve"> 12.2 </t>
  </si>
  <si>
    <t xml:space="preserve"> 88255 </t>
  </si>
  <si>
    <t>AUXILIAR TÉCNICO DE ENGENHARIA COM ENCARGOS COMPLEMENTARES</t>
  </si>
  <si>
    <t>Totais -&gt;</t>
  </si>
  <si>
    <t>96.596,31</t>
  </si>
  <si>
    <t>261.811,02</t>
  </si>
  <si>
    <t>358.407,33</t>
  </si>
  <si>
    <t>Composições Analíticas com Preço Unitário</t>
  </si>
  <si>
    <t>Composições Principais</t>
  </si>
  <si>
    <t>Tipo</t>
  </si>
  <si>
    <t>Composição</t>
  </si>
  <si>
    <t>Composição Auxiliar</t>
  </si>
  <si>
    <t>Custos Horários Produtivo e Improdutivo dos Equipamentos</t>
  </si>
  <si>
    <t>CHP</t>
  </si>
  <si>
    <t xml:space="preserve"> 88316 </t>
  </si>
  <si>
    <t>SERVENTE COM ENCARGOS COMPLEMENTARES</t>
  </si>
  <si>
    <t>Livro SINAPI: Cálculos e Parâmetros</t>
  </si>
  <si>
    <t>CHI</t>
  </si>
  <si>
    <t>MO sem LS =&gt;</t>
  </si>
  <si>
    <t>LS =&gt;</t>
  </si>
  <si>
    <t>MO com LS =&gt;</t>
  </si>
  <si>
    <t>Valor do BDI =&gt;</t>
  </si>
  <si>
    <t>Valor com BDI =&gt;</t>
  </si>
  <si>
    <t xml:space="preserve"> 88262 </t>
  </si>
  <si>
    <t>CARPINTEIRO DE FORMAS COM ENCARGOS COMPLEMENTARES</t>
  </si>
  <si>
    <t>Insumo</t>
  </si>
  <si>
    <t>Material</t>
  </si>
  <si>
    <t xml:space="preserve"> 88309 </t>
  </si>
  <si>
    <t>PEDREIRO COM ENCARGOS COMPLEMENTARES</t>
  </si>
  <si>
    <t>Argamassas</t>
  </si>
  <si>
    <t>Massa Única Externa</t>
  </si>
  <si>
    <t xml:space="preserve"> 88310 </t>
  </si>
  <si>
    <t>PINTOR COM ENCARGOS COMPLEMENTARES</t>
  </si>
  <si>
    <t>L</t>
  </si>
  <si>
    <t>Forros</t>
  </si>
  <si>
    <t xml:space="preserve"> 88278 </t>
  </si>
  <si>
    <t>MONTADOR DE ESTRUTURAS METÁLICAS COM ENCARGOS COMPLEMENTARES</t>
  </si>
  <si>
    <t xml:space="preserve"> 00040552 </t>
  </si>
  <si>
    <t>PARAFUSO, AUTOATARRAXANTE, CABECA CHATA, FENDA SIMPLES, EM ACO ZINCADO, 1/4" (6,35 MM) X 25 MM</t>
  </si>
  <si>
    <t>CENTO</t>
  </si>
  <si>
    <t xml:space="preserve"> 00039430 </t>
  </si>
  <si>
    <t>PENDURAL OU PRESILHA REGULADORA, EM ACO GALVANIZADO, COM CORPO, MOLA E REBITE, PARA PERFIL TIPO CANALETA DE ESTRUTURA EM FORROS DRYWALL</t>
  </si>
  <si>
    <t xml:space="preserve"> 00040547 </t>
  </si>
  <si>
    <t>PARAFUSO ZINCADO, AUTO BROCANTE, FLANGEADO, 4,2 MM X 19 MM</t>
  </si>
  <si>
    <t xml:space="preserve"> 00039443 </t>
  </si>
  <si>
    <t>PARAFUSO DRY WALL, EM ACO ZINCADO, CABECA LENTILHA E PONTA BROCA (LB), LARGURA 4,2 MM, COMPRIMENTO 13 MM</t>
  </si>
  <si>
    <t xml:space="preserve"> 00043131 </t>
  </si>
  <si>
    <t>ARAME GALVANIZADO 6 BWG, D = 5,16 MM (0,157 KG/M), OU 8 BWG, D = 4,19 MM (0,101 KG/M), OU 10 BWG, D = 3,40 MM (0,0713 KG/M)</t>
  </si>
  <si>
    <t xml:space="preserve"> 00039427 </t>
  </si>
  <si>
    <t>PERFIL CANALETA, FORMATO C, EM ACO ZINCADO, PARA ESTRUTURA FORRO DRYWALL, E = 0,5 MM, *46 X 18* (L X H), COMPRIMENTO 3 M</t>
  </si>
  <si>
    <t>Estrutura e Trama para Cobertura</t>
  </si>
  <si>
    <t xml:space="preserve"> 89272 </t>
  </si>
  <si>
    <t>GUINDASTE HIDRÁULICO AUTOPROPELIDO, COM LANÇA TELESCÓPICA 28,80 M, CAPACIDADE MÁXIMA 30 T, POTÊNCIA 97 KW, TRAÇÃO 4 X 4 - CHP DIURNO. AF_11/2014</t>
  </si>
  <si>
    <t xml:space="preserve"> 89273 </t>
  </si>
  <si>
    <t>GUINDASTE HIDRÁULICO AUTOPROPELIDO, COM LANÇA TELESCÓPICA 28,80 M, CAPACIDADE MÁXIMA 30 T, POTÊNCIA 97 KW, TRAÇÃO 4 X 4 - CHI DIURNO. AF_11/2014</t>
  </si>
  <si>
    <t xml:space="preserve"> 88239 </t>
  </si>
  <si>
    <t>AJUDANTE DE CARPINTEIRO COM ENCARGOS COMPLEMENTARES</t>
  </si>
  <si>
    <t xml:space="preserve"> 00005075 </t>
  </si>
  <si>
    <t>PREGO DE ACO POLIDO COM CABECA 18 X 30 (2 3/4 X 10)</t>
  </si>
  <si>
    <t>CJ</t>
  </si>
  <si>
    <t xml:space="preserve"> 88267 </t>
  </si>
  <si>
    <t>ENCANADOR OU BOMBEIRO HIDRÁULICO COM ENCARGOS COMPLEMENTARES</t>
  </si>
  <si>
    <t>PINT - PINTURAS</t>
  </si>
  <si>
    <t xml:space="preserve"> 00044072 </t>
  </si>
  <si>
    <t>PRIMER EPOXI / EPOXIDICO</t>
  </si>
  <si>
    <t xml:space="preserve"> 00005318 </t>
  </si>
  <si>
    <t>DILUENTE AGUARRAS</t>
  </si>
  <si>
    <t xml:space="preserve"> 00007304 </t>
  </si>
  <si>
    <t>TINTA EPOXI BASE AGUA PREMIUM, BRANCA</t>
  </si>
  <si>
    <t>Revestimentos Cerâmicos Internos</t>
  </si>
  <si>
    <t xml:space="preserve"> 88256 </t>
  </si>
  <si>
    <t>AZULEJISTA OU LADRILHEIRO COM ENCARGOS COMPLEMENTARES</t>
  </si>
  <si>
    <t xml:space="preserve"> 00001381 </t>
  </si>
  <si>
    <t>ARGAMASSA COLANTE AC I PARA CERAMICAS</t>
  </si>
  <si>
    <t xml:space="preserve"> 00034357 </t>
  </si>
  <si>
    <t>REJUNTE CIMENTICIO, QUALQUER COR</t>
  </si>
  <si>
    <t>DROP - DRENAGEM/OBRAS DE CONTENÇÃO / POÇOS DE VISITA E CAIXAS</t>
  </si>
  <si>
    <t xml:space="preserve"> 87775 </t>
  </si>
  <si>
    <t>EMBOÇO OU MASSA ÚNICA EM ARGAMASSA TRAÇO 1:2:8, PREPARO MECÂNICO COM BETONEIRA 400 L, APLICADA MANUALMENTE EM PANOS DE FACHADA COM PRESENÇA DE VÃOS, ESPESSURA DE 25 MM. AF_08/2022</t>
  </si>
  <si>
    <t>Lastro</t>
  </si>
  <si>
    <t xml:space="preserve"> 97086 </t>
  </si>
  <si>
    <t>FABRICAÇÃO, MONTAGEM E DESMONTAGEM DE FORMA PARA RADIER, PISO DE CONCRETO OU LAJE SOBRE SOLO, EM MADEIRA SERRADA, 4 UTILIZAÇÕES. AF_09/2021</t>
  </si>
  <si>
    <t>Radier, Piso de Concreto e Laje sobre Solo</t>
  </si>
  <si>
    <t xml:space="preserve"> 96620 </t>
  </si>
  <si>
    <t>LASTRO DE CONCRETO MAGRO, APLICADO EM PISOS, LAJES SOBRE SOLO OU RADIERS. AF_01/2024</t>
  </si>
  <si>
    <t xml:space="preserve"> 101159 </t>
  </si>
  <si>
    <t>ALVENARIA DE VEDAÇÃO DE BLOCOS CERÂMICOS MACIÇOS DE 5X10X20CM (ESPESSURA 10CM) E ARGAMASSA DE ASSENTAMENTO COM PREPARO EM BETONEIRA. AF_05/2020</t>
  </si>
  <si>
    <t>Alvenarias Diversas</t>
  </si>
  <si>
    <t xml:space="preserve"> 103682 </t>
  </si>
  <si>
    <t>CONCRETAGEM DE VIGAS E LAJES, FCK=25 MPA, PARA QUALQUER TIPO DE LAJE COM BALDES EM EDIFICAÇÃO TÉRREA - LANÇAMENTO, ADENSAMENTO E ACABAMENTO. AF_02/2022</t>
  </si>
  <si>
    <t>Concretagem para Estruturas de Concreto Armado</t>
  </si>
  <si>
    <t>Louças e Metais</t>
  </si>
  <si>
    <t xml:space="preserve"> 00037329 </t>
  </si>
  <si>
    <t>REJUNTE EPOXI, QUALQUER COR</t>
  </si>
  <si>
    <t xml:space="preserve"> 00004351 </t>
  </si>
  <si>
    <t>PARAFUSO NIQUELADO 3 1/2" COM ACABAMENTO CROMADO PARA FIXAR PECA SANITARIA, INCLUI PORCA CEGA, ARRUELA E BUCHA DE NYLON TAMANHO S-8</t>
  </si>
  <si>
    <t>INSTALAÇÃO DE LAVATÓRIO EM LOUÇA BRANCA COM COLUNA, SIFÃO, VÁLCULA, ENGATE E TORNEIRA (SEM FORNECIMENTO DOS MATERIAIS)</t>
  </si>
  <si>
    <t>INHI - INSTALAÇÕES HIDROS SANITÁRIAS</t>
  </si>
  <si>
    <t>ESQV - ESQUADRIAS/FERRAGENS/VIDROS</t>
  </si>
  <si>
    <t xml:space="preserve"> 88629 </t>
  </si>
  <si>
    <t>ARGAMASSA TRAÇO 1:3 (EM VOLUME DE CIMENTO E AREIA MÉDIA ÚMIDA), PREPARO MANUAL. AF_08/2019</t>
  </si>
  <si>
    <t xml:space="preserve"> 88261 </t>
  </si>
  <si>
    <t>CARPINTEIRO DE ESQUADRIAS COM ENCARGOS COMPLEMENTARES</t>
  </si>
  <si>
    <t xml:space="preserve"> 00007319 </t>
  </si>
  <si>
    <t>TINTA ASFALTICA IMPERMEABILIZANTE DISPERSA EM AGUA, PARA MATERIAIS CIMENTICIOS</t>
  </si>
  <si>
    <t xml:space="preserve"> 00039026 </t>
  </si>
  <si>
    <t>PREGO DE ACO POLIDO SEM CABECA 15 X 15 (1 1/4 X 13)</t>
  </si>
  <si>
    <t xml:space="preserve"> 00011055 </t>
  </si>
  <si>
    <t>PARAFUSO ROSCA SOBERBA ZINCADO CABECA CHATA FENDA SIMPLES 3,5 X 25 MM (1")</t>
  </si>
  <si>
    <t xml:space="preserve"> 00039027 </t>
  </si>
  <si>
    <t>PREGO DE ACO POLIDO COM CABECA 19 X 36 (3 1/4 X 9)</t>
  </si>
  <si>
    <t>Vidros e Espelhos</t>
  </si>
  <si>
    <t xml:space="preserve"> 88325 </t>
  </si>
  <si>
    <t>VIDRACEIRO COM ENCARGOS COMPLEMENTARES</t>
  </si>
  <si>
    <t xml:space="preserve"> 00005031 </t>
  </si>
  <si>
    <t>VIDRO TEMPERADO INCOLOR PARA PORTA DE ABRIR, E = 10 MM (SEM FERRAGENS E SEM COLOCACAO)</t>
  </si>
  <si>
    <t xml:space="preserve"> 00003104 </t>
  </si>
  <si>
    <t>CONJ. DE FERRAGENS PARA PORTA DE VIDRO TEMPERADO, EM ZAMAC CROMADO, CONTEMPLANDO DOBRADICA INF., DOBRADICA SUP., PIVO PARA DOBRADICA INF., PIVO PARA DOBRADICA SUP., FECHADURA CENTRAL EM ZAMC. CROMADO, CONTRA FECHADURA DE PRESSAO</t>
  </si>
  <si>
    <t>Esquadrias - Janelas</t>
  </si>
  <si>
    <t xml:space="preserve"> 00004377 </t>
  </si>
  <si>
    <t>PARAFUSO DE ACO ZINCADO COM ROSCA SOBERBA, CABECA CHATA E FENDA SIMPLES, DIAMETRO 4,2 MM, COMPRIMENTO * 32 * MM</t>
  </si>
  <si>
    <t xml:space="preserve"> 00039961 </t>
  </si>
  <si>
    <t>SILICONE ACETICO USO GERAL INCOLOR 280 G</t>
  </si>
  <si>
    <t>Acessibilidade</t>
  </si>
  <si>
    <t xml:space="preserve"> 00036178 </t>
  </si>
  <si>
    <t>PISO TATIL / PODOTATIL, LADRILHO HIDRAULICO/CONCRETO, *40 X 40* CM, E= 2,5* CM, PADRAO TATIL ALERTA OU DIRECIONAL, COR NATURAL</t>
  </si>
  <si>
    <t xml:space="preserve"> 00034353 </t>
  </si>
  <si>
    <t>ARGAMASSA COLANTE AC II</t>
  </si>
  <si>
    <t xml:space="preserve"> 00001379 </t>
  </si>
  <si>
    <t>CIMENTO PORTLAND COMPOSTO CP II-32</t>
  </si>
  <si>
    <t xml:space="preserve"> 00000032 </t>
  </si>
  <si>
    <t>GRELHA DE FERRO PARA CAIXA 0,80 X 0,80, COM TRILHO TR-25</t>
  </si>
  <si>
    <t>Composições Auxiliares</t>
  </si>
  <si>
    <t xml:space="preserve"> 88317 </t>
  </si>
  <si>
    <t>SOLDADOR COM ENCARGOS COMPLEMENTARES</t>
  </si>
  <si>
    <t xml:space="preserve"> 00000557 </t>
  </si>
  <si>
    <t>BARRA DE ACO CHATO, RETANGULAR, 38,1 MM X 12,7 MM (L X E), 3,79 KG/M</t>
  </si>
  <si>
    <t xml:space="preserve"> 00000568 </t>
  </si>
  <si>
    <t>CANTONEIRA (ABAS IGUAIS) EM ACO CARBONO, 50,8 MM X 9,53 MM (L X E), 6,99 KG/M</t>
  </si>
  <si>
    <t xml:space="preserve"> M1600 </t>
  </si>
  <si>
    <t>SICRO3</t>
  </si>
  <si>
    <t>Trilho TR25 em aço-carbono usado</t>
  </si>
  <si>
    <t>kg</t>
  </si>
  <si>
    <t>Cronograma Físico e Financeiro</t>
  </si>
  <si>
    <t>Total Por Etapa</t>
  </si>
  <si>
    <t>30 DIAS</t>
  </si>
  <si>
    <t>60 DIAS</t>
  </si>
  <si>
    <t>90 DIAS</t>
  </si>
  <si>
    <t>120 DIAS</t>
  </si>
  <si>
    <t>100,00%
3.043,55</t>
  </si>
  <si>
    <t/>
  </si>
  <si>
    <t>100,00%
29.536,42</t>
  </si>
  <si>
    <t>50,00%
14.768,21</t>
  </si>
  <si>
    <t>100,00%
64.156,84</t>
  </si>
  <si>
    <t>25,00%
16.039,21</t>
  </si>
  <si>
    <t>75,00%
48.117,63</t>
  </si>
  <si>
    <t>100,00%
50.970,94</t>
  </si>
  <si>
    <t>50,00%
25.485,47</t>
  </si>
  <si>
    <t>100,00%
27.978,21</t>
  </si>
  <si>
    <t>25,00%
6.994,55</t>
  </si>
  <si>
    <t>50,00%
13.989,11</t>
  </si>
  <si>
    <t>100,00%
9.790,32</t>
  </si>
  <si>
    <t>100,00%
14.578,55</t>
  </si>
  <si>
    <t>25,00%
3.644,64</t>
  </si>
  <si>
    <t>50,00%
7.289,28</t>
  </si>
  <si>
    <t>100,00%
17.949,02</t>
  </si>
  <si>
    <t>50,00%
8.974,51</t>
  </si>
  <si>
    <t>100,00%
15.133,38</t>
  </si>
  <si>
    <t>50,00%
7.566,69</t>
  </si>
  <si>
    <t>100,00%
4.862,98</t>
  </si>
  <si>
    <t>100,00%
116.776,40</t>
  </si>
  <si>
    <t>8,20%
9.575,82</t>
  </si>
  <si>
    <t>41,80%
48.812,39</t>
  </si>
  <si>
    <t>100,00%
97.624,77</t>
  </si>
  <si>
    <t>50,00%
48.812,39</t>
  </si>
  <si>
    <t>100,00%
19.151,63</t>
  </si>
  <si>
    <t>50,00%
9.575,82</t>
  </si>
  <si>
    <t>100,00%
3.630,72</t>
  </si>
  <si>
    <t>25,00%
907,68</t>
  </si>
  <si>
    <t>Porcentagem</t>
  </si>
  <si>
    <t>15,34%</t>
  </si>
  <si>
    <t>30,55%</t>
  </si>
  <si>
    <t>35,62%</t>
  </si>
  <si>
    <t>18,49%</t>
  </si>
  <si>
    <t>Custo</t>
  </si>
  <si>
    <t>54.973,65</t>
  </si>
  <si>
    <t>109.493,99</t>
  </si>
  <si>
    <t>127.678,41</t>
  </si>
  <si>
    <t>66.261,26</t>
  </si>
  <si>
    <t>Porcentagem Acumulado</t>
  </si>
  <si>
    <t>45,89%</t>
  </si>
  <si>
    <t>81,51%</t>
  </si>
  <si>
    <t>100,0%</t>
  </si>
  <si>
    <t>Custo Acumulado</t>
  </si>
  <si>
    <t>164.467,64</t>
  </si>
  <si>
    <t>292.146,05</t>
  </si>
  <si>
    <t>__________________________________________</t>
  </si>
  <si>
    <t>BDI - CONSTRUÇÃO E REFORMA DE EDIFÍCIOS ONERADO (NÃO DESONERADO)</t>
  </si>
  <si>
    <t>GRUPO A</t>
  </si>
  <si>
    <t>TAXA ADMINISTRATIVA DA ADMINISTRAÇÃO CENTRAL</t>
  </si>
  <si>
    <t>Administração Central</t>
  </si>
  <si>
    <t>4,00%</t>
  </si>
  <si>
    <t>Total do Grupo</t>
  </si>
  <si>
    <t>GRUPO B</t>
  </si>
  <si>
    <t>TAXA REPRESENTATIVA DOS RISCOS</t>
  </si>
  <si>
    <t>Riscos</t>
  </si>
  <si>
    <t>1,00%</t>
  </si>
  <si>
    <t>GRUPO C</t>
  </si>
  <si>
    <t>TAXA REPRESENTATIVA SEGURO GARANTIA</t>
  </si>
  <si>
    <t>SEGURO E GARANTIA</t>
  </si>
  <si>
    <t>0,80%</t>
  </si>
  <si>
    <t>GRUPO D</t>
  </si>
  <si>
    <t>TAXA REPRESENTATIVA DAS DESPESAS FINANCEIRAS</t>
  </si>
  <si>
    <t>Despesas Financeiras</t>
  </si>
  <si>
    <t>GRUPO E</t>
  </si>
  <si>
    <t>TAXA REPRESENTATIVA DO LUCRO</t>
  </si>
  <si>
    <t>Lucro</t>
  </si>
  <si>
    <t>7,00%</t>
  </si>
  <si>
    <t>GRUPO F</t>
  </si>
  <si>
    <t>TAXA REPRESENTATIVA DA INCIDÊNCIA DOS IMPOSTOS ( SOBRE O FATURAMENTO DA EMPRESA )</t>
  </si>
  <si>
    <t>ISS (IMPOSTO SOBRE SERVIÇOS) - MUNICIPAL</t>
  </si>
  <si>
    <t>2,00%</t>
  </si>
  <si>
    <t>COFINS - FEDERAL</t>
  </si>
  <si>
    <t>3,00%</t>
  </si>
  <si>
    <t>PIS (PROGRAMA DE INTREGRAÇÃO SOCIAL) - FEDERAL</t>
  </si>
  <si>
    <t>0,65%</t>
  </si>
  <si>
    <t>CRB -CONTRIBUIÇÂO INSS (DESONERAÇÂO)</t>
  </si>
  <si>
    <t>0,00%</t>
  </si>
  <si>
    <t>5,65%</t>
  </si>
  <si>
    <t>FÓRMULA PARA O CÁLCULO DO BDI</t>
  </si>
  <si>
    <t>(((1+A+B+C)*(1+D)*(1+E)/(1-F))-1)</t>
  </si>
  <si>
    <t>Bonificação sobre despesas indiretas (B.D.I)=</t>
  </si>
  <si>
    <t>________________________________________________</t>
  </si>
  <si>
    <t>OBS: O REGIME DE DESONERAÇÃO VIÁVEL É O NÃO DESONERADO</t>
  </si>
  <si>
    <t>Eng. Civil Luiz Augusto Dobal
CREARS 238129</t>
  </si>
  <si>
    <t>Tucunduva, 07 de Agosto de 2026.</t>
  </si>
  <si>
    <t>Data Base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</si>
</sst>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
    <numFmt numFmtId="165" formatCode="#,##0.0000000"/>
  </numFmts>
  <fonts count="30"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b/>
      <sz val="12"/>
      <name val="Arial"/>
      <family val="1"/>
    </font>
    <font>
      <b/>
      <sz val="12"/>
      <color rgb="FF000000"/>
      <name val="Arial"/>
      <family val="1"/>
    </font>
    <font>
      <sz val="12"/>
      <color rgb="FF000000"/>
      <name val="Arial"/>
      <family val="1"/>
    </font>
    <font>
      <sz val="12"/>
      <name val="Arial"/>
      <family val="1"/>
    </font>
    <font>
      <u/>
      <sz val="11"/>
      <name val="Arial"/>
      <family val="1"/>
    </font>
  </fonts>
  <fills count="30">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BAD4EF"/>
        <bgColor rgb="FFBAD4EF"/>
      </patternFill>
    </fill>
    <fill>
      <patternFill patternType="solid">
        <fgColor rgb="FFDEE2E6"/>
        <bgColor rgb="FFDEE2E6"/>
      </patternFill>
    </fill>
    <fill>
      <patternFill patternType="solid">
        <fgColor rgb="FFFFFFFF"/>
        <bgColor rgb="FFFFFFFF"/>
      </patternFill>
    </fill>
  </fills>
  <borders count="19">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right/>
      <top/>
      <bottom style="thick">
        <color rgb="FF0092F6"/>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right" vertical="top" wrapText="1"/>
    </xf>
    <xf numFmtId="4" fontId="8" fillId="9" borderId="6" xfId="0" applyNumberFormat="1" applyFont="1" applyFill="1" applyBorder="1" applyAlignment="1">
      <alignment horizontal="right" vertical="top" wrapText="1"/>
    </xf>
    <xf numFmtId="164" fontId="9" fillId="10" borderId="7" xfId="0" applyNumberFormat="1" applyFont="1" applyFill="1" applyBorder="1" applyAlignment="1">
      <alignment horizontal="right" vertical="top" wrapText="1"/>
    </xf>
    <xf numFmtId="0" fontId="11" fillId="11" borderId="8" xfId="0" applyFont="1" applyFill="1" applyBorder="1" applyAlignment="1">
      <alignment horizontal="left" vertical="top" wrapText="1"/>
    </xf>
    <xf numFmtId="0" fontId="12" fillId="12" borderId="9" xfId="0" applyFont="1" applyFill="1" applyBorder="1" applyAlignment="1">
      <alignment horizontal="center" vertical="top" wrapText="1"/>
    </xf>
    <xf numFmtId="0" fontId="13" fillId="13" borderId="10" xfId="0" applyFont="1" applyFill="1" applyBorder="1" applyAlignment="1">
      <alignment horizontal="right" vertical="top" wrapText="1"/>
    </xf>
    <xf numFmtId="4" fontId="14" fillId="14" borderId="11" xfId="0" applyNumberFormat="1" applyFont="1" applyFill="1" applyBorder="1" applyAlignment="1">
      <alignment horizontal="right" vertical="top" wrapText="1"/>
    </xf>
    <xf numFmtId="0" fontId="16" fillId="15" borderId="13" xfId="0" applyFont="1" applyFill="1" applyBorder="1" applyAlignment="1">
      <alignment horizontal="left" vertical="top" wrapText="1"/>
    </xf>
    <xf numFmtId="0" fontId="18" fillId="19" borderId="0" xfId="0" applyFont="1" applyFill="1" applyAlignment="1">
      <alignment horizontal="left" vertical="top" wrapText="1"/>
    </xf>
    <xf numFmtId="0" fontId="19" fillId="20" borderId="0" xfId="0" applyFont="1" applyFill="1" applyAlignment="1">
      <alignment horizontal="center" vertical="top" wrapText="1"/>
    </xf>
    <xf numFmtId="0" fontId="20" fillId="21" borderId="0" xfId="0" applyFont="1" applyFill="1" applyAlignment="1">
      <alignment horizontal="right" vertical="top" wrapText="1"/>
    </xf>
    <xf numFmtId="0" fontId="22" fillId="23" borderId="0" xfId="0" applyFont="1" applyFill="1" applyAlignment="1">
      <alignment horizontal="left" vertical="top" wrapText="1"/>
    </xf>
    <xf numFmtId="0" fontId="23" fillId="24" borderId="0" xfId="0" applyFont="1" applyFill="1" applyAlignment="1">
      <alignment horizontal="center" vertical="top" wrapText="1"/>
    </xf>
    <xf numFmtId="0" fontId="24" fillId="25" borderId="0" xfId="0" applyFont="1" applyFill="1" applyAlignment="1">
      <alignment horizontal="right" vertical="top" wrapText="1"/>
    </xf>
    <xf numFmtId="4" fontId="21" fillId="22" borderId="0" xfId="0" applyNumberFormat="1" applyFont="1" applyFill="1" applyAlignment="1">
      <alignment horizontal="right" vertical="top" wrapText="1"/>
    </xf>
    <xf numFmtId="0" fontId="6" fillId="7" borderId="4" xfId="0" applyFont="1" applyFill="1" applyBorder="1" applyAlignment="1">
      <alignment horizontal="left" vertical="center" wrapText="1"/>
    </xf>
    <xf numFmtId="0" fontId="23" fillId="24" borderId="0" xfId="0" applyFont="1" applyFill="1" applyAlignment="1">
      <alignment vertical="top" wrapText="1"/>
    </xf>
    <xf numFmtId="0" fontId="15" fillId="24" borderId="0" xfId="0" applyFont="1" applyFill="1" applyAlignment="1">
      <alignment vertical="top" wrapText="1"/>
    </xf>
    <xf numFmtId="0" fontId="15" fillId="24" borderId="18" xfId="0" applyFont="1" applyFill="1" applyBorder="1" applyAlignment="1">
      <alignment vertical="top" wrapText="1"/>
    </xf>
    <xf numFmtId="0" fontId="15" fillId="29" borderId="0" xfId="0" applyFont="1" applyFill="1" applyAlignment="1">
      <alignment horizontal="center" vertical="top" wrapText="1"/>
    </xf>
    <xf numFmtId="0" fontId="10" fillId="29" borderId="0" xfId="0" applyFont="1" applyFill="1" applyAlignment="1">
      <alignment horizontal="center" vertical="top" wrapText="1"/>
    </xf>
    <xf numFmtId="0" fontId="10" fillId="29" borderId="0" xfId="0" applyFont="1" applyFill="1" applyAlignment="1">
      <alignment horizontal="right" vertical="top" wrapText="1"/>
    </xf>
    <xf numFmtId="0" fontId="10" fillId="29" borderId="0" xfId="0" applyFont="1" applyFill="1" applyAlignment="1">
      <alignment horizontal="left" vertical="top" wrapText="1"/>
    </xf>
    <xf numFmtId="0" fontId="15" fillId="29" borderId="0" xfId="0" applyFont="1" applyFill="1" applyAlignment="1">
      <alignment horizontal="left" vertical="top" wrapText="1"/>
    </xf>
    <xf numFmtId="0" fontId="11" fillId="28" borderId="12" xfId="0" applyFont="1" applyFill="1" applyBorder="1" applyAlignment="1">
      <alignment horizontal="left" vertical="top" wrapText="1"/>
    </xf>
    <xf numFmtId="4" fontId="15" fillId="29" borderId="0" xfId="0" applyNumberFormat="1" applyFont="1" applyFill="1" applyAlignment="1">
      <alignment horizontal="right" vertical="top" wrapText="1"/>
    </xf>
    <xf numFmtId="0" fontId="15" fillId="29" borderId="0" xfId="0" applyFont="1" applyFill="1" applyAlignment="1">
      <alignment horizontal="right" vertical="top" wrapText="1"/>
    </xf>
    <xf numFmtId="4" fontId="15" fillId="18" borderId="15" xfId="0" applyNumberFormat="1" applyFont="1" applyFill="1" applyBorder="1" applyAlignment="1">
      <alignment horizontal="right" vertical="top" wrapText="1"/>
    </xf>
    <xf numFmtId="165" fontId="15" fillId="18" borderId="15" xfId="0" applyNumberFormat="1" applyFont="1" applyFill="1" applyBorder="1" applyAlignment="1">
      <alignment horizontal="right" vertical="top" wrapText="1"/>
    </xf>
    <xf numFmtId="0" fontId="15" fillId="18" borderId="15" xfId="0" applyFont="1" applyFill="1" applyBorder="1" applyAlignment="1">
      <alignment horizontal="center" vertical="top" wrapText="1"/>
    </xf>
    <xf numFmtId="0" fontId="15" fillId="18" borderId="15" xfId="0" applyFont="1" applyFill="1" applyBorder="1" applyAlignment="1">
      <alignment horizontal="left" vertical="top" wrapText="1"/>
    </xf>
    <xf numFmtId="0" fontId="15" fillId="18" borderId="15" xfId="0" applyFont="1" applyFill="1" applyBorder="1" applyAlignment="1">
      <alignment horizontal="right" vertical="top" wrapText="1"/>
    </xf>
    <xf numFmtId="4" fontId="15" fillId="17" borderId="15" xfId="0" applyNumberFormat="1" applyFont="1" applyFill="1" applyBorder="1" applyAlignment="1">
      <alignment horizontal="right" vertical="top" wrapText="1"/>
    </xf>
    <xf numFmtId="165" fontId="15" fillId="17" borderId="15" xfId="0" applyNumberFormat="1" applyFont="1" applyFill="1" applyBorder="1" applyAlignment="1">
      <alignment horizontal="right" vertical="top" wrapText="1"/>
    </xf>
    <xf numFmtId="0" fontId="15" fillId="17" borderId="15" xfId="0" applyFont="1" applyFill="1" applyBorder="1" applyAlignment="1">
      <alignment horizontal="center" vertical="top" wrapText="1"/>
    </xf>
    <xf numFmtId="0" fontId="15" fillId="17" borderId="15" xfId="0" applyFont="1" applyFill="1" applyBorder="1" applyAlignment="1">
      <alignment horizontal="left" vertical="top" wrapText="1"/>
    </xf>
    <xf numFmtId="0" fontId="15" fillId="17" borderId="15" xfId="0" applyFont="1" applyFill="1" applyBorder="1" applyAlignment="1">
      <alignment horizontal="right" vertical="top" wrapText="1"/>
    </xf>
    <xf numFmtId="4" fontId="11" fillId="28" borderId="15" xfId="0" applyNumberFormat="1" applyFont="1" applyFill="1" applyBorder="1" applyAlignment="1">
      <alignment horizontal="right" vertical="top" wrapText="1"/>
    </xf>
    <xf numFmtId="165" fontId="11" fillId="28" borderId="15" xfId="0" applyNumberFormat="1" applyFont="1" applyFill="1" applyBorder="1" applyAlignment="1">
      <alignment horizontal="right" vertical="top" wrapText="1"/>
    </xf>
    <xf numFmtId="0" fontId="11" fillId="28" borderId="15" xfId="0" applyFont="1" applyFill="1" applyBorder="1" applyAlignment="1">
      <alignment horizontal="center" vertical="top" wrapText="1"/>
    </xf>
    <xf numFmtId="0" fontId="11" fillId="28" borderId="15" xfId="0" applyFont="1" applyFill="1" applyBorder="1" applyAlignment="1">
      <alignment horizontal="left" vertical="top" wrapText="1"/>
    </xf>
    <xf numFmtId="0" fontId="11" fillId="28" borderId="15" xfId="0" applyFont="1" applyFill="1" applyBorder="1" applyAlignment="1">
      <alignment horizontal="right" vertical="top" wrapText="1"/>
    </xf>
    <xf numFmtId="0" fontId="1" fillId="29" borderId="15" xfId="0" applyFont="1" applyFill="1" applyBorder="1" applyAlignment="1">
      <alignment horizontal="right" vertical="top" wrapText="1"/>
    </xf>
    <xf numFmtId="0" fontId="1" fillId="29" borderId="15" xfId="0" applyFont="1" applyFill="1" applyBorder="1" applyAlignment="1">
      <alignment horizontal="center" vertical="top" wrapText="1"/>
    </xf>
    <xf numFmtId="0" fontId="1" fillId="29" borderId="15" xfId="0" applyFont="1" applyFill="1" applyBorder="1" applyAlignment="1">
      <alignment horizontal="left" vertical="top" wrapText="1"/>
    </xf>
    <xf numFmtId="0" fontId="1" fillId="29" borderId="0" xfId="0" applyFont="1" applyFill="1" applyAlignment="1">
      <alignment horizontal="left" vertical="top" wrapText="1"/>
    </xf>
    <xf numFmtId="0" fontId="25" fillId="4" borderId="1" xfId="0" applyFont="1" applyFill="1" applyBorder="1" applyAlignment="1">
      <alignment horizontal="left" vertical="center" wrapText="1"/>
    </xf>
    <xf numFmtId="0" fontId="25" fillId="6" borderId="3" xfId="0" applyFont="1" applyFill="1" applyBorder="1" applyAlignment="1">
      <alignment horizontal="right" vertical="center" wrapText="1"/>
    </xf>
    <xf numFmtId="0" fontId="26" fillId="7" borderId="4" xfId="0" applyFont="1" applyFill="1" applyBorder="1" applyAlignment="1">
      <alignment horizontal="left" vertical="center" wrapText="1"/>
    </xf>
    <xf numFmtId="0" fontId="25" fillId="19" borderId="0" xfId="0" applyFont="1" applyFill="1" applyAlignment="1">
      <alignment horizontal="left" vertical="center" wrapText="1"/>
    </xf>
    <xf numFmtId="0" fontId="26" fillId="8" borderId="5" xfId="0" applyFont="1" applyFill="1" applyBorder="1" applyAlignment="1">
      <alignment horizontal="right" vertical="center" wrapText="1"/>
    </xf>
    <xf numFmtId="0" fontId="27" fillId="26" borderId="16" xfId="0" applyFont="1" applyFill="1" applyBorder="1" applyAlignment="1">
      <alignment horizontal="right" vertical="center" wrapText="1"/>
    </xf>
    <xf numFmtId="0" fontId="27" fillId="27" borderId="17" xfId="0" applyFont="1" applyFill="1" applyBorder="1" applyAlignment="1">
      <alignment horizontal="right" vertical="center" wrapText="1"/>
    </xf>
    <xf numFmtId="0" fontId="25" fillId="21" borderId="0" xfId="0" applyFont="1" applyFill="1" applyAlignment="1">
      <alignment horizontal="right" vertical="center" wrapText="1"/>
    </xf>
    <xf numFmtId="0" fontId="23" fillId="24" borderId="0" xfId="0" applyFont="1" applyFill="1" applyAlignment="1">
      <alignment horizontal="center" vertical="top" wrapText="1"/>
    </xf>
    <xf numFmtId="0" fontId="20" fillId="21" borderId="0" xfId="0" applyFont="1" applyFill="1" applyAlignment="1">
      <alignment horizontal="right" vertical="top" wrapText="1"/>
    </xf>
    <xf numFmtId="0" fontId="18" fillId="19" borderId="0" xfId="0" applyFont="1" applyFill="1" applyAlignment="1">
      <alignment horizontal="left" vertical="top" wrapText="1"/>
    </xf>
    <xf numFmtId="4" fontId="21" fillId="22" borderId="0" xfId="0" applyNumberFormat="1" applyFont="1" applyFill="1" applyAlignment="1">
      <alignment horizontal="right" vertical="top" wrapText="1"/>
    </xf>
    <xf numFmtId="0" fontId="3" fillId="4" borderId="1" xfId="0" applyFont="1" applyFill="1" applyBorder="1" applyAlignment="1">
      <alignment horizontal="left" vertical="top" wrapText="1"/>
    </xf>
    <xf numFmtId="0" fontId="1" fillId="2"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15" fillId="24" borderId="0" xfId="0" applyFont="1" applyFill="1" applyAlignment="1">
      <alignment horizontal="center" vertical="top" wrapText="1"/>
    </xf>
    <xf numFmtId="0" fontId="2" fillId="3" borderId="0" xfId="0" applyFont="1" applyFill="1" applyAlignment="1">
      <alignment horizontal="center" vertical="center" wrapText="1"/>
    </xf>
    <xf numFmtId="0" fontId="0" fillId="0" borderId="0" xfId="0" applyAlignment="1">
      <alignment vertical="center"/>
    </xf>
    <xf numFmtId="0" fontId="5" fillId="6" borderId="3" xfId="0" applyFont="1" applyFill="1" applyBorder="1" applyAlignment="1">
      <alignment horizontal="right" vertical="top" wrapText="1"/>
    </xf>
    <xf numFmtId="0" fontId="4" fillId="5" borderId="2" xfId="0" applyFont="1" applyFill="1" applyBorder="1" applyAlignment="1">
      <alignment horizontal="center" vertical="top" wrapText="1"/>
    </xf>
    <xf numFmtId="0" fontId="25" fillId="19" borderId="0" xfId="0" applyFont="1" applyFill="1" applyAlignment="1">
      <alignment horizontal="left" vertical="center" wrapText="1"/>
    </xf>
    <xf numFmtId="0" fontId="25" fillId="3" borderId="0" xfId="0" applyFont="1" applyFill="1" applyAlignment="1">
      <alignment horizontal="center" vertical="center" wrapText="1"/>
    </xf>
    <xf numFmtId="0" fontId="28" fillId="0" borderId="0" xfId="0" applyFont="1" applyAlignment="1">
      <alignment vertical="center"/>
    </xf>
    <xf numFmtId="0" fontId="24" fillId="25" borderId="0" xfId="0" applyFont="1" applyFill="1" applyAlignment="1">
      <alignment horizontal="right" vertical="top" wrapText="1"/>
    </xf>
    <xf numFmtId="0" fontId="22" fillId="23" borderId="0" xfId="0" applyFont="1" applyFill="1" applyAlignment="1">
      <alignment horizontal="left" vertical="top" wrapText="1"/>
    </xf>
    <xf numFmtId="0" fontId="16" fillId="15" borderId="13" xfId="0" applyFont="1" applyFill="1" applyBorder="1" applyAlignment="1">
      <alignment horizontal="left" vertical="top" wrapText="1"/>
    </xf>
    <xf numFmtId="0" fontId="17" fillId="16" borderId="14" xfId="0" applyFont="1" applyFill="1" applyBorder="1" applyAlignment="1">
      <alignment horizontal="right" vertical="top" wrapText="1"/>
    </xf>
    <xf numFmtId="0" fontId="1" fillId="29" borderId="0" xfId="0" applyFont="1" applyFill="1" applyAlignment="1">
      <alignment horizontal="center" wrapText="1"/>
    </xf>
    <xf numFmtId="0" fontId="15" fillId="18" borderId="15" xfId="0" applyFont="1" applyFill="1" applyBorder="1" applyAlignment="1">
      <alignment horizontal="left" vertical="top" wrapText="1"/>
    </xf>
    <xf numFmtId="0" fontId="1" fillId="29" borderId="0" xfId="0" applyFont="1" applyFill="1" applyAlignment="1">
      <alignment horizontal="left" vertical="top" wrapText="1"/>
    </xf>
    <xf numFmtId="0" fontId="10" fillId="29" borderId="0" xfId="0" applyFont="1" applyFill="1" applyAlignment="1">
      <alignment horizontal="left" vertical="top" wrapText="1"/>
    </xf>
    <xf numFmtId="0" fontId="15" fillId="17" borderId="15" xfId="0" applyFont="1" applyFill="1" applyBorder="1" applyAlignment="1">
      <alignment horizontal="left" vertical="top" wrapText="1"/>
    </xf>
    <xf numFmtId="0" fontId="1" fillId="29" borderId="15" xfId="0" applyFont="1" applyFill="1" applyBorder="1" applyAlignment="1">
      <alignment horizontal="left" vertical="top" wrapText="1"/>
    </xf>
    <xf numFmtId="0" fontId="11" fillId="28" borderId="15" xfId="0" applyFont="1" applyFill="1" applyBorder="1" applyAlignment="1">
      <alignment horizontal="left" vertical="top" wrapText="1"/>
    </xf>
    <xf numFmtId="0" fontId="15" fillId="29" borderId="0" xfId="0" applyFont="1" applyFill="1" applyAlignment="1">
      <alignment horizontal="right" vertical="top" wrapText="1"/>
    </xf>
    <xf numFmtId="0" fontId="10" fillId="29" borderId="0" xfId="0" applyFont="1" applyFill="1" applyAlignment="1">
      <alignment horizontal="right" vertical="top" wrapText="1"/>
    </xf>
    <xf numFmtId="4" fontId="10" fillId="29" borderId="0" xfId="0" applyNumberFormat="1" applyFont="1" applyFill="1" applyAlignment="1">
      <alignment horizontal="right" vertical="top" wrapText="1"/>
    </xf>
    <xf numFmtId="0" fontId="15" fillId="29" borderId="0" xfId="0" applyFont="1" applyFill="1" applyAlignment="1">
      <alignment horizontal="center" vertical="top" wrapText="1"/>
    </xf>
    <xf numFmtId="0" fontId="0" fillId="23" borderId="0" xfId="0" applyFont="1" applyFill="1" applyAlignment="1">
      <alignment horizontal="center" vertical="top" wrapText="1"/>
    </xf>
    <xf numFmtId="0" fontId="29" fillId="23"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476375" cy="1905000"/>
    <xdr:pic>
      <xdr:nvPicPr>
        <xdr:cNvPr id="2" name="Imagem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476375" cy="1905000"/>
    <xdr:pic>
      <xdr:nvPicPr>
        <xdr:cNvPr id="2" name="Imagem 1">
          <a:extLst>
            <a:ext uri="{FF2B5EF4-FFF2-40B4-BE49-F238E27FC236}">
              <a16:creationId xmlns:a16="http://schemas.microsoft.com/office/drawing/2014/main" id="{00000000-0008-0000-01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476375" cy="1905000"/>
    <xdr:pic>
      <xdr:nvPicPr>
        <xdr:cNvPr id="2" name="Imagem 1">
          <a:extLst>
            <a:ext uri="{FF2B5EF4-FFF2-40B4-BE49-F238E27FC236}">
              <a16:creationId xmlns:a16="http://schemas.microsoft.com/office/drawing/2014/main" id="{00000000-0008-0000-03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476375" cy="1905000"/>
    <xdr:pic>
      <xdr:nvPicPr>
        <xdr:cNvPr id="2" name="Imagem 1">
          <a:extLst>
            <a:ext uri="{FF2B5EF4-FFF2-40B4-BE49-F238E27FC236}">
              <a16:creationId xmlns:a16="http://schemas.microsoft.com/office/drawing/2014/main" id="{00000000-0008-0000-04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19051</xdr:colOff>
      <xdr:row>0</xdr:row>
      <xdr:rowOff>95251</xdr:rowOff>
    </xdr:from>
    <xdr:to>
      <xdr:col>1</xdr:col>
      <xdr:colOff>352425</xdr:colOff>
      <xdr:row>3</xdr:row>
      <xdr:rowOff>312611</xdr:rowOff>
    </xdr:to>
    <xdr:pic>
      <xdr:nvPicPr>
        <xdr:cNvPr id="3" name="Imagem 2">
          <a:extLst>
            <a:ext uri="{FF2B5EF4-FFF2-40B4-BE49-F238E27FC236}">
              <a16:creationId xmlns:a16="http://schemas.microsoft.com/office/drawing/2014/main" id="{4450AF05-A93B-63AF-8818-7BBFE086F5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1" y="95251"/>
          <a:ext cx="1247774" cy="160801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5"/>
  <sheetViews>
    <sheetView showWhiteSpace="0" workbookViewId="0"/>
  </sheetViews>
  <sheetFormatPr defaultRowHeight="14.25" x14ac:dyDescent="0.2"/>
  <cols>
    <col min="1" max="2" width="10" bestFit="1" customWidth="1"/>
    <col min="3" max="3" width="0" hidden="1"/>
    <col min="4" max="4" width="60" bestFit="1" customWidth="1"/>
    <col min="5" max="5" width="30" bestFit="1" customWidth="1"/>
    <col min="6" max="6" width="5" bestFit="1" customWidth="1"/>
    <col min="7" max="7" width="10" bestFit="1" customWidth="1"/>
    <col min="8" max="8" width="20" bestFit="1" customWidth="1"/>
    <col min="9" max="10" width="10" bestFit="1" customWidth="1"/>
  </cols>
  <sheetData>
    <row r="1" spans="1:10" ht="15" x14ac:dyDescent="0.2">
      <c r="A1" s="1"/>
      <c r="B1" s="1"/>
      <c r="C1" s="1"/>
      <c r="D1" s="1" t="s">
        <v>0</v>
      </c>
      <c r="E1" s="1" t="s">
        <v>1</v>
      </c>
      <c r="F1" s="64" t="s">
        <v>2</v>
      </c>
      <c r="G1" s="64"/>
      <c r="H1" s="64"/>
      <c r="I1" s="64" t="s">
        <v>3</v>
      </c>
      <c r="J1" s="64"/>
    </row>
    <row r="2" spans="1:10" ht="80.099999999999994" customHeight="1" x14ac:dyDescent="0.2">
      <c r="A2" s="13"/>
      <c r="B2" s="13"/>
      <c r="C2" s="13"/>
      <c r="D2" s="13" t="s">
        <v>4</v>
      </c>
      <c r="E2" s="13" t="s">
        <v>5</v>
      </c>
      <c r="F2" s="61" t="s">
        <v>6</v>
      </c>
      <c r="G2" s="61"/>
      <c r="H2" s="61"/>
      <c r="I2" s="61" t="s">
        <v>7</v>
      </c>
      <c r="J2" s="61"/>
    </row>
    <row r="3" spans="1:10" ht="15" x14ac:dyDescent="0.25">
      <c r="A3" s="65" t="s">
        <v>8</v>
      </c>
      <c r="B3" s="66"/>
      <c r="C3" s="66"/>
      <c r="D3" s="66"/>
      <c r="E3" s="66"/>
      <c r="F3" s="66"/>
      <c r="G3" s="66"/>
      <c r="H3" s="66"/>
      <c r="I3" s="66"/>
      <c r="J3" s="66"/>
    </row>
    <row r="4" spans="1:10" ht="30" customHeight="1" x14ac:dyDescent="0.2">
      <c r="A4" s="63" t="s">
        <v>9</v>
      </c>
      <c r="B4" s="63"/>
      <c r="C4" s="63"/>
      <c r="D4" s="63" t="s">
        <v>10</v>
      </c>
      <c r="E4" s="63"/>
      <c r="F4" s="63"/>
      <c r="G4" s="2"/>
      <c r="H4" s="3" t="s">
        <v>11</v>
      </c>
      <c r="I4" s="3" t="s">
        <v>12</v>
      </c>
      <c r="J4" s="3" t="s">
        <v>13</v>
      </c>
    </row>
    <row r="5" spans="1:10" ht="24" customHeight="1" x14ac:dyDescent="0.2">
      <c r="A5" s="4" t="s">
        <v>14</v>
      </c>
      <c r="B5" s="4"/>
      <c r="C5" s="4"/>
      <c r="D5" s="4" t="s">
        <v>15</v>
      </c>
      <c r="E5" s="4"/>
      <c r="F5" s="5"/>
      <c r="G5" s="4"/>
      <c r="H5" s="5">
        <v>1</v>
      </c>
      <c r="I5" s="6">
        <v>3043.55</v>
      </c>
      <c r="J5" s="7">
        <f t="shared" ref="J5:J18" si="0">I5 / 358407.33</f>
        <v>8.4918743151821147E-3</v>
      </c>
    </row>
    <row r="6" spans="1:10" ht="24" customHeight="1" x14ac:dyDescent="0.2">
      <c r="A6" s="4" t="s">
        <v>16</v>
      </c>
      <c r="B6" s="4"/>
      <c r="C6" s="4"/>
      <c r="D6" s="4" t="s">
        <v>17</v>
      </c>
      <c r="E6" s="4"/>
      <c r="F6" s="5"/>
      <c r="G6" s="4"/>
      <c r="H6" s="5">
        <v>1</v>
      </c>
      <c r="I6" s="6">
        <v>29536.42</v>
      </c>
      <c r="J6" s="7">
        <f t="shared" si="0"/>
        <v>8.2410200706553624E-2</v>
      </c>
    </row>
    <row r="7" spans="1:10" ht="24" customHeight="1" x14ac:dyDescent="0.2">
      <c r="A7" s="4" t="s">
        <v>18</v>
      </c>
      <c r="B7" s="4"/>
      <c r="C7" s="4"/>
      <c r="D7" s="4" t="s">
        <v>19</v>
      </c>
      <c r="E7" s="4"/>
      <c r="F7" s="5"/>
      <c r="G7" s="4"/>
      <c r="H7" s="5">
        <v>1</v>
      </c>
      <c r="I7" s="6">
        <v>64156.84</v>
      </c>
      <c r="J7" s="7">
        <f t="shared" si="0"/>
        <v>0.17900537915895859</v>
      </c>
    </row>
    <row r="8" spans="1:10" ht="24" customHeight="1" x14ac:dyDescent="0.2">
      <c r="A8" s="4" t="s">
        <v>20</v>
      </c>
      <c r="B8" s="4"/>
      <c r="C8" s="4"/>
      <c r="D8" s="4" t="s">
        <v>21</v>
      </c>
      <c r="E8" s="4"/>
      <c r="F8" s="5"/>
      <c r="G8" s="4"/>
      <c r="H8" s="5">
        <v>1</v>
      </c>
      <c r="I8" s="6">
        <v>50970.94</v>
      </c>
      <c r="J8" s="7">
        <f t="shared" si="0"/>
        <v>0.14221511596874986</v>
      </c>
    </row>
    <row r="9" spans="1:10" ht="24" customHeight="1" x14ac:dyDescent="0.2">
      <c r="A9" s="4" t="s">
        <v>22</v>
      </c>
      <c r="B9" s="4"/>
      <c r="C9" s="4"/>
      <c r="D9" s="4" t="s">
        <v>23</v>
      </c>
      <c r="E9" s="4"/>
      <c r="F9" s="5"/>
      <c r="G9" s="4"/>
      <c r="H9" s="5">
        <v>1</v>
      </c>
      <c r="I9" s="6">
        <v>27978.21</v>
      </c>
      <c r="J9" s="7">
        <f t="shared" si="0"/>
        <v>7.8062605471824462E-2</v>
      </c>
    </row>
    <row r="10" spans="1:10" ht="24" customHeight="1" x14ac:dyDescent="0.2">
      <c r="A10" s="4" t="s">
        <v>24</v>
      </c>
      <c r="B10" s="4"/>
      <c r="C10" s="4"/>
      <c r="D10" s="4" t="s">
        <v>25</v>
      </c>
      <c r="E10" s="4"/>
      <c r="F10" s="5"/>
      <c r="G10" s="4"/>
      <c r="H10" s="5">
        <v>1</v>
      </c>
      <c r="I10" s="6">
        <v>9790.32</v>
      </c>
      <c r="J10" s="7">
        <f t="shared" si="0"/>
        <v>2.7316182400622217E-2</v>
      </c>
    </row>
    <row r="11" spans="1:10" ht="24" customHeight="1" x14ac:dyDescent="0.2">
      <c r="A11" s="4" t="s">
        <v>26</v>
      </c>
      <c r="B11" s="4"/>
      <c r="C11" s="4"/>
      <c r="D11" s="4" t="s">
        <v>27</v>
      </c>
      <c r="E11" s="4"/>
      <c r="F11" s="5"/>
      <c r="G11" s="4"/>
      <c r="H11" s="5">
        <v>1</v>
      </c>
      <c r="I11" s="6">
        <v>14578.55</v>
      </c>
      <c r="J11" s="7">
        <f t="shared" si="0"/>
        <v>4.0675925908100145E-2</v>
      </c>
    </row>
    <row r="12" spans="1:10" ht="24" customHeight="1" x14ac:dyDescent="0.2">
      <c r="A12" s="4" t="s">
        <v>28</v>
      </c>
      <c r="B12" s="4"/>
      <c r="C12" s="4"/>
      <c r="D12" s="4" t="s">
        <v>29</v>
      </c>
      <c r="E12" s="4"/>
      <c r="F12" s="5"/>
      <c r="G12" s="4"/>
      <c r="H12" s="5">
        <v>1</v>
      </c>
      <c r="I12" s="6">
        <v>17949.02</v>
      </c>
      <c r="J12" s="7">
        <f t="shared" si="0"/>
        <v>5.0079946746624852E-2</v>
      </c>
    </row>
    <row r="13" spans="1:10" ht="24" customHeight="1" x14ac:dyDescent="0.2">
      <c r="A13" s="4" t="s">
        <v>30</v>
      </c>
      <c r="B13" s="4"/>
      <c r="C13" s="4"/>
      <c r="D13" s="4" t="s">
        <v>31</v>
      </c>
      <c r="E13" s="4"/>
      <c r="F13" s="5"/>
      <c r="G13" s="4"/>
      <c r="H13" s="5">
        <v>1</v>
      </c>
      <c r="I13" s="6">
        <v>15133.38</v>
      </c>
      <c r="J13" s="7">
        <f t="shared" si="0"/>
        <v>4.2223969024294226E-2</v>
      </c>
    </row>
    <row r="14" spans="1:10" ht="26.1" customHeight="1" x14ac:dyDescent="0.2">
      <c r="A14" s="4" t="s">
        <v>32</v>
      </c>
      <c r="B14" s="4"/>
      <c r="C14" s="4"/>
      <c r="D14" s="4" t="s">
        <v>33</v>
      </c>
      <c r="E14" s="4"/>
      <c r="F14" s="5"/>
      <c r="G14" s="4"/>
      <c r="H14" s="5">
        <v>1</v>
      </c>
      <c r="I14" s="6">
        <v>4862.9799999999996</v>
      </c>
      <c r="J14" s="7">
        <f t="shared" si="0"/>
        <v>1.3568305090188863E-2</v>
      </c>
    </row>
    <row r="15" spans="1:10" ht="24" customHeight="1" x14ac:dyDescent="0.2">
      <c r="A15" s="4" t="s">
        <v>34</v>
      </c>
      <c r="B15" s="4"/>
      <c r="C15" s="4"/>
      <c r="D15" s="4" t="s">
        <v>35</v>
      </c>
      <c r="E15" s="4"/>
      <c r="F15" s="5"/>
      <c r="G15" s="4"/>
      <c r="H15" s="5">
        <v>1</v>
      </c>
      <c r="I15" s="6">
        <v>116776.4</v>
      </c>
      <c r="J15" s="7">
        <f t="shared" si="0"/>
        <v>0.32582034524796127</v>
      </c>
    </row>
    <row r="16" spans="1:10" ht="24" customHeight="1" x14ac:dyDescent="0.2">
      <c r="A16" s="4" t="s">
        <v>36</v>
      </c>
      <c r="B16" s="4"/>
      <c r="C16" s="4"/>
      <c r="D16" s="4" t="s">
        <v>37</v>
      </c>
      <c r="E16" s="4"/>
      <c r="F16" s="5"/>
      <c r="G16" s="4"/>
      <c r="H16" s="5">
        <v>1</v>
      </c>
      <c r="I16" s="6">
        <v>97624.77</v>
      </c>
      <c r="J16" s="7">
        <f t="shared" si="0"/>
        <v>0.27238497047479471</v>
      </c>
    </row>
    <row r="17" spans="1:10" ht="24" customHeight="1" x14ac:dyDescent="0.2">
      <c r="A17" s="4" t="s">
        <v>38</v>
      </c>
      <c r="B17" s="4"/>
      <c r="C17" s="4"/>
      <c r="D17" s="4" t="s">
        <v>39</v>
      </c>
      <c r="E17" s="4"/>
      <c r="F17" s="5"/>
      <c r="G17" s="4"/>
      <c r="H17" s="5">
        <v>1</v>
      </c>
      <c r="I17" s="6">
        <v>19151.63</v>
      </c>
      <c r="J17" s="7">
        <f t="shared" si="0"/>
        <v>5.3435374773166608E-2</v>
      </c>
    </row>
    <row r="18" spans="1:10" ht="24" customHeight="1" x14ac:dyDescent="0.2">
      <c r="A18" s="4" t="s">
        <v>40</v>
      </c>
      <c r="B18" s="4"/>
      <c r="C18" s="4"/>
      <c r="D18" s="4" t="s">
        <v>41</v>
      </c>
      <c r="E18" s="4"/>
      <c r="F18" s="5"/>
      <c r="G18" s="4"/>
      <c r="H18" s="5">
        <v>1</v>
      </c>
      <c r="I18" s="6">
        <v>3630.72</v>
      </c>
      <c r="J18" s="7">
        <f t="shared" si="0"/>
        <v>1.0130149960939692E-2</v>
      </c>
    </row>
    <row r="19" spans="1:10" x14ac:dyDescent="0.2">
      <c r="A19" s="17"/>
      <c r="B19" s="17"/>
      <c r="C19" s="17"/>
      <c r="D19" s="17"/>
      <c r="E19" s="17"/>
      <c r="F19" s="17"/>
      <c r="G19" s="17"/>
      <c r="H19" s="17"/>
      <c r="I19" s="17"/>
      <c r="J19" s="17"/>
    </row>
    <row r="20" spans="1:10" x14ac:dyDescent="0.2">
      <c r="A20" s="60"/>
      <c r="B20" s="60"/>
      <c r="C20" s="60"/>
      <c r="D20" s="16"/>
      <c r="E20" s="15"/>
      <c r="F20" s="61" t="s">
        <v>42</v>
      </c>
      <c r="G20" s="60"/>
      <c r="H20" s="62">
        <v>296368.40000000002</v>
      </c>
      <c r="I20" s="60"/>
      <c r="J20" s="60"/>
    </row>
    <row r="21" spans="1:10" x14ac:dyDescent="0.2">
      <c r="A21" s="60"/>
      <c r="B21" s="60"/>
      <c r="C21" s="60"/>
      <c r="D21" s="16"/>
      <c r="E21" s="15"/>
      <c r="F21" s="61" t="s">
        <v>43</v>
      </c>
      <c r="G21" s="60"/>
      <c r="H21" s="62">
        <v>62038.93</v>
      </c>
      <c r="I21" s="60"/>
      <c r="J21" s="60"/>
    </row>
    <row r="22" spans="1:10" x14ac:dyDescent="0.2">
      <c r="A22" s="60"/>
      <c r="B22" s="60"/>
      <c r="C22" s="60"/>
      <c r="D22" s="16"/>
      <c r="E22" s="15"/>
      <c r="F22" s="61" t="s">
        <v>44</v>
      </c>
      <c r="G22" s="60"/>
      <c r="H22" s="62">
        <v>358407.33</v>
      </c>
      <c r="I22" s="60"/>
      <c r="J22" s="60"/>
    </row>
    <row r="23" spans="1:10" ht="60" customHeight="1" x14ac:dyDescent="0.2">
      <c r="A23" s="14"/>
      <c r="B23" s="14"/>
      <c r="C23" s="14"/>
      <c r="D23" s="14"/>
      <c r="E23" s="14"/>
      <c r="F23" s="14"/>
      <c r="G23" s="14"/>
      <c r="H23" s="14"/>
      <c r="I23" s="14"/>
      <c r="J23" s="14"/>
    </row>
    <row r="24" spans="1:10" ht="18" customHeight="1" x14ac:dyDescent="0.2">
      <c r="A24" s="59" t="s">
        <v>45</v>
      </c>
      <c r="B24" s="59"/>
      <c r="C24" s="59"/>
      <c r="D24" s="59"/>
      <c r="E24" s="59"/>
      <c r="F24" s="59" t="s">
        <v>45</v>
      </c>
      <c r="G24" s="59"/>
      <c r="H24" s="59"/>
      <c r="I24" s="59"/>
      <c r="J24" s="59"/>
    </row>
    <row r="25" spans="1:10" ht="30" customHeight="1" x14ac:dyDescent="0.2">
      <c r="A25" s="59" t="s">
        <v>46</v>
      </c>
      <c r="B25" s="59"/>
      <c r="C25" s="59"/>
      <c r="D25" s="59"/>
      <c r="E25" s="59"/>
      <c r="F25" s="59" t="s">
        <v>47</v>
      </c>
      <c r="G25" s="59"/>
      <c r="H25" s="59"/>
      <c r="I25" s="59"/>
      <c r="J25" s="59"/>
    </row>
  </sheetData>
  <mergeCells count="20">
    <mergeCell ref="F1:H1"/>
    <mergeCell ref="I1:J1"/>
    <mergeCell ref="F2:H2"/>
    <mergeCell ref="I2:J2"/>
    <mergeCell ref="A3:J3"/>
    <mergeCell ref="A4:C4"/>
    <mergeCell ref="D4:F4"/>
    <mergeCell ref="A20:C20"/>
    <mergeCell ref="F20:G20"/>
    <mergeCell ref="H20:J20"/>
    <mergeCell ref="A24:E24"/>
    <mergeCell ref="F24:J24"/>
    <mergeCell ref="A25:E25"/>
    <mergeCell ref="F25:J25"/>
    <mergeCell ref="A21:C21"/>
    <mergeCell ref="F21:G21"/>
    <mergeCell ref="H21:J21"/>
    <mergeCell ref="A22:C22"/>
    <mergeCell ref="F22:G22"/>
    <mergeCell ref="H22:J22"/>
  </mergeCells>
  <pageMargins left="0.5" right="0.5" top="1" bottom="1" header="0.5" footer="0.5"/>
  <pageSetup paperSize="9" fitToHeight="0" orientation="landscape"/>
  <headerFooter>
    <oddHeader>&amp;L &amp;C &amp;R</oddHeader>
    <oddFooter>&amp;L &amp;C &amp;R</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01"/>
  <sheetViews>
    <sheetView tabSelected="1" showWhiteSpace="0" topLeftCell="A88" workbookViewId="0">
      <selection activeCell="A101" sqref="A101:D101"/>
    </sheetView>
  </sheetViews>
  <sheetFormatPr defaultRowHeight="14.25" x14ac:dyDescent="0.2"/>
  <cols>
    <col min="1" max="3" width="10" bestFit="1" customWidth="1"/>
    <col min="4" max="4" width="60" bestFit="1" customWidth="1"/>
    <col min="5" max="5" width="5" bestFit="1" customWidth="1"/>
    <col min="6" max="13" width="10" bestFit="1" customWidth="1"/>
  </cols>
  <sheetData>
    <row r="1" spans="1:13" ht="15" x14ac:dyDescent="0.2">
      <c r="A1" s="1"/>
      <c r="B1" s="1"/>
      <c r="C1" s="1"/>
      <c r="D1" s="1" t="s">
        <v>0</v>
      </c>
      <c r="E1" s="64" t="s">
        <v>1</v>
      </c>
      <c r="F1" s="64"/>
      <c r="G1" s="64"/>
      <c r="H1" s="64" t="s">
        <v>2</v>
      </c>
      <c r="I1" s="64"/>
      <c r="J1" s="64"/>
      <c r="K1" s="64" t="s">
        <v>3</v>
      </c>
      <c r="L1" s="64"/>
      <c r="M1" s="64"/>
    </row>
    <row r="2" spans="1:13" ht="102" customHeight="1" x14ac:dyDescent="0.2">
      <c r="A2" s="13"/>
      <c r="B2" s="13"/>
      <c r="C2" s="13"/>
      <c r="D2" s="13" t="s">
        <v>4</v>
      </c>
      <c r="E2" s="61" t="s">
        <v>5</v>
      </c>
      <c r="F2" s="61"/>
      <c r="G2" s="61"/>
      <c r="H2" s="61" t="s">
        <v>6</v>
      </c>
      <c r="I2" s="61"/>
      <c r="J2" s="61"/>
      <c r="K2" s="61" t="s">
        <v>7</v>
      </c>
      <c r="L2" s="61"/>
      <c r="M2" s="61"/>
    </row>
    <row r="3" spans="1:13" ht="41.25" customHeight="1" x14ac:dyDescent="0.2">
      <c r="A3" s="68" t="s">
        <v>48</v>
      </c>
      <c r="B3" s="69"/>
      <c r="C3" s="69"/>
      <c r="D3" s="69"/>
      <c r="E3" s="69"/>
      <c r="F3" s="69"/>
      <c r="G3" s="69"/>
      <c r="H3" s="69"/>
      <c r="I3" s="69"/>
      <c r="J3" s="69"/>
      <c r="K3" s="69"/>
      <c r="L3" s="69"/>
      <c r="M3" s="69"/>
    </row>
    <row r="4" spans="1:13" ht="15" customHeight="1" x14ac:dyDescent="0.2">
      <c r="A4" s="63" t="s">
        <v>9</v>
      </c>
      <c r="B4" s="70" t="s">
        <v>49</v>
      </c>
      <c r="C4" s="63" t="s">
        <v>50</v>
      </c>
      <c r="D4" s="63" t="s">
        <v>10</v>
      </c>
      <c r="E4" s="71" t="s">
        <v>51</v>
      </c>
      <c r="F4" s="70" t="s">
        <v>11</v>
      </c>
      <c r="G4" s="70" t="s">
        <v>52</v>
      </c>
      <c r="H4" s="71" t="s">
        <v>53</v>
      </c>
      <c r="I4" s="63"/>
      <c r="J4" s="63"/>
      <c r="K4" s="71" t="s">
        <v>12</v>
      </c>
      <c r="L4" s="63"/>
      <c r="M4" s="63"/>
    </row>
    <row r="5" spans="1:13" ht="15" customHeight="1" x14ac:dyDescent="0.2">
      <c r="A5" s="70"/>
      <c r="B5" s="70"/>
      <c r="C5" s="70"/>
      <c r="D5" s="70"/>
      <c r="E5" s="70"/>
      <c r="F5" s="70"/>
      <c r="G5" s="70"/>
      <c r="H5" s="3" t="s">
        <v>54</v>
      </c>
      <c r="I5" s="3" t="s">
        <v>55</v>
      </c>
      <c r="J5" s="3" t="s">
        <v>12</v>
      </c>
      <c r="K5" s="3" t="s">
        <v>54</v>
      </c>
      <c r="L5" s="3" t="s">
        <v>55</v>
      </c>
      <c r="M5" s="3" t="s">
        <v>12</v>
      </c>
    </row>
    <row r="6" spans="1:13" ht="24" customHeight="1" x14ac:dyDescent="0.2">
      <c r="A6" s="4" t="s">
        <v>14</v>
      </c>
      <c r="B6" s="4"/>
      <c r="C6" s="4"/>
      <c r="D6" s="4" t="s">
        <v>15</v>
      </c>
      <c r="E6" s="4"/>
      <c r="F6" s="5"/>
      <c r="G6" s="5"/>
      <c r="H6" s="4"/>
      <c r="I6" s="4"/>
      <c r="J6" s="4"/>
      <c r="K6" s="4"/>
      <c r="L6" s="4"/>
      <c r="M6" s="6">
        <v>3043.55</v>
      </c>
    </row>
    <row r="7" spans="1:13" ht="26.1" customHeight="1" x14ac:dyDescent="0.2">
      <c r="A7" s="8" t="s">
        <v>56</v>
      </c>
      <c r="B7" s="10" t="s">
        <v>57</v>
      </c>
      <c r="C7" s="8" t="s">
        <v>58</v>
      </c>
      <c r="D7" s="8" t="s">
        <v>59</v>
      </c>
      <c r="E7" s="9" t="s">
        <v>60</v>
      </c>
      <c r="F7" s="10">
        <v>628.51</v>
      </c>
      <c r="G7" s="11">
        <v>1.74</v>
      </c>
      <c r="H7" s="11">
        <v>1.5</v>
      </c>
      <c r="I7" s="11">
        <v>0.6</v>
      </c>
      <c r="J7" s="11">
        <f>TRUNC(G7 * (1 + 20.95 / 100), 2)</f>
        <v>2.1</v>
      </c>
      <c r="K7" s="11">
        <f>TRUNC(F7 * H7, 2)</f>
        <v>942.76</v>
      </c>
      <c r="L7" s="11">
        <f>M7 - K7</f>
        <v>377.1099999999999</v>
      </c>
      <c r="M7" s="11">
        <f>TRUNC(F7 * J7, 2)</f>
        <v>1319.87</v>
      </c>
    </row>
    <row r="8" spans="1:13" ht="39" customHeight="1" x14ac:dyDescent="0.2">
      <c r="A8" s="8" t="s">
        <v>61</v>
      </c>
      <c r="B8" s="10" t="s">
        <v>62</v>
      </c>
      <c r="C8" s="8" t="s">
        <v>58</v>
      </c>
      <c r="D8" s="8" t="s">
        <v>63</v>
      </c>
      <c r="E8" s="9" t="s">
        <v>60</v>
      </c>
      <c r="F8" s="10">
        <v>2.88</v>
      </c>
      <c r="G8" s="11">
        <v>494.84</v>
      </c>
      <c r="H8" s="11">
        <v>41.35</v>
      </c>
      <c r="I8" s="11">
        <v>557.15</v>
      </c>
      <c r="J8" s="11">
        <f>TRUNC(G8 * (1 + 20.95 / 100), 2)</f>
        <v>598.5</v>
      </c>
      <c r="K8" s="11">
        <f>TRUNC(F8 * H8, 2)</f>
        <v>119.08</v>
      </c>
      <c r="L8" s="11">
        <f>M8 - K8</f>
        <v>1604.6000000000001</v>
      </c>
      <c r="M8" s="11">
        <f>TRUNC(F8 * J8, 2)</f>
        <v>1723.68</v>
      </c>
    </row>
    <row r="9" spans="1:13" ht="24" customHeight="1" x14ac:dyDescent="0.2">
      <c r="A9" s="4" t="s">
        <v>16</v>
      </c>
      <c r="B9" s="4"/>
      <c r="C9" s="4"/>
      <c r="D9" s="4" t="s">
        <v>17</v>
      </c>
      <c r="E9" s="4"/>
      <c r="F9" s="5"/>
      <c r="G9" s="5"/>
      <c r="H9" s="4"/>
      <c r="I9" s="4"/>
      <c r="J9" s="4"/>
      <c r="K9" s="4"/>
      <c r="L9" s="4"/>
      <c r="M9" s="6">
        <v>29536.42</v>
      </c>
    </row>
    <row r="10" spans="1:13" ht="51.95" customHeight="1" x14ac:dyDescent="0.2">
      <c r="A10" s="8" t="s">
        <v>64</v>
      </c>
      <c r="B10" s="10" t="s">
        <v>65</v>
      </c>
      <c r="C10" s="8" t="s">
        <v>58</v>
      </c>
      <c r="D10" s="8" t="s">
        <v>66</v>
      </c>
      <c r="E10" s="9" t="s">
        <v>60</v>
      </c>
      <c r="F10" s="10">
        <v>260.20999999999998</v>
      </c>
      <c r="G10" s="11">
        <v>8.9499999999999993</v>
      </c>
      <c r="H10" s="11">
        <v>6.57</v>
      </c>
      <c r="I10" s="11">
        <v>4.25</v>
      </c>
      <c r="J10" s="11">
        <f>TRUNC(G10 * (1 + 20.95 / 100), 2)</f>
        <v>10.82</v>
      </c>
      <c r="K10" s="11">
        <f>TRUNC(F10 * H10, 2)</f>
        <v>1709.57</v>
      </c>
      <c r="L10" s="11">
        <f>M10 - K10</f>
        <v>1105.8999999999999</v>
      </c>
      <c r="M10" s="11">
        <f>TRUNC(F10 * J10, 2)</f>
        <v>2815.47</v>
      </c>
    </row>
    <row r="11" spans="1:13" ht="51.95" customHeight="1" x14ac:dyDescent="0.2">
      <c r="A11" s="8" t="s">
        <v>67</v>
      </c>
      <c r="B11" s="10" t="s">
        <v>68</v>
      </c>
      <c r="C11" s="8" t="s">
        <v>58</v>
      </c>
      <c r="D11" s="8" t="s">
        <v>69</v>
      </c>
      <c r="E11" s="9" t="s">
        <v>60</v>
      </c>
      <c r="F11" s="10">
        <v>260.20999999999998</v>
      </c>
      <c r="G11" s="11">
        <v>63.4</v>
      </c>
      <c r="H11" s="11">
        <v>41.71</v>
      </c>
      <c r="I11" s="11">
        <v>34.97</v>
      </c>
      <c r="J11" s="11">
        <f>TRUNC(G11 * (1 + 20.95 / 100), 2)</f>
        <v>76.680000000000007</v>
      </c>
      <c r="K11" s="11">
        <f>TRUNC(F11 * H11, 2)</f>
        <v>10853.35</v>
      </c>
      <c r="L11" s="11">
        <f>M11 - K11</f>
        <v>9099.5500000000011</v>
      </c>
      <c r="M11" s="11">
        <f>TRUNC(F11 * J11, 2)</f>
        <v>19952.900000000001</v>
      </c>
    </row>
    <row r="12" spans="1:13" ht="26.1" customHeight="1" x14ac:dyDescent="0.2">
      <c r="A12" s="8" t="s">
        <v>70</v>
      </c>
      <c r="B12" s="10" t="s">
        <v>71</v>
      </c>
      <c r="C12" s="8" t="s">
        <v>58</v>
      </c>
      <c r="D12" s="8" t="s">
        <v>72</v>
      </c>
      <c r="E12" s="9" t="s">
        <v>60</v>
      </c>
      <c r="F12" s="10">
        <v>260.20999999999998</v>
      </c>
      <c r="G12" s="11">
        <v>4.45</v>
      </c>
      <c r="H12" s="11">
        <v>1.76</v>
      </c>
      <c r="I12" s="11">
        <v>3.62</v>
      </c>
      <c r="J12" s="11">
        <f>TRUNC(G12 * (1 + 20.95 / 100), 2)</f>
        <v>5.38</v>
      </c>
      <c r="K12" s="11">
        <f>TRUNC(F12 * H12, 2)</f>
        <v>457.96</v>
      </c>
      <c r="L12" s="11">
        <f>M12 - K12</f>
        <v>941.96</v>
      </c>
      <c r="M12" s="11">
        <f>TRUNC(F12 * J12, 2)</f>
        <v>1399.92</v>
      </c>
    </row>
    <row r="13" spans="1:13" ht="26.1" customHeight="1" x14ac:dyDescent="0.2">
      <c r="A13" s="8" t="s">
        <v>73</v>
      </c>
      <c r="B13" s="10" t="s">
        <v>74</v>
      </c>
      <c r="C13" s="8" t="s">
        <v>58</v>
      </c>
      <c r="D13" s="8" t="s">
        <v>75</v>
      </c>
      <c r="E13" s="9" t="s">
        <v>60</v>
      </c>
      <c r="F13" s="10">
        <v>260.20999999999998</v>
      </c>
      <c r="G13" s="11">
        <v>17.059999999999999</v>
      </c>
      <c r="H13" s="11">
        <v>9.01</v>
      </c>
      <c r="I13" s="11">
        <v>11.62</v>
      </c>
      <c r="J13" s="11">
        <f>TRUNC(G13 * (1 + 20.95 / 100), 2)</f>
        <v>20.63</v>
      </c>
      <c r="K13" s="11">
        <f>TRUNC(F13 * H13, 2)</f>
        <v>2344.4899999999998</v>
      </c>
      <c r="L13" s="11">
        <f>M13 - K13</f>
        <v>3023.6400000000003</v>
      </c>
      <c r="M13" s="11">
        <f>TRUNC(F13 * J13, 2)</f>
        <v>5368.13</v>
      </c>
    </row>
    <row r="14" spans="1:13" ht="24" customHeight="1" x14ac:dyDescent="0.2">
      <c r="A14" s="4" t="s">
        <v>18</v>
      </c>
      <c r="B14" s="4"/>
      <c r="C14" s="4"/>
      <c r="D14" s="4" t="s">
        <v>19</v>
      </c>
      <c r="E14" s="4"/>
      <c r="F14" s="5"/>
      <c r="G14" s="5"/>
      <c r="H14" s="4"/>
      <c r="I14" s="4"/>
      <c r="J14" s="4"/>
      <c r="K14" s="4"/>
      <c r="L14" s="4"/>
      <c r="M14" s="6">
        <v>64156.84</v>
      </c>
    </row>
    <row r="15" spans="1:13" ht="51.95" customHeight="1" x14ac:dyDescent="0.2">
      <c r="A15" s="8" t="s">
        <v>76</v>
      </c>
      <c r="B15" s="10" t="s">
        <v>77</v>
      </c>
      <c r="C15" s="8" t="s">
        <v>78</v>
      </c>
      <c r="D15" s="8" t="s">
        <v>79</v>
      </c>
      <c r="E15" s="9" t="s">
        <v>60</v>
      </c>
      <c r="F15" s="10">
        <v>76.790000000000006</v>
      </c>
      <c r="G15" s="11">
        <v>42.25</v>
      </c>
      <c r="H15" s="11">
        <v>17.239999999999998</v>
      </c>
      <c r="I15" s="11">
        <v>33.86</v>
      </c>
      <c r="J15" s="11">
        <f t="shared" ref="J15:J24" si="0">TRUNC(G15 * (1 + 20.95 / 100), 2)</f>
        <v>51.1</v>
      </c>
      <c r="K15" s="11">
        <f t="shared" ref="K15:K24" si="1">TRUNC(F15 * H15, 2)</f>
        <v>1323.85</v>
      </c>
      <c r="L15" s="11">
        <f t="shared" ref="L15:L24" si="2">M15 - K15</f>
        <v>2600.11</v>
      </c>
      <c r="M15" s="11">
        <f t="shared" ref="M15:M24" si="3">TRUNC(F15 * J15, 2)</f>
        <v>3923.96</v>
      </c>
    </row>
    <row r="16" spans="1:13" ht="39" customHeight="1" x14ac:dyDescent="0.2">
      <c r="A16" s="8" t="s">
        <v>80</v>
      </c>
      <c r="B16" s="10" t="s">
        <v>81</v>
      </c>
      <c r="C16" s="8" t="s">
        <v>58</v>
      </c>
      <c r="D16" s="8" t="s">
        <v>82</v>
      </c>
      <c r="E16" s="9" t="s">
        <v>60</v>
      </c>
      <c r="F16" s="10">
        <v>274.14</v>
      </c>
      <c r="G16" s="11">
        <v>92.17</v>
      </c>
      <c r="H16" s="11">
        <v>17.239999999999998</v>
      </c>
      <c r="I16" s="11">
        <v>94.23</v>
      </c>
      <c r="J16" s="11">
        <f t="shared" si="0"/>
        <v>111.47</v>
      </c>
      <c r="K16" s="11">
        <f t="shared" si="1"/>
        <v>4726.17</v>
      </c>
      <c r="L16" s="11">
        <f t="shared" si="2"/>
        <v>25832.21</v>
      </c>
      <c r="M16" s="11">
        <f t="shared" si="3"/>
        <v>30558.38</v>
      </c>
    </row>
    <row r="17" spans="1:13" ht="39" customHeight="1" x14ac:dyDescent="0.2">
      <c r="A17" s="8" t="s">
        <v>83</v>
      </c>
      <c r="B17" s="10" t="s">
        <v>84</v>
      </c>
      <c r="C17" s="8" t="s">
        <v>58</v>
      </c>
      <c r="D17" s="8" t="s">
        <v>85</v>
      </c>
      <c r="E17" s="9" t="s">
        <v>60</v>
      </c>
      <c r="F17" s="10">
        <v>34</v>
      </c>
      <c r="G17" s="11">
        <v>78.09</v>
      </c>
      <c r="H17" s="11">
        <v>17.239999999999998</v>
      </c>
      <c r="I17" s="11">
        <v>77.2</v>
      </c>
      <c r="J17" s="11">
        <f t="shared" si="0"/>
        <v>94.44</v>
      </c>
      <c r="K17" s="11">
        <f t="shared" si="1"/>
        <v>586.16</v>
      </c>
      <c r="L17" s="11">
        <f t="shared" si="2"/>
        <v>2624.8</v>
      </c>
      <c r="M17" s="11">
        <f t="shared" si="3"/>
        <v>3210.96</v>
      </c>
    </row>
    <row r="18" spans="1:13" ht="65.099999999999994" customHeight="1" x14ac:dyDescent="0.2">
      <c r="A18" s="8" t="s">
        <v>86</v>
      </c>
      <c r="B18" s="10" t="s">
        <v>87</v>
      </c>
      <c r="C18" s="8" t="s">
        <v>78</v>
      </c>
      <c r="D18" s="8" t="s">
        <v>88</v>
      </c>
      <c r="E18" s="9" t="s">
        <v>89</v>
      </c>
      <c r="F18" s="10">
        <v>10</v>
      </c>
      <c r="G18" s="11">
        <v>288.01</v>
      </c>
      <c r="H18" s="11">
        <v>227.94</v>
      </c>
      <c r="I18" s="11">
        <v>120.4</v>
      </c>
      <c r="J18" s="11">
        <f t="shared" si="0"/>
        <v>348.34</v>
      </c>
      <c r="K18" s="11">
        <f t="shared" si="1"/>
        <v>2279.4</v>
      </c>
      <c r="L18" s="11">
        <f t="shared" si="2"/>
        <v>1204</v>
      </c>
      <c r="M18" s="11">
        <f t="shared" si="3"/>
        <v>3483.4</v>
      </c>
    </row>
    <row r="19" spans="1:13" ht="51.95" customHeight="1" x14ac:dyDescent="0.2">
      <c r="A19" s="8" t="s">
        <v>90</v>
      </c>
      <c r="B19" s="10" t="s">
        <v>91</v>
      </c>
      <c r="C19" s="8" t="s">
        <v>58</v>
      </c>
      <c r="D19" s="8" t="s">
        <v>92</v>
      </c>
      <c r="E19" s="9" t="s">
        <v>60</v>
      </c>
      <c r="F19" s="10">
        <v>111.27</v>
      </c>
      <c r="G19" s="11">
        <v>27.44</v>
      </c>
      <c r="H19" s="11">
        <v>8.17</v>
      </c>
      <c r="I19" s="11">
        <v>25.01</v>
      </c>
      <c r="J19" s="11">
        <f t="shared" si="0"/>
        <v>33.18</v>
      </c>
      <c r="K19" s="11">
        <f t="shared" si="1"/>
        <v>909.07</v>
      </c>
      <c r="L19" s="11">
        <f t="shared" si="2"/>
        <v>2782.8599999999997</v>
      </c>
      <c r="M19" s="11">
        <f t="shared" si="3"/>
        <v>3691.93</v>
      </c>
    </row>
    <row r="20" spans="1:13" ht="26.1" customHeight="1" x14ac:dyDescent="0.2">
      <c r="A20" s="8" t="s">
        <v>93</v>
      </c>
      <c r="B20" s="10" t="s">
        <v>94</v>
      </c>
      <c r="C20" s="8" t="s">
        <v>58</v>
      </c>
      <c r="D20" s="8" t="s">
        <v>95</v>
      </c>
      <c r="E20" s="9" t="s">
        <v>60</v>
      </c>
      <c r="F20" s="10">
        <v>111.27</v>
      </c>
      <c r="G20" s="11">
        <v>67.33</v>
      </c>
      <c r="H20" s="11">
        <v>4.63</v>
      </c>
      <c r="I20" s="11">
        <v>76.8</v>
      </c>
      <c r="J20" s="11">
        <f t="shared" si="0"/>
        <v>81.430000000000007</v>
      </c>
      <c r="K20" s="11">
        <f t="shared" si="1"/>
        <v>515.17999999999995</v>
      </c>
      <c r="L20" s="11">
        <f t="shared" si="2"/>
        <v>8545.5299999999988</v>
      </c>
      <c r="M20" s="11">
        <f t="shared" si="3"/>
        <v>9060.7099999999991</v>
      </c>
    </row>
    <row r="21" spans="1:13" ht="39" customHeight="1" x14ac:dyDescent="0.2">
      <c r="A21" s="8" t="s">
        <v>96</v>
      </c>
      <c r="B21" s="10" t="s">
        <v>97</v>
      </c>
      <c r="C21" s="8" t="s">
        <v>58</v>
      </c>
      <c r="D21" s="8" t="s">
        <v>98</v>
      </c>
      <c r="E21" s="9" t="s">
        <v>99</v>
      </c>
      <c r="F21" s="10">
        <v>13.17</v>
      </c>
      <c r="G21" s="11">
        <v>63.07</v>
      </c>
      <c r="H21" s="11">
        <v>13.66</v>
      </c>
      <c r="I21" s="11">
        <v>62.62</v>
      </c>
      <c r="J21" s="11">
        <f t="shared" si="0"/>
        <v>76.28</v>
      </c>
      <c r="K21" s="11">
        <f t="shared" si="1"/>
        <v>179.9</v>
      </c>
      <c r="L21" s="11">
        <f t="shared" si="2"/>
        <v>824.7</v>
      </c>
      <c r="M21" s="11">
        <f t="shared" si="3"/>
        <v>1004.6</v>
      </c>
    </row>
    <row r="22" spans="1:13" ht="39" customHeight="1" x14ac:dyDescent="0.2">
      <c r="A22" s="8" t="s">
        <v>100</v>
      </c>
      <c r="B22" s="10" t="s">
        <v>97</v>
      </c>
      <c r="C22" s="8" t="s">
        <v>58</v>
      </c>
      <c r="D22" s="8" t="s">
        <v>98</v>
      </c>
      <c r="E22" s="9" t="s">
        <v>99</v>
      </c>
      <c r="F22" s="10">
        <v>28.68</v>
      </c>
      <c r="G22" s="11">
        <v>63.07</v>
      </c>
      <c r="H22" s="11">
        <v>13.66</v>
      </c>
      <c r="I22" s="11">
        <v>62.62</v>
      </c>
      <c r="J22" s="11">
        <f t="shared" si="0"/>
        <v>76.28</v>
      </c>
      <c r="K22" s="11">
        <f t="shared" si="1"/>
        <v>391.76</v>
      </c>
      <c r="L22" s="11">
        <f t="shared" si="2"/>
        <v>1795.95</v>
      </c>
      <c r="M22" s="11">
        <f t="shared" si="3"/>
        <v>2187.71</v>
      </c>
    </row>
    <row r="23" spans="1:13" ht="39" customHeight="1" x14ac:dyDescent="0.2">
      <c r="A23" s="8" t="s">
        <v>101</v>
      </c>
      <c r="B23" s="10" t="s">
        <v>102</v>
      </c>
      <c r="C23" s="8" t="s">
        <v>58</v>
      </c>
      <c r="D23" s="8" t="s">
        <v>103</v>
      </c>
      <c r="E23" s="9" t="s">
        <v>99</v>
      </c>
      <c r="F23" s="10">
        <v>55.42</v>
      </c>
      <c r="G23" s="11">
        <v>98.6</v>
      </c>
      <c r="H23" s="11">
        <v>19.13</v>
      </c>
      <c r="I23" s="11">
        <v>100.12</v>
      </c>
      <c r="J23" s="11">
        <f t="shared" si="0"/>
        <v>119.25</v>
      </c>
      <c r="K23" s="11">
        <f t="shared" si="1"/>
        <v>1060.18</v>
      </c>
      <c r="L23" s="11">
        <f t="shared" si="2"/>
        <v>5548.65</v>
      </c>
      <c r="M23" s="11">
        <f t="shared" si="3"/>
        <v>6608.83</v>
      </c>
    </row>
    <row r="24" spans="1:13" ht="39" customHeight="1" x14ac:dyDescent="0.2">
      <c r="A24" s="8" t="s">
        <v>104</v>
      </c>
      <c r="B24" s="10" t="s">
        <v>105</v>
      </c>
      <c r="C24" s="8" t="s">
        <v>58</v>
      </c>
      <c r="D24" s="8" t="s">
        <v>106</v>
      </c>
      <c r="E24" s="9" t="s">
        <v>99</v>
      </c>
      <c r="F24" s="10">
        <v>8.16</v>
      </c>
      <c r="G24" s="11">
        <v>43.2</v>
      </c>
      <c r="H24" s="11">
        <v>3.96</v>
      </c>
      <c r="I24" s="11">
        <v>48.29</v>
      </c>
      <c r="J24" s="11">
        <f t="shared" si="0"/>
        <v>52.25</v>
      </c>
      <c r="K24" s="11">
        <f t="shared" si="1"/>
        <v>32.31</v>
      </c>
      <c r="L24" s="11">
        <f t="shared" si="2"/>
        <v>394.05</v>
      </c>
      <c r="M24" s="11">
        <f t="shared" si="3"/>
        <v>426.36</v>
      </c>
    </row>
    <row r="25" spans="1:13" ht="24" customHeight="1" x14ac:dyDescent="0.2">
      <c r="A25" s="4" t="s">
        <v>20</v>
      </c>
      <c r="B25" s="4"/>
      <c r="C25" s="4"/>
      <c r="D25" s="4" t="s">
        <v>21</v>
      </c>
      <c r="E25" s="4"/>
      <c r="F25" s="5"/>
      <c r="G25" s="5"/>
      <c r="H25" s="4"/>
      <c r="I25" s="4"/>
      <c r="J25" s="4"/>
      <c r="K25" s="4"/>
      <c r="L25" s="4"/>
      <c r="M25" s="6">
        <v>50970.94</v>
      </c>
    </row>
    <row r="26" spans="1:13" ht="51.95" customHeight="1" x14ac:dyDescent="0.2">
      <c r="A26" s="8" t="s">
        <v>107</v>
      </c>
      <c r="B26" s="10" t="s">
        <v>65</v>
      </c>
      <c r="C26" s="8" t="s">
        <v>58</v>
      </c>
      <c r="D26" s="8" t="s">
        <v>66</v>
      </c>
      <c r="E26" s="9" t="s">
        <v>60</v>
      </c>
      <c r="F26" s="10">
        <v>285.88</v>
      </c>
      <c r="G26" s="11">
        <v>8.9499999999999993</v>
      </c>
      <c r="H26" s="11">
        <v>6.57</v>
      </c>
      <c r="I26" s="11">
        <v>4.25</v>
      </c>
      <c r="J26" s="11">
        <f t="shared" ref="J26:J31" si="4">TRUNC(G26 * (1 + 20.95 / 100), 2)</f>
        <v>10.82</v>
      </c>
      <c r="K26" s="11">
        <f t="shared" ref="K26:K31" si="5">TRUNC(F26 * H26, 2)</f>
        <v>1878.23</v>
      </c>
      <c r="L26" s="11">
        <f t="shared" ref="L26:L31" si="6">M26 - K26</f>
        <v>1214.9899999999998</v>
      </c>
      <c r="M26" s="11">
        <f t="shared" ref="M26:M31" si="7">TRUNC(F26 * J26, 2)</f>
        <v>3093.22</v>
      </c>
    </row>
    <row r="27" spans="1:13" ht="51.95" customHeight="1" x14ac:dyDescent="0.2">
      <c r="A27" s="8" t="s">
        <v>108</v>
      </c>
      <c r="B27" s="10" t="s">
        <v>109</v>
      </c>
      <c r="C27" s="8" t="s">
        <v>58</v>
      </c>
      <c r="D27" s="8" t="s">
        <v>110</v>
      </c>
      <c r="E27" s="9" t="s">
        <v>60</v>
      </c>
      <c r="F27" s="10">
        <v>285.88</v>
      </c>
      <c r="G27" s="11">
        <v>39.18</v>
      </c>
      <c r="H27" s="11">
        <v>22.71</v>
      </c>
      <c r="I27" s="11">
        <v>24.67</v>
      </c>
      <c r="J27" s="11">
        <f t="shared" si="4"/>
        <v>47.38</v>
      </c>
      <c r="K27" s="11">
        <f t="shared" si="5"/>
        <v>6492.33</v>
      </c>
      <c r="L27" s="11">
        <f t="shared" si="6"/>
        <v>7052.66</v>
      </c>
      <c r="M27" s="11">
        <f t="shared" si="7"/>
        <v>13544.99</v>
      </c>
    </row>
    <row r="28" spans="1:13" ht="26.1" customHeight="1" x14ac:dyDescent="0.2">
      <c r="A28" s="8" t="s">
        <v>111</v>
      </c>
      <c r="B28" s="10" t="s">
        <v>112</v>
      </c>
      <c r="C28" s="8" t="s">
        <v>58</v>
      </c>
      <c r="D28" s="8" t="s">
        <v>113</v>
      </c>
      <c r="E28" s="9" t="s">
        <v>60</v>
      </c>
      <c r="F28" s="10">
        <v>457.78</v>
      </c>
      <c r="G28" s="11">
        <v>4.03</v>
      </c>
      <c r="H28" s="11">
        <v>2.33</v>
      </c>
      <c r="I28" s="11">
        <v>2.54</v>
      </c>
      <c r="J28" s="11">
        <f t="shared" si="4"/>
        <v>4.87</v>
      </c>
      <c r="K28" s="11">
        <f t="shared" si="5"/>
        <v>1066.6199999999999</v>
      </c>
      <c r="L28" s="11">
        <f t="shared" si="6"/>
        <v>1162.7600000000002</v>
      </c>
      <c r="M28" s="11">
        <f t="shared" si="7"/>
        <v>2229.38</v>
      </c>
    </row>
    <row r="29" spans="1:13" ht="26.1" customHeight="1" x14ac:dyDescent="0.2">
      <c r="A29" s="8" t="s">
        <v>114</v>
      </c>
      <c r="B29" s="10" t="s">
        <v>115</v>
      </c>
      <c r="C29" s="8" t="s">
        <v>58</v>
      </c>
      <c r="D29" s="8" t="s">
        <v>116</v>
      </c>
      <c r="E29" s="9" t="s">
        <v>60</v>
      </c>
      <c r="F29" s="10">
        <v>457.78</v>
      </c>
      <c r="G29" s="11">
        <v>14.09</v>
      </c>
      <c r="H29" s="11">
        <v>5.73</v>
      </c>
      <c r="I29" s="11">
        <v>11.31</v>
      </c>
      <c r="J29" s="11">
        <f t="shared" si="4"/>
        <v>17.04</v>
      </c>
      <c r="K29" s="11">
        <f t="shared" si="5"/>
        <v>2623.07</v>
      </c>
      <c r="L29" s="11">
        <f t="shared" si="6"/>
        <v>5177.5</v>
      </c>
      <c r="M29" s="11">
        <f t="shared" si="7"/>
        <v>7800.57</v>
      </c>
    </row>
    <row r="30" spans="1:13" ht="26.1" customHeight="1" x14ac:dyDescent="0.2">
      <c r="A30" s="8" t="s">
        <v>117</v>
      </c>
      <c r="B30" s="10" t="s">
        <v>118</v>
      </c>
      <c r="C30" s="8" t="s">
        <v>78</v>
      </c>
      <c r="D30" s="8" t="s">
        <v>119</v>
      </c>
      <c r="E30" s="9" t="s">
        <v>60</v>
      </c>
      <c r="F30" s="10">
        <v>189.56</v>
      </c>
      <c r="G30" s="11">
        <v>105.91</v>
      </c>
      <c r="H30" s="11">
        <v>18.87</v>
      </c>
      <c r="I30" s="11">
        <v>109.22</v>
      </c>
      <c r="J30" s="11">
        <f t="shared" si="4"/>
        <v>128.09</v>
      </c>
      <c r="K30" s="11">
        <f t="shared" si="5"/>
        <v>3576.99</v>
      </c>
      <c r="L30" s="11">
        <f t="shared" si="6"/>
        <v>20703.75</v>
      </c>
      <c r="M30" s="11">
        <f t="shared" si="7"/>
        <v>24280.74</v>
      </c>
    </row>
    <row r="31" spans="1:13" ht="26.1" customHeight="1" x14ac:dyDescent="0.2">
      <c r="A31" s="8" t="s">
        <v>120</v>
      </c>
      <c r="B31" s="10" t="s">
        <v>121</v>
      </c>
      <c r="C31" s="8" t="s">
        <v>58</v>
      </c>
      <c r="D31" s="8" t="s">
        <v>122</v>
      </c>
      <c r="E31" s="9" t="s">
        <v>123</v>
      </c>
      <c r="F31" s="10">
        <v>0.28000000000000003</v>
      </c>
      <c r="G31" s="11">
        <v>65.09</v>
      </c>
      <c r="H31" s="11">
        <v>58.37</v>
      </c>
      <c r="I31" s="11">
        <v>20.350000000000001</v>
      </c>
      <c r="J31" s="11">
        <f t="shared" si="4"/>
        <v>78.72</v>
      </c>
      <c r="K31" s="11">
        <f t="shared" si="5"/>
        <v>16.34</v>
      </c>
      <c r="L31" s="11">
        <f t="shared" si="6"/>
        <v>5.6999999999999993</v>
      </c>
      <c r="M31" s="11">
        <f t="shared" si="7"/>
        <v>22.04</v>
      </c>
    </row>
    <row r="32" spans="1:13" ht="24" customHeight="1" x14ac:dyDescent="0.2">
      <c r="A32" s="4" t="s">
        <v>22</v>
      </c>
      <c r="B32" s="4"/>
      <c r="C32" s="4"/>
      <c r="D32" s="4" t="s">
        <v>23</v>
      </c>
      <c r="E32" s="4"/>
      <c r="F32" s="5"/>
      <c r="G32" s="5"/>
      <c r="H32" s="4"/>
      <c r="I32" s="4"/>
      <c r="J32" s="4"/>
      <c r="K32" s="4"/>
      <c r="L32" s="4"/>
      <c r="M32" s="6">
        <v>27978.21</v>
      </c>
    </row>
    <row r="33" spans="1:13" ht="39" customHeight="1" x14ac:dyDescent="0.2">
      <c r="A33" s="8" t="s">
        <v>124</v>
      </c>
      <c r="B33" s="10" t="s">
        <v>125</v>
      </c>
      <c r="C33" s="8" t="s">
        <v>58</v>
      </c>
      <c r="D33" s="8" t="s">
        <v>126</v>
      </c>
      <c r="E33" s="9" t="s">
        <v>60</v>
      </c>
      <c r="F33" s="10">
        <v>346.78</v>
      </c>
      <c r="G33" s="11">
        <v>66.709999999999994</v>
      </c>
      <c r="H33" s="11">
        <v>11.04</v>
      </c>
      <c r="I33" s="11">
        <v>69.64</v>
      </c>
      <c r="J33" s="11">
        <f>TRUNC(G33 * (1 + 20.95 / 100), 2)</f>
        <v>80.680000000000007</v>
      </c>
      <c r="K33" s="11">
        <f>TRUNC(F33 * H33, 2)</f>
        <v>3828.45</v>
      </c>
      <c r="L33" s="11">
        <f>M33 - K33</f>
        <v>24149.759999999998</v>
      </c>
      <c r="M33" s="11">
        <f>TRUNC(F33 * J33, 2)</f>
        <v>27978.21</v>
      </c>
    </row>
    <row r="34" spans="1:13" ht="24" customHeight="1" x14ac:dyDescent="0.2">
      <c r="A34" s="4" t="s">
        <v>24</v>
      </c>
      <c r="B34" s="4"/>
      <c r="C34" s="4"/>
      <c r="D34" s="4" t="s">
        <v>25</v>
      </c>
      <c r="E34" s="4"/>
      <c r="F34" s="5"/>
      <c r="G34" s="5"/>
      <c r="H34" s="4"/>
      <c r="I34" s="4"/>
      <c r="J34" s="4"/>
      <c r="K34" s="4"/>
      <c r="L34" s="4"/>
      <c r="M34" s="6">
        <v>9790.32</v>
      </c>
    </row>
    <row r="35" spans="1:13" ht="51.95" customHeight="1" x14ac:dyDescent="0.2">
      <c r="A35" s="8" t="s">
        <v>127</v>
      </c>
      <c r="B35" s="10" t="s">
        <v>128</v>
      </c>
      <c r="C35" s="8" t="s">
        <v>78</v>
      </c>
      <c r="D35" s="8" t="s">
        <v>129</v>
      </c>
      <c r="E35" s="9" t="s">
        <v>60</v>
      </c>
      <c r="F35" s="10">
        <v>125.88</v>
      </c>
      <c r="G35" s="11">
        <v>35.03</v>
      </c>
      <c r="H35" s="11">
        <v>26.36</v>
      </c>
      <c r="I35" s="11">
        <v>16</v>
      </c>
      <c r="J35" s="11">
        <f>TRUNC(G35 * (1 + 20.95 / 100), 2)</f>
        <v>42.36</v>
      </c>
      <c r="K35" s="11">
        <f>TRUNC(F35 * H35, 2)</f>
        <v>3318.19</v>
      </c>
      <c r="L35" s="11">
        <f>M35 - K35</f>
        <v>2014.0800000000004</v>
      </c>
      <c r="M35" s="11">
        <f>TRUNC(F35 * J35, 2)</f>
        <v>5332.27</v>
      </c>
    </row>
    <row r="36" spans="1:13" ht="26.1" customHeight="1" x14ac:dyDescent="0.2">
      <c r="A36" s="8" t="s">
        <v>130</v>
      </c>
      <c r="B36" s="10" t="s">
        <v>131</v>
      </c>
      <c r="C36" s="8" t="s">
        <v>58</v>
      </c>
      <c r="D36" s="8" t="s">
        <v>132</v>
      </c>
      <c r="E36" s="9" t="s">
        <v>99</v>
      </c>
      <c r="F36" s="10">
        <v>295.04000000000002</v>
      </c>
      <c r="G36" s="11">
        <v>12.5</v>
      </c>
      <c r="H36" s="11">
        <v>3.14</v>
      </c>
      <c r="I36" s="11">
        <v>11.97</v>
      </c>
      <c r="J36" s="11">
        <f>TRUNC(G36 * (1 + 20.95 / 100), 2)</f>
        <v>15.11</v>
      </c>
      <c r="K36" s="11">
        <f>TRUNC(F36 * H36, 2)</f>
        <v>926.42</v>
      </c>
      <c r="L36" s="11">
        <f>M36 - K36</f>
        <v>3531.63</v>
      </c>
      <c r="M36" s="11">
        <f>TRUNC(F36 * J36, 2)</f>
        <v>4458.05</v>
      </c>
    </row>
    <row r="37" spans="1:13" ht="24" customHeight="1" x14ac:dyDescent="0.2">
      <c r="A37" s="4" t="s">
        <v>26</v>
      </c>
      <c r="B37" s="4"/>
      <c r="C37" s="4"/>
      <c r="D37" s="4" t="s">
        <v>27</v>
      </c>
      <c r="E37" s="4"/>
      <c r="F37" s="5"/>
      <c r="G37" s="5"/>
      <c r="H37" s="4"/>
      <c r="I37" s="4"/>
      <c r="J37" s="4"/>
      <c r="K37" s="4"/>
      <c r="L37" s="4"/>
      <c r="M37" s="6">
        <v>14578.55</v>
      </c>
    </row>
    <row r="38" spans="1:13" ht="26.1" customHeight="1" x14ac:dyDescent="0.2">
      <c r="A38" s="8" t="s">
        <v>133</v>
      </c>
      <c r="B38" s="10" t="s">
        <v>134</v>
      </c>
      <c r="C38" s="8" t="s">
        <v>78</v>
      </c>
      <c r="D38" s="8" t="s">
        <v>135</v>
      </c>
      <c r="E38" s="9" t="s">
        <v>89</v>
      </c>
      <c r="F38" s="10">
        <v>4</v>
      </c>
      <c r="G38" s="11">
        <v>545.5</v>
      </c>
      <c r="H38" s="11">
        <v>329.61</v>
      </c>
      <c r="I38" s="11">
        <v>330.17</v>
      </c>
      <c r="J38" s="11">
        <f t="shared" ref="J38:J44" si="8">TRUNC(G38 * (1 + 20.95 / 100), 2)</f>
        <v>659.78</v>
      </c>
      <c r="K38" s="11">
        <f t="shared" ref="K38:K44" si="9">TRUNC(F38 * H38, 2)</f>
        <v>1318.44</v>
      </c>
      <c r="L38" s="11">
        <f t="shared" ref="L38:L44" si="10">M38 - K38</f>
        <v>1320.6799999999998</v>
      </c>
      <c r="M38" s="11">
        <f t="shared" ref="M38:M44" si="11">TRUNC(F38 * J38, 2)</f>
        <v>2639.12</v>
      </c>
    </row>
    <row r="39" spans="1:13" ht="39" customHeight="1" x14ac:dyDescent="0.2">
      <c r="A39" s="8" t="s">
        <v>136</v>
      </c>
      <c r="B39" s="10" t="s">
        <v>137</v>
      </c>
      <c r="C39" s="8" t="s">
        <v>58</v>
      </c>
      <c r="D39" s="8" t="s">
        <v>138</v>
      </c>
      <c r="E39" s="9" t="s">
        <v>99</v>
      </c>
      <c r="F39" s="10">
        <v>40</v>
      </c>
      <c r="G39" s="11">
        <v>45.8</v>
      </c>
      <c r="H39" s="11">
        <v>23.27</v>
      </c>
      <c r="I39" s="11">
        <v>32.119999999999997</v>
      </c>
      <c r="J39" s="11">
        <f t="shared" si="8"/>
        <v>55.39</v>
      </c>
      <c r="K39" s="11">
        <f t="shared" si="9"/>
        <v>930.8</v>
      </c>
      <c r="L39" s="11">
        <f t="shared" si="10"/>
        <v>1284.8</v>
      </c>
      <c r="M39" s="11">
        <f t="shared" si="11"/>
        <v>2215.6</v>
      </c>
    </row>
    <row r="40" spans="1:13" ht="51.95" customHeight="1" x14ac:dyDescent="0.2">
      <c r="A40" s="8" t="s">
        <v>139</v>
      </c>
      <c r="B40" s="10" t="s">
        <v>140</v>
      </c>
      <c r="C40" s="8" t="s">
        <v>58</v>
      </c>
      <c r="D40" s="8" t="s">
        <v>141</v>
      </c>
      <c r="E40" s="9" t="s">
        <v>89</v>
      </c>
      <c r="F40" s="10">
        <v>3</v>
      </c>
      <c r="G40" s="11">
        <v>686.66</v>
      </c>
      <c r="H40" s="11">
        <v>43.13</v>
      </c>
      <c r="I40" s="11">
        <v>787.38</v>
      </c>
      <c r="J40" s="11">
        <f t="shared" si="8"/>
        <v>830.51</v>
      </c>
      <c r="K40" s="11">
        <f t="shared" si="9"/>
        <v>129.38999999999999</v>
      </c>
      <c r="L40" s="11">
        <f t="shared" si="10"/>
        <v>2362.1400000000003</v>
      </c>
      <c r="M40" s="11">
        <f t="shared" si="11"/>
        <v>2491.5300000000002</v>
      </c>
    </row>
    <row r="41" spans="1:13" ht="39" customHeight="1" x14ac:dyDescent="0.2">
      <c r="A41" s="8" t="s">
        <v>142</v>
      </c>
      <c r="B41" s="10" t="s">
        <v>143</v>
      </c>
      <c r="C41" s="8" t="s">
        <v>58</v>
      </c>
      <c r="D41" s="8" t="s">
        <v>144</v>
      </c>
      <c r="E41" s="9" t="s">
        <v>89</v>
      </c>
      <c r="F41" s="10">
        <v>1</v>
      </c>
      <c r="G41" s="11">
        <v>988.41</v>
      </c>
      <c r="H41" s="11">
        <v>60.54</v>
      </c>
      <c r="I41" s="11">
        <v>1134.94</v>
      </c>
      <c r="J41" s="11">
        <f t="shared" si="8"/>
        <v>1195.48</v>
      </c>
      <c r="K41" s="11">
        <f t="shared" si="9"/>
        <v>60.54</v>
      </c>
      <c r="L41" s="11">
        <f t="shared" si="10"/>
        <v>1134.94</v>
      </c>
      <c r="M41" s="11">
        <f t="shared" si="11"/>
        <v>1195.48</v>
      </c>
    </row>
    <row r="42" spans="1:13" ht="39" customHeight="1" x14ac:dyDescent="0.2">
      <c r="A42" s="8" t="s">
        <v>145</v>
      </c>
      <c r="B42" s="10" t="s">
        <v>146</v>
      </c>
      <c r="C42" s="8" t="s">
        <v>58</v>
      </c>
      <c r="D42" s="8" t="s">
        <v>147</v>
      </c>
      <c r="E42" s="9" t="s">
        <v>89</v>
      </c>
      <c r="F42" s="10">
        <v>2</v>
      </c>
      <c r="G42" s="11">
        <v>461.08</v>
      </c>
      <c r="H42" s="11">
        <v>41.96</v>
      </c>
      <c r="I42" s="11">
        <v>515.71</v>
      </c>
      <c r="J42" s="11">
        <f t="shared" si="8"/>
        <v>557.66999999999996</v>
      </c>
      <c r="K42" s="11">
        <f t="shared" si="9"/>
        <v>83.92</v>
      </c>
      <c r="L42" s="11">
        <f t="shared" si="10"/>
        <v>1031.4199999999998</v>
      </c>
      <c r="M42" s="11">
        <f t="shared" si="11"/>
        <v>1115.3399999999999</v>
      </c>
    </row>
    <row r="43" spans="1:13" ht="39" customHeight="1" x14ac:dyDescent="0.2">
      <c r="A43" s="8" t="s">
        <v>148</v>
      </c>
      <c r="B43" s="10" t="s">
        <v>149</v>
      </c>
      <c r="C43" s="8" t="s">
        <v>78</v>
      </c>
      <c r="D43" s="8" t="s">
        <v>150</v>
      </c>
      <c r="E43" s="9" t="s">
        <v>89</v>
      </c>
      <c r="F43" s="10">
        <v>7</v>
      </c>
      <c r="G43" s="11">
        <v>187.18</v>
      </c>
      <c r="H43" s="11">
        <v>81.260000000000005</v>
      </c>
      <c r="I43" s="11">
        <v>145.13</v>
      </c>
      <c r="J43" s="11">
        <f t="shared" si="8"/>
        <v>226.39</v>
      </c>
      <c r="K43" s="11">
        <f t="shared" si="9"/>
        <v>568.82000000000005</v>
      </c>
      <c r="L43" s="11">
        <f t="shared" si="10"/>
        <v>1015.91</v>
      </c>
      <c r="M43" s="11">
        <f t="shared" si="11"/>
        <v>1584.73</v>
      </c>
    </row>
    <row r="44" spans="1:13" ht="26.1" customHeight="1" x14ac:dyDescent="0.2">
      <c r="A44" s="8" t="s">
        <v>151</v>
      </c>
      <c r="B44" s="10" t="s">
        <v>152</v>
      </c>
      <c r="C44" s="8" t="s">
        <v>58</v>
      </c>
      <c r="D44" s="8" t="s">
        <v>153</v>
      </c>
      <c r="E44" s="9" t="s">
        <v>99</v>
      </c>
      <c r="F44" s="10">
        <v>15</v>
      </c>
      <c r="G44" s="11">
        <v>183.92</v>
      </c>
      <c r="H44" s="11">
        <v>46.4</v>
      </c>
      <c r="I44" s="11">
        <v>176.05</v>
      </c>
      <c r="J44" s="11">
        <f t="shared" si="8"/>
        <v>222.45</v>
      </c>
      <c r="K44" s="11">
        <f t="shared" si="9"/>
        <v>696</v>
      </c>
      <c r="L44" s="11">
        <f t="shared" si="10"/>
        <v>2640.75</v>
      </c>
      <c r="M44" s="11">
        <f t="shared" si="11"/>
        <v>3336.75</v>
      </c>
    </row>
    <row r="45" spans="1:13" ht="24" customHeight="1" x14ac:dyDescent="0.2">
      <c r="A45" s="4" t="s">
        <v>28</v>
      </c>
      <c r="B45" s="4"/>
      <c r="C45" s="4"/>
      <c r="D45" s="4" t="s">
        <v>29</v>
      </c>
      <c r="E45" s="4"/>
      <c r="F45" s="5"/>
      <c r="G45" s="5"/>
      <c r="H45" s="4"/>
      <c r="I45" s="4"/>
      <c r="J45" s="4"/>
      <c r="K45" s="4"/>
      <c r="L45" s="4"/>
      <c r="M45" s="6">
        <v>17949.02</v>
      </c>
    </row>
    <row r="46" spans="1:13" ht="39" customHeight="1" x14ac:dyDescent="0.2">
      <c r="A46" s="8" t="s">
        <v>154</v>
      </c>
      <c r="B46" s="10" t="s">
        <v>155</v>
      </c>
      <c r="C46" s="8" t="s">
        <v>78</v>
      </c>
      <c r="D46" s="8" t="s">
        <v>156</v>
      </c>
      <c r="E46" s="9" t="s">
        <v>89</v>
      </c>
      <c r="F46" s="10">
        <v>17</v>
      </c>
      <c r="G46" s="11">
        <v>240.72</v>
      </c>
      <c r="H46" s="11">
        <v>203.89</v>
      </c>
      <c r="I46" s="11">
        <v>87.26</v>
      </c>
      <c r="J46" s="11">
        <f t="shared" ref="J46:J54" si="12">TRUNC(G46 * (1 + 20.95 / 100), 2)</f>
        <v>291.14999999999998</v>
      </c>
      <c r="K46" s="11">
        <f t="shared" ref="K46:K54" si="13">TRUNC(F46 * H46, 2)</f>
        <v>3466.13</v>
      </c>
      <c r="L46" s="11">
        <f t="shared" ref="L46:L54" si="14">M46 - K46</f>
        <v>1483.42</v>
      </c>
      <c r="M46" s="11">
        <f t="shared" ref="M46:M54" si="15">TRUNC(F46 * J46, 2)</f>
        <v>4949.55</v>
      </c>
    </row>
    <row r="47" spans="1:13" ht="39" customHeight="1" x14ac:dyDescent="0.2">
      <c r="A47" s="8" t="s">
        <v>157</v>
      </c>
      <c r="B47" s="10" t="s">
        <v>158</v>
      </c>
      <c r="C47" s="8" t="s">
        <v>78</v>
      </c>
      <c r="D47" s="8" t="s">
        <v>159</v>
      </c>
      <c r="E47" s="9" t="s">
        <v>89</v>
      </c>
      <c r="F47" s="10">
        <v>3</v>
      </c>
      <c r="G47" s="11">
        <v>228.97</v>
      </c>
      <c r="H47" s="11">
        <v>193.03</v>
      </c>
      <c r="I47" s="11">
        <v>83.9</v>
      </c>
      <c r="J47" s="11">
        <f t="shared" si="12"/>
        <v>276.93</v>
      </c>
      <c r="K47" s="11">
        <f t="shared" si="13"/>
        <v>579.09</v>
      </c>
      <c r="L47" s="11">
        <f t="shared" si="14"/>
        <v>251.69999999999993</v>
      </c>
      <c r="M47" s="11">
        <f t="shared" si="15"/>
        <v>830.79</v>
      </c>
    </row>
    <row r="48" spans="1:13" ht="39" customHeight="1" x14ac:dyDescent="0.2">
      <c r="A48" s="8" t="s">
        <v>160</v>
      </c>
      <c r="B48" s="10" t="s">
        <v>161</v>
      </c>
      <c r="C48" s="8" t="s">
        <v>58</v>
      </c>
      <c r="D48" s="8" t="s">
        <v>162</v>
      </c>
      <c r="E48" s="9" t="s">
        <v>60</v>
      </c>
      <c r="F48" s="10">
        <v>73.08</v>
      </c>
      <c r="G48" s="11">
        <v>26.44</v>
      </c>
      <c r="H48" s="11">
        <v>15.92</v>
      </c>
      <c r="I48" s="11">
        <v>16.05</v>
      </c>
      <c r="J48" s="11">
        <f t="shared" si="12"/>
        <v>31.97</v>
      </c>
      <c r="K48" s="11">
        <f t="shared" si="13"/>
        <v>1163.43</v>
      </c>
      <c r="L48" s="11">
        <f t="shared" si="14"/>
        <v>1172.93</v>
      </c>
      <c r="M48" s="11">
        <f t="shared" si="15"/>
        <v>2336.36</v>
      </c>
    </row>
    <row r="49" spans="1:13" ht="39" customHeight="1" x14ac:dyDescent="0.2">
      <c r="A49" s="8" t="s">
        <v>163</v>
      </c>
      <c r="B49" s="10" t="s">
        <v>164</v>
      </c>
      <c r="C49" s="8" t="s">
        <v>78</v>
      </c>
      <c r="D49" s="8" t="s">
        <v>165</v>
      </c>
      <c r="E49" s="9" t="s">
        <v>89</v>
      </c>
      <c r="F49" s="10">
        <v>1</v>
      </c>
      <c r="G49" s="11">
        <v>1403.24</v>
      </c>
      <c r="H49" s="11">
        <v>81.819999999999993</v>
      </c>
      <c r="I49" s="11">
        <v>1615.39</v>
      </c>
      <c r="J49" s="11">
        <f t="shared" si="12"/>
        <v>1697.21</v>
      </c>
      <c r="K49" s="11">
        <f t="shared" si="13"/>
        <v>81.819999999999993</v>
      </c>
      <c r="L49" s="11">
        <f t="shared" si="14"/>
        <v>1615.39</v>
      </c>
      <c r="M49" s="11">
        <f t="shared" si="15"/>
        <v>1697.21</v>
      </c>
    </row>
    <row r="50" spans="1:13" ht="39" customHeight="1" x14ac:dyDescent="0.2">
      <c r="A50" s="8" t="s">
        <v>166</v>
      </c>
      <c r="B50" s="10" t="s">
        <v>167</v>
      </c>
      <c r="C50" s="8" t="s">
        <v>78</v>
      </c>
      <c r="D50" s="8" t="s">
        <v>168</v>
      </c>
      <c r="E50" s="9" t="s">
        <v>89</v>
      </c>
      <c r="F50" s="10">
        <v>1</v>
      </c>
      <c r="G50" s="11">
        <v>1035.74</v>
      </c>
      <c r="H50" s="11">
        <v>81.819999999999993</v>
      </c>
      <c r="I50" s="11">
        <v>1170.9000000000001</v>
      </c>
      <c r="J50" s="11">
        <f t="shared" si="12"/>
        <v>1252.72</v>
      </c>
      <c r="K50" s="11">
        <f t="shared" si="13"/>
        <v>81.819999999999993</v>
      </c>
      <c r="L50" s="11">
        <f t="shared" si="14"/>
        <v>1170.9000000000001</v>
      </c>
      <c r="M50" s="11">
        <f t="shared" si="15"/>
        <v>1252.72</v>
      </c>
    </row>
    <row r="51" spans="1:13" ht="39" customHeight="1" x14ac:dyDescent="0.2">
      <c r="A51" s="8" t="s">
        <v>169</v>
      </c>
      <c r="B51" s="10" t="s">
        <v>170</v>
      </c>
      <c r="C51" s="8" t="s">
        <v>78</v>
      </c>
      <c r="D51" s="8" t="s">
        <v>171</v>
      </c>
      <c r="E51" s="9" t="s">
        <v>89</v>
      </c>
      <c r="F51" s="10">
        <v>21</v>
      </c>
      <c r="G51" s="11">
        <v>44.48</v>
      </c>
      <c r="H51" s="11">
        <v>41.96</v>
      </c>
      <c r="I51" s="11">
        <v>11.83</v>
      </c>
      <c r="J51" s="11">
        <f t="shared" si="12"/>
        <v>53.79</v>
      </c>
      <c r="K51" s="11">
        <f t="shared" si="13"/>
        <v>881.16</v>
      </c>
      <c r="L51" s="11">
        <f t="shared" si="14"/>
        <v>248.42999999999995</v>
      </c>
      <c r="M51" s="11">
        <f t="shared" si="15"/>
        <v>1129.5899999999999</v>
      </c>
    </row>
    <row r="52" spans="1:13" ht="39" customHeight="1" x14ac:dyDescent="0.2">
      <c r="A52" s="8" t="s">
        <v>172</v>
      </c>
      <c r="B52" s="10" t="s">
        <v>173</v>
      </c>
      <c r="C52" s="8" t="s">
        <v>78</v>
      </c>
      <c r="D52" s="8" t="s">
        <v>174</v>
      </c>
      <c r="E52" s="9" t="s">
        <v>60</v>
      </c>
      <c r="F52" s="10">
        <v>3.84</v>
      </c>
      <c r="G52" s="11">
        <v>74.87</v>
      </c>
      <c r="H52" s="11">
        <v>39.53</v>
      </c>
      <c r="I52" s="11">
        <v>51.02</v>
      </c>
      <c r="J52" s="11">
        <f t="shared" si="12"/>
        <v>90.55</v>
      </c>
      <c r="K52" s="11">
        <f t="shared" si="13"/>
        <v>151.79</v>
      </c>
      <c r="L52" s="11">
        <f t="shared" si="14"/>
        <v>195.92</v>
      </c>
      <c r="M52" s="11">
        <f t="shared" si="15"/>
        <v>347.71</v>
      </c>
    </row>
    <row r="53" spans="1:13" ht="39" customHeight="1" x14ac:dyDescent="0.2">
      <c r="A53" s="8" t="s">
        <v>175</v>
      </c>
      <c r="B53" s="10" t="s">
        <v>176</v>
      </c>
      <c r="C53" s="8" t="s">
        <v>78</v>
      </c>
      <c r="D53" s="8" t="s">
        <v>177</v>
      </c>
      <c r="E53" s="9" t="s">
        <v>60</v>
      </c>
      <c r="F53" s="10">
        <v>14.2</v>
      </c>
      <c r="G53" s="11">
        <v>30.79</v>
      </c>
      <c r="H53" s="11">
        <v>12.23</v>
      </c>
      <c r="I53" s="11">
        <v>25.01</v>
      </c>
      <c r="J53" s="11">
        <f t="shared" si="12"/>
        <v>37.24</v>
      </c>
      <c r="K53" s="11">
        <f t="shared" si="13"/>
        <v>173.66</v>
      </c>
      <c r="L53" s="11">
        <f t="shared" si="14"/>
        <v>355.14</v>
      </c>
      <c r="M53" s="11">
        <f t="shared" si="15"/>
        <v>528.79999999999995</v>
      </c>
    </row>
    <row r="54" spans="1:13" ht="26.1" customHeight="1" x14ac:dyDescent="0.2">
      <c r="A54" s="8" t="s">
        <v>178</v>
      </c>
      <c r="B54" s="10" t="s">
        <v>179</v>
      </c>
      <c r="C54" s="8" t="s">
        <v>180</v>
      </c>
      <c r="D54" s="8" t="s">
        <v>181</v>
      </c>
      <c r="E54" s="9" t="s">
        <v>60</v>
      </c>
      <c r="F54" s="10">
        <v>37.880000000000003</v>
      </c>
      <c r="G54" s="11">
        <v>106.44</v>
      </c>
      <c r="H54" s="11">
        <v>34.880000000000003</v>
      </c>
      <c r="I54" s="11">
        <v>93.85</v>
      </c>
      <c r="J54" s="11">
        <f t="shared" si="12"/>
        <v>128.72999999999999</v>
      </c>
      <c r="K54" s="11">
        <f t="shared" si="13"/>
        <v>1321.25</v>
      </c>
      <c r="L54" s="11">
        <f t="shared" si="14"/>
        <v>3555.04</v>
      </c>
      <c r="M54" s="11">
        <f t="shared" si="15"/>
        <v>4876.29</v>
      </c>
    </row>
    <row r="55" spans="1:13" ht="24" customHeight="1" x14ac:dyDescent="0.2">
      <c r="A55" s="4" t="s">
        <v>30</v>
      </c>
      <c r="B55" s="4"/>
      <c r="C55" s="4"/>
      <c r="D55" s="4" t="s">
        <v>31</v>
      </c>
      <c r="E55" s="4"/>
      <c r="F55" s="5"/>
      <c r="G55" s="5"/>
      <c r="H55" s="4"/>
      <c r="I55" s="4"/>
      <c r="J55" s="4"/>
      <c r="K55" s="4"/>
      <c r="L55" s="4"/>
      <c r="M55" s="6">
        <v>15133.38</v>
      </c>
    </row>
    <row r="56" spans="1:13" ht="26.1" customHeight="1" x14ac:dyDescent="0.2">
      <c r="A56" s="8" t="s">
        <v>182</v>
      </c>
      <c r="B56" s="10" t="s">
        <v>183</v>
      </c>
      <c r="C56" s="8" t="s">
        <v>58</v>
      </c>
      <c r="D56" s="8" t="s">
        <v>184</v>
      </c>
      <c r="E56" s="9" t="s">
        <v>185</v>
      </c>
      <c r="F56" s="10">
        <v>190</v>
      </c>
      <c r="G56" s="11">
        <v>26.69</v>
      </c>
      <c r="H56" s="11">
        <v>24.13</v>
      </c>
      <c r="I56" s="11">
        <v>8.15</v>
      </c>
      <c r="J56" s="11">
        <f>TRUNC(G56 * (1 + 20.95 / 100), 2)</f>
        <v>32.28</v>
      </c>
      <c r="K56" s="11">
        <f>TRUNC(F56 * H56, 2)</f>
        <v>4584.7</v>
      </c>
      <c r="L56" s="11">
        <f>M56 - K56</f>
        <v>1548.5</v>
      </c>
      <c r="M56" s="11">
        <f>TRUNC(F56 * J56, 2)</f>
        <v>6133.2</v>
      </c>
    </row>
    <row r="57" spans="1:13" ht="24" customHeight="1" x14ac:dyDescent="0.2">
      <c r="A57" s="8" t="s">
        <v>186</v>
      </c>
      <c r="B57" s="10" t="s">
        <v>187</v>
      </c>
      <c r="C57" s="8" t="s">
        <v>58</v>
      </c>
      <c r="D57" s="8" t="s">
        <v>188</v>
      </c>
      <c r="E57" s="9" t="s">
        <v>185</v>
      </c>
      <c r="F57" s="10">
        <v>210</v>
      </c>
      <c r="G57" s="11">
        <v>31.99</v>
      </c>
      <c r="H57" s="11">
        <v>30.54</v>
      </c>
      <c r="I57" s="11">
        <v>8.15</v>
      </c>
      <c r="J57" s="11">
        <f>TRUNC(G57 * (1 + 20.95 / 100), 2)</f>
        <v>38.69</v>
      </c>
      <c r="K57" s="11">
        <f>TRUNC(F57 * H57, 2)</f>
        <v>6413.4</v>
      </c>
      <c r="L57" s="11">
        <f>M57 - K57</f>
        <v>1711.5</v>
      </c>
      <c r="M57" s="11">
        <f>TRUNC(F57 * J57, 2)</f>
        <v>8124.9</v>
      </c>
    </row>
    <row r="58" spans="1:13" ht="24" customHeight="1" x14ac:dyDescent="0.2">
      <c r="A58" s="8" t="s">
        <v>189</v>
      </c>
      <c r="B58" s="10" t="s">
        <v>190</v>
      </c>
      <c r="C58" s="8" t="s">
        <v>58</v>
      </c>
      <c r="D58" s="8" t="s">
        <v>191</v>
      </c>
      <c r="E58" s="9" t="s">
        <v>89</v>
      </c>
      <c r="F58" s="10">
        <v>84</v>
      </c>
      <c r="G58" s="11">
        <v>8.6199999999999992</v>
      </c>
      <c r="H58" s="11">
        <v>0</v>
      </c>
      <c r="I58" s="11">
        <v>10.425890000000001</v>
      </c>
      <c r="J58" s="11">
        <f>TRUNC(G58 * (1 + 20.95 / 100), 2)</f>
        <v>10.42</v>
      </c>
      <c r="K58" s="11">
        <f>TRUNC(F58 * H58, 2)</f>
        <v>0</v>
      </c>
      <c r="L58" s="11">
        <f>M58 - K58</f>
        <v>875.28</v>
      </c>
      <c r="M58" s="11">
        <f>TRUNC(F58 * J58, 2)</f>
        <v>875.28</v>
      </c>
    </row>
    <row r="59" spans="1:13" ht="26.1" customHeight="1" x14ac:dyDescent="0.2">
      <c r="A59" s="4" t="s">
        <v>32</v>
      </c>
      <c r="B59" s="4"/>
      <c r="C59" s="4"/>
      <c r="D59" s="4" t="s">
        <v>33</v>
      </c>
      <c r="E59" s="4"/>
      <c r="F59" s="5"/>
      <c r="G59" s="5"/>
      <c r="H59" s="4"/>
      <c r="I59" s="4"/>
      <c r="J59" s="4"/>
      <c r="K59" s="4"/>
      <c r="L59" s="4"/>
      <c r="M59" s="6">
        <v>4862.9799999999996</v>
      </c>
    </row>
    <row r="60" spans="1:13" ht="39" customHeight="1" x14ac:dyDescent="0.2">
      <c r="A60" s="8" t="s">
        <v>192</v>
      </c>
      <c r="B60" s="10" t="s">
        <v>193</v>
      </c>
      <c r="C60" s="8" t="s">
        <v>58</v>
      </c>
      <c r="D60" s="8" t="s">
        <v>194</v>
      </c>
      <c r="E60" s="9" t="s">
        <v>123</v>
      </c>
      <c r="F60" s="10">
        <v>0.46</v>
      </c>
      <c r="G60" s="11">
        <v>866.37</v>
      </c>
      <c r="H60" s="11">
        <v>20.420000000000002</v>
      </c>
      <c r="I60" s="11">
        <v>1027.45</v>
      </c>
      <c r="J60" s="11">
        <f t="shared" ref="J60:J67" si="16">TRUNC(G60 * (1 + 20.95 / 100), 2)</f>
        <v>1047.8699999999999</v>
      </c>
      <c r="K60" s="11">
        <f t="shared" ref="K60:K67" si="17">TRUNC(F60 * H60, 2)</f>
        <v>9.39</v>
      </c>
      <c r="L60" s="11">
        <f t="shared" ref="L60:L67" si="18">M60 - K60</f>
        <v>472.63</v>
      </c>
      <c r="M60" s="11">
        <f t="shared" ref="M60:M67" si="19">TRUNC(F60 * J60, 2)</f>
        <v>482.02</v>
      </c>
    </row>
    <row r="61" spans="1:13" ht="39" customHeight="1" x14ac:dyDescent="0.2">
      <c r="A61" s="8" t="s">
        <v>195</v>
      </c>
      <c r="B61" s="10" t="s">
        <v>196</v>
      </c>
      <c r="C61" s="8" t="s">
        <v>58</v>
      </c>
      <c r="D61" s="8" t="s">
        <v>197</v>
      </c>
      <c r="E61" s="9" t="s">
        <v>60</v>
      </c>
      <c r="F61" s="10">
        <v>2.2799999999999998</v>
      </c>
      <c r="G61" s="11">
        <v>67.010000000000005</v>
      </c>
      <c r="H61" s="11">
        <v>43.92</v>
      </c>
      <c r="I61" s="11">
        <v>37.119999999999997</v>
      </c>
      <c r="J61" s="11">
        <f t="shared" si="16"/>
        <v>81.040000000000006</v>
      </c>
      <c r="K61" s="11">
        <f t="shared" si="17"/>
        <v>100.13</v>
      </c>
      <c r="L61" s="11">
        <f t="shared" si="18"/>
        <v>84.640000000000015</v>
      </c>
      <c r="M61" s="11">
        <f t="shared" si="19"/>
        <v>184.77</v>
      </c>
    </row>
    <row r="62" spans="1:13" ht="26.1" customHeight="1" x14ac:dyDescent="0.2">
      <c r="A62" s="8" t="s">
        <v>198</v>
      </c>
      <c r="B62" s="10" t="s">
        <v>199</v>
      </c>
      <c r="C62" s="8" t="s">
        <v>58</v>
      </c>
      <c r="D62" s="8" t="s">
        <v>200</v>
      </c>
      <c r="E62" s="9" t="s">
        <v>201</v>
      </c>
      <c r="F62" s="10">
        <v>9.02</v>
      </c>
      <c r="G62" s="11">
        <v>18.03</v>
      </c>
      <c r="H62" s="11">
        <v>8.16</v>
      </c>
      <c r="I62" s="11">
        <v>13.64</v>
      </c>
      <c r="J62" s="11">
        <f t="shared" si="16"/>
        <v>21.8</v>
      </c>
      <c r="K62" s="11">
        <f t="shared" si="17"/>
        <v>73.599999999999994</v>
      </c>
      <c r="L62" s="11">
        <f t="shared" si="18"/>
        <v>123.03</v>
      </c>
      <c r="M62" s="11">
        <f t="shared" si="19"/>
        <v>196.63</v>
      </c>
    </row>
    <row r="63" spans="1:13" ht="26.1" customHeight="1" x14ac:dyDescent="0.2">
      <c r="A63" s="8" t="s">
        <v>202</v>
      </c>
      <c r="B63" s="10" t="s">
        <v>203</v>
      </c>
      <c r="C63" s="8" t="s">
        <v>58</v>
      </c>
      <c r="D63" s="8" t="s">
        <v>204</v>
      </c>
      <c r="E63" s="9" t="s">
        <v>60</v>
      </c>
      <c r="F63" s="10">
        <v>7.6</v>
      </c>
      <c r="G63" s="11">
        <v>46.01</v>
      </c>
      <c r="H63" s="11">
        <v>15.16</v>
      </c>
      <c r="I63" s="11">
        <v>40.479999999999997</v>
      </c>
      <c r="J63" s="11">
        <f t="shared" si="16"/>
        <v>55.64</v>
      </c>
      <c r="K63" s="11">
        <f t="shared" si="17"/>
        <v>115.21</v>
      </c>
      <c r="L63" s="11">
        <f t="shared" si="18"/>
        <v>307.65000000000003</v>
      </c>
      <c r="M63" s="11">
        <f t="shared" si="19"/>
        <v>422.86</v>
      </c>
    </row>
    <row r="64" spans="1:13" ht="39" customHeight="1" x14ac:dyDescent="0.2">
      <c r="A64" s="8" t="s">
        <v>205</v>
      </c>
      <c r="B64" s="10" t="s">
        <v>206</v>
      </c>
      <c r="C64" s="8" t="s">
        <v>58</v>
      </c>
      <c r="D64" s="8" t="s">
        <v>207</v>
      </c>
      <c r="E64" s="9" t="s">
        <v>60</v>
      </c>
      <c r="F64" s="10">
        <v>3.45</v>
      </c>
      <c r="G64" s="11">
        <v>167.04</v>
      </c>
      <c r="H64" s="11">
        <v>24.15</v>
      </c>
      <c r="I64" s="11">
        <v>177.88</v>
      </c>
      <c r="J64" s="11">
        <f t="shared" si="16"/>
        <v>202.03</v>
      </c>
      <c r="K64" s="11">
        <f t="shared" si="17"/>
        <v>83.31</v>
      </c>
      <c r="L64" s="11">
        <f t="shared" si="18"/>
        <v>613.69000000000005</v>
      </c>
      <c r="M64" s="11">
        <f t="shared" si="19"/>
        <v>697</v>
      </c>
    </row>
    <row r="65" spans="1:13" ht="51.95" customHeight="1" x14ac:dyDescent="0.2">
      <c r="A65" s="8" t="s">
        <v>208</v>
      </c>
      <c r="B65" s="10" t="s">
        <v>209</v>
      </c>
      <c r="C65" s="8" t="s">
        <v>58</v>
      </c>
      <c r="D65" s="8" t="s">
        <v>210</v>
      </c>
      <c r="E65" s="9" t="s">
        <v>60</v>
      </c>
      <c r="F65" s="10">
        <v>19</v>
      </c>
      <c r="G65" s="11">
        <v>101.43</v>
      </c>
      <c r="H65" s="11">
        <v>64.25</v>
      </c>
      <c r="I65" s="11">
        <v>58.42</v>
      </c>
      <c r="J65" s="11">
        <f t="shared" si="16"/>
        <v>122.67</v>
      </c>
      <c r="K65" s="11">
        <f t="shared" si="17"/>
        <v>1220.75</v>
      </c>
      <c r="L65" s="11">
        <f t="shared" si="18"/>
        <v>1109.98</v>
      </c>
      <c r="M65" s="11">
        <f t="shared" si="19"/>
        <v>2330.73</v>
      </c>
    </row>
    <row r="66" spans="1:13" ht="51.95" customHeight="1" x14ac:dyDescent="0.2">
      <c r="A66" s="8" t="s">
        <v>211</v>
      </c>
      <c r="B66" s="10" t="s">
        <v>91</v>
      </c>
      <c r="C66" s="8" t="s">
        <v>58</v>
      </c>
      <c r="D66" s="8" t="s">
        <v>92</v>
      </c>
      <c r="E66" s="9" t="s">
        <v>60</v>
      </c>
      <c r="F66" s="10">
        <v>4.79</v>
      </c>
      <c r="G66" s="11">
        <v>27.44</v>
      </c>
      <c r="H66" s="11">
        <v>8.17</v>
      </c>
      <c r="I66" s="11">
        <v>25.01</v>
      </c>
      <c r="J66" s="11">
        <f t="shared" si="16"/>
        <v>33.18</v>
      </c>
      <c r="K66" s="11">
        <f t="shared" si="17"/>
        <v>39.130000000000003</v>
      </c>
      <c r="L66" s="11">
        <f t="shared" si="18"/>
        <v>119.80000000000001</v>
      </c>
      <c r="M66" s="11">
        <f t="shared" si="19"/>
        <v>158.93</v>
      </c>
    </row>
    <row r="67" spans="1:13" ht="26.1" customHeight="1" x14ac:dyDescent="0.2">
      <c r="A67" s="8" t="s">
        <v>212</v>
      </c>
      <c r="B67" s="10" t="s">
        <v>94</v>
      </c>
      <c r="C67" s="8" t="s">
        <v>58</v>
      </c>
      <c r="D67" s="8" t="s">
        <v>95</v>
      </c>
      <c r="E67" s="9" t="s">
        <v>60</v>
      </c>
      <c r="F67" s="10">
        <v>4.79</v>
      </c>
      <c r="G67" s="11">
        <v>67.33</v>
      </c>
      <c r="H67" s="11">
        <v>4.63</v>
      </c>
      <c r="I67" s="11">
        <v>76.8</v>
      </c>
      <c r="J67" s="11">
        <f t="shared" si="16"/>
        <v>81.430000000000007</v>
      </c>
      <c r="K67" s="11">
        <f t="shared" si="17"/>
        <v>22.17</v>
      </c>
      <c r="L67" s="11">
        <f t="shared" si="18"/>
        <v>367.87</v>
      </c>
      <c r="M67" s="11">
        <f t="shared" si="19"/>
        <v>390.04</v>
      </c>
    </row>
    <row r="68" spans="1:13" ht="24" customHeight="1" x14ac:dyDescent="0.2">
      <c r="A68" s="4" t="s">
        <v>34</v>
      </c>
      <c r="B68" s="4"/>
      <c r="C68" s="4"/>
      <c r="D68" s="20" t="s">
        <v>35</v>
      </c>
      <c r="E68" s="4"/>
      <c r="F68" s="5"/>
      <c r="G68" s="5"/>
      <c r="H68" s="4"/>
      <c r="I68" s="4"/>
      <c r="J68" s="4"/>
      <c r="K68" s="4"/>
      <c r="L68" s="4"/>
      <c r="M68" s="6">
        <v>116776.4</v>
      </c>
    </row>
    <row r="69" spans="1:13" ht="24" customHeight="1" x14ac:dyDescent="0.2">
      <c r="A69" s="4" t="s">
        <v>36</v>
      </c>
      <c r="B69" s="4"/>
      <c r="C69" s="4"/>
      <c r="D69" s="20" t="s">
        <v>37</v>
      </c>
      <c r="E69" s="4"/>
      <c r="F69" s="5"/>
      <c r="G69" s="5"/>
      <c r="H69" s="4"/>
      <c r="I69" s="4"/>
      <c r="J69" s="4"/>
      <c r="K69" s="4"/>
      <c r="L69" s="4"/>
      <c r="M69" s="6">
        <v>97624.77</v>
      </c>
    </row>
    <row r="70" spans="1:13" ht="24" customHeight="1" x14ac:dyDescent="0.2">
      <c r="A70" s="8" t="s">
        <v>213</v>
      </c>
      <c r="B70" s="10" t="s">
        <v>214</v>
      </c>
      <c r="C70" s="8" t="s">
        <v>180</v>
      </c>
      <c r="D70" s="8" t="s">
        <v>215</v>
      </c>
      <c r="E70" s="9" t="s">
        <v>60</v>
      </c>
      <c r="F70" s="10">
        <v>555.37</v>
      </c>
      <c r="G70" s="11">
        <v>1.44</v>
      </c>
      <c r="H70" s="11">
        <v>1.73</v>
      </c>
      <c r="I70" s="11">
        <v>0.01</v>
      </c>
      <c r="J70" s="11">
        <f t="shared" ref="J70:J80" si="20">TRUNC(G70 * (1 + 20.95 / 100), 2)</f>
        <v>1.74</v>
      </c>
      <c r="K70" s="11">
        <f t="shared" ref="K70:K80" si="21">TRUNC(F70 * H70, 2)</f>
        <v>960.79</v>
      </c>
      <c r="L70" s="11">
        <f t="shared" ref="L70:L80" si="22">M70 - K70</f>
        <v>5.5500000000000682</v>
      </c>
      <c r="M70" s="11">
        <f t="shared" ref="M70:M80" si="23">TRUNC(F70 * J70, 2)</f>
        <v>966.34</v>
      </c>
    </row>
    <row r="71" spans="1:13" ht="39" customHeight="1" x14ac:dyDescent="0.2">
      <c r="A71" s="8" t="s">
        <v>216</v>
      </c>
      <c r="B71" s="10" t="s">
        <v>217</v>
      </c>
      <c r="C71" s="8" t="s">
        <v>58</v>
      </c>
      <c r="D71" s="8" t="s">
        <v>218</v>
      </c>
      <c r="E71" s="9" t="s">
        <v>60</v>
      </c>
      <c r="F71" s="10">
        <v>555.37</v>
      </c>
      <c r="G71" s="11">
        <v>3.03</v>
      </c>
      <c r="H71" s="11">
        <v>1.08</v>
      </c>
      <c r="I71" s="11">
        <v>2.58</v>
      </c>
      <c r="J71" s="11">
        <f t="shared" si="20"/>
        <v>3.66</v>
      </c>
      <c r="K71" s="11">
        <f t="shared" si="21"/>
        <v>599.79</v>
      </c>
      <c r="L71" s="11">
        <f t="shared" si="22"/>
        <v>1432.8600000000001</v>
      </c>
      <c r="M71" s="11">
        <f t="shared" si="23"/>
        <v>2032.65</v>
      </c>
    </row>
    <row r="72" spans="1:13" ht="39" customHeight="1" x14ac:dyDescent="0.2">
      <c r="A72" s="8" t="s">
        <v>219</v>
      </c>
      <c r="B72" s="10" t="s">
        <v>220</v>
      </c>
      <c r="C72" s="8" t="s">
        <v>58</v>
      </c>
      <c r="D72" s="8" t="s">
        <v>221</v>
      </c>
      <c r="E72" s="9" t="s">
        <v>123</v>
      </c>
      <c r="F72" s="10">
        <v>55.54</v>
      </c>
      <c r="G72" s="11">
        <v>178.82</v>
      </c>
      <c r="H72" s="11">
        <v>10.48</v>
      </c>
      <c r="I72" s="11">
        <v>205.8</v>
      </c>
      <c r="J72" s="11">
        <f t="shared" si="20"/>
        <v>216.28</v>
      </c>
      <c r="K72" s="11">
        <f t="shared" si="21"/>
        <v>582.04999999999995</v>
      </c>
      <c r="L72" s="11">
        <f t="shared" si="22"/>
        <v>11430.140000000001</v>
      </c>
      <c r="M72" s="11">
        <f t="shared" si="23"/>
        <v>12012.19</v>
      </c>
    </row>
    <row r="73" spans="1:13" ht="39" customHeight="1" x14ac:dyDescent="0.2">
      <c r="A73" s="8" t="s">
        <v>222</v>
      </c>
      <c r="B73" s="10" t="s">
        <v>223</v>
      </c>
      <c r="C73" s="8" t="s">
        <v>58</v>
      </c>
      <c r="D73" s="8" t="s">
        <v>224</v>
      </c>
      <c r="E73" s="9" t="s">
        <v>225</v>
      </c>
      <c r="F73" s="10">
        <v>1099.3699999999999</v>
      </c>
      <c r="G73" s="11">
        <v>2.5099999999999998</v>
      </c>
      <c r="H73" s="11">
        <v>0.23</v>
      </c>
      <c r="I73" s="11">
        <v>2.8</v>
      </c>
      <c r="J73" s="11">
        <f t="shared" si="20"/>
        <v>3.03</v>
      </c>
      <c r="K73" s="11">
        <f t="shared" si="21"/>
        <v>252.85</v>
      </c>
      <c r="L73" s="11">
        <f t="shared" si="22"/>
        <v>3078.2400000000002</v>
      </c>
      <c r="M73" s="11">
        <f t="shared" si="23"/>
        <v>3331.09</v>
      </c>
    </row>
    <row r="74" spans="1:13" ht="39" customHeight="1" x14ac:dyDescent="0.2">
      <c r="A74" s="8" t="s">
        <v>226</v>
      </c>
      <c r="B74" s="10" t="s">
        <v>227</v>
      </c>
      <c r="C74" s="8" t="s">
        <v>58</v>
      </c>
      <c r="D74" s="8" t="s">
        <v>228</v>
      </c>
      <c r="E74" s="9" t="s">
        <v>60</v>
      </c>
      <c r="F74" s="10">
        <v>555.37</v>
      </c>
      <c r="G74" s="11">
        <v>70.59</v>
      </c>
      <c r="H74" s="11">
        <v>6.91</v>
      </c>
      <c r="I74" s="11">
        <v>78.459999999999994</v>
      </c>
      <c r="J74" s="11">
        <f t="shared" si="20"/>
        <v>85.37</v>
      </c>
      <c r="K74" s="11">
        <f t="shared" si="21"/>
        <v>3837.6</v>
      </c>
      <c r="L74" s="11">
        <f t="shared" si="22"/>
        <v>43574.33</v>
      </c>
      <c r="M74" s="11">
        <f t="shared" si="23"/>
        <v>47411.93</v>
      </c>
    </row>
    <row r="75" spans="1:13" ht="39" customHeight="1" x14ac:dyDescent="0.2">
      <c r="A75" s="8" t="s">
        <v>229</v>
      </c>
      <c r="B75" s="10" t="s">
        <v>230</v>
      </c>
      <c r="C75" s="8" t="s">
        <v>58</v>
      </c>
      <c r="D75" s="8" t="s">
        <v>231</v>
      </c>
      <c r="E75" s="9" t="s">
        <v>99</v>
      </c>
      <c r="F75" s="10">
        <v>131.94</v>
      </c>
      <c r="G75" s="11">
        <v>39.729999999999997</v>
      </c>
      <c r="H75" s="11">
        <v>17.02</v>
      </c>
      <c r="I75" s="11">
        <v>31.03</v>
      </c>
      <c r="J75" s="11">
        <f t="shared" si="20"/>
        <v>48.05</v>
      </c>
      <c r="K75" s="11">
        <f t="shared" si="21"/>
        <v>2245.61</v>
      </c>
      <c r="L75" s="11">
        <f t="shared" si="22"/>
        <v>4094.1</v>
      </c>
      <c r="M75" s="11">
        <f t="shared" si="23"/>
        <v>6339.71</v>
      </c>
    </row>
    <row r="76" spans="1:13" ht="26.1" customHeight="1" x14ac:dyDescent="0.2">
      <c r="A76" s="8" t="s">
        <v>232</v>
      </c>
      <c r="B76" s="10" t="s">
        <v>233</v>
      </c>
      <c r="C76" s="8" t="s">
        <v>58</v>
      </c>
      <c r="D76" s="8" t="s">
        <v>234</v>
      </c>
      <c r="E76" s="9" t="s">
        <v>99</v>
      </c>
      <c r="F76" s="10">
        <v>131.94</v>
      </c>
      <c r="G76" s="11">
        <v>1.73</v>
      </c>
      <c r="H76" s="11">
        <v>1.37</v>
      </c>
      <c r="I76" s="11">
        <v>0.72</v>
      </c>
      <c r="J76" s="11">
        <f t="shared" si="20"/>
        <v>2.09</v>
      </c>
      <c r="K76" s="11">
        <f t="shared" si="21"/>
        <v>180.75</v>
      </c>
      <c r="L76" s="11">
        <f t="shared" si="22"/>
        <v>95</v>
      </c>
      <c r="M76" s="11">
        <f t="shared" si="23"/>
        <v>275.75</v>
      </c>
    </row>
    <row r="77" spans="1:13" ht="26.1" customHeight="1" x14ac:dyDescent="0.2">
      <c r="A77" s="8" t="s">
        <v>235</v>
      </c>
      <c r="B77" s="10" t="s">
        <v>236</v>
      </c>
      <c r="C77" s="8" t="s">
        <v>58</v>
      </c>
      <c r="D77" s="8" t="s">
        <v>237</v>
      </c>
      <c r="E77" s="9" t="s">
        <v>99</v>
      </c>
      <c r="F77" s="10">
        <v>107.47</v>
      </c>
      <c r="G77" s="11">
        <v>4.99</v>
      </c>
      <c r="H77" s="11">
        <v>3.07</v>
      </c>
      <c r="I77" s="11">
        <v>2.96</v>
      </c>
      <c r="J77" s="11">
        <f t="shared" si="20"/>
        <v>6.03</v>
      </c>
      <c r="K77" s="11">
        <f t="shared" si="21"/>
        <v>329.93</v>
      </c>
      <c r="L77" s="11">
        <f t="shared" si="22"/>
        <v>318.10999999999996</v>
      </c>
      <c r="M77" s="11">
        <f t="shared" si="23"/>
        <v>648.04</v>
      </c>
    </row>
    <row r="78" spans="1:13" ht="39" customHeight="1" x14ac:dyDescent="0.2">
      <c r="A78" s="8" t="s">
        <v>238</v>
      </c>
      <c r="B78" s="10" t="s">
        <v>239</v>
      </c>
      <c r="C78" s="8" t="s">
        <v>58</v>
      </c>
      <c r="D78" s="8" t="s">
        <v>240</v>
      </c>
      <c r="E78" s="9" t="s">
        <v>123</v>
      </c>
      <c r="F78" s="10">
        <v>8.68</v>
      </c>
      <c r="G78" s="11">
        <v>214.36</v>
      </c>
      <c r="H78" s="11">
        <v>71.430000000000007</v>
      </c>
      <c r="I78" s="11">
        <v>187.83</v>
      </c>
      <c r="J78" s="11">
        <f t="shared" si="20"/>
        <v>259.26</v>
      </c>
      <c r="K78" s="11">
        <f t="shared" si="21"/>
        <v>620.01</v>
      </c>
      <c r="L78" s="11">
        <f t="shared" si="22"/>
        <v>1630.36</v>
      </c>
      <c r="M78" s="11">
        <f t="shared" si="23"/>
        <v>2250.37</v>
      </c>
    </row>
    <row r="79" spans="1:13" ht="39" customHeight="1" x14ac:dyDescent="0.2">
      <c r="A79" s="8" t="s">
        <v>241</v>
      </c>
      <c r="B79" s="10" t="s">
        <v>242</v>
      </c>
      <c r="C79" s="8" t="s">
        <v>58</v>
      </c>
      <c r="D79" s="8" t="s">
        <v>243</v>
      </c>
      <c r="E79" s="9" t="s">
        <v>60</v>
      </c>
      <c r="F79" s="10">
        <v>173.49</v>
      </c>
      <c r="G79" s="11">
        <v>85.53</v>
      </c>
      <c r="H79" s="11">
        <v>8.4700000000000006</v>
      </c>
      <c r="I79" s="11">
        <v>94.97</v>
      </c>
      <c r="J79" s="11">
        <f t="shared" si="20"/>
        <v>103.44</v>
      </c>
      <c r="K79" s="11">
        <f t="shared" si="21"/>
        <v>1469.46</v>
      </c>
      <c r="L79" s="11">
        <f t="shared" si="22"/>
        <v>16476.34</v>
      </c>
      <c r="M79" s="11">
        <f t="shared" si="23"/>
        <v>17945.8</v>
      </c>
    </row>
    <row r="80" spans="1:13" ht="39" customHeight="1" x14ac:dyDescent="0.2">
      <c r="A80" s="8" t="s">
        <v>244</v>
      </c>
      <c r="B80" s="10" t="s">
        <v>245</v>
      </c>
      <c r="C80" s="8" t="s">
        <v>78</v>
      </c>
      <c r="D80" s="8" t="s">
        <v>246</v>
      </c>
      <c r="E80" s="9" t="s">
        <v>247</v>
      </c>
      <c r="F80" s="10">
        <v>65</v>
      </c>
      <c r="G80" s="11">
        <v>56.11</v>
      </c>
      <c r="H80" s="11">
        <v>17.07</v>
      </c>
      <c r="I80" s="11">
        <v>50.79</v>
      </c>
      <c r="J80" s="11">
        <f t="shared" si="20"/>
        <v>67.86</v>
      </c>
      <c r="K80" s="11">
        <f t="shared" si="21"/>
        <v>1109.55</v>
      </c>
      <c r="L80" s="11">
        <f t="shared" si="22"/>
        <v>3301.3499999999995</v>
      </c>
      <c r="M80" s="11">
        <f t="shared" si="23"/>
        <v>4410.8999999999996</v>
      </c>
    </row>
    <row r="81" spans="1:13" ht="24" customHeight="1" x14ac:dyDescent="0.2">
      <c r="A81" s="4" t="s">
        <v>38</v>
      </c>
      <c r="B81" s="4"/>
      <c r="C81" s="4"/>
      <c r="D81" s="4" t="s">
        <v>39</v>
      </c>
      <c r="E81" s="4"/>
      <c r="F81" s="5"/>
      <c r="G81" s="5"/>
      <c r="H81" s="4"/>
      <c r="I81" s="4"/>
      <c r="J81" s="4"/>
      <c r="K81" s="4"/>
      <c r="L81" s="4"/>
      <c r="M81" s="6">
        <v>19151.63</v>
      </c>
    </row>
    <row r="82" spans="1:13" ht="26.1" customHeight="1" x14ac:dyDescent="0.2">
      <c r="A82" s="8" t="s">
        <v>248</v>
      </c>
      <c r="B82" s="10" t="s">
        <v>249</v>
      </c>
      <c r="C82" s="8" t="s">
        <v>78</v>
      </c>
      <c r="D82" s="8" t="s">
        <v>250</v>
      </c>
      <c r="E82" s="9" t="s">
        <v>89</v>
      </c>
      <c r="F82" s="10">
        <v>3</v>
      </c>
      <c r="G82" s="11">
        <v>2112.59</v>
      </c>
      <c r="H82" s="11">
        <v>808.9</v>
      </c>
      <c r="I82" s="11">
        <v>1746.27</v>
      </c>
      <c r="J82" s="11">
        <f t="shared" ref="J82:J88" si="24">TRUNC(G82 * (1 + 20.95 / 100), 2)</f>
        <v>2555.17</v>
      </c>
      <c r="K82" s="11">
        <f t="shared" ref="K82:K88" si="25">TRUNC(F82 * H82, 2)</f>
        <v>2426.6999999999998</v>
      </c>
      <c r="L82" s="11">
        <f t="shared" ref="L82:L88" si="26">M82 - K82</f>
        <v>5238.8100000000004</v>
      </c>
      <c r="M82" s="11">
        <f t="shared" ref="M82:M88" si="27">TRUNC(F82 * J82, 2)</f>
        <v>7665.51</v>
      </c>
    </row>
    <row r="83" spans="1:13" ht="51.95" customHeight="1" x14ac:dyDescent="0.2">
      <c r="A83" s="8" t="s">
        <v>251</v>
      </c>
      <c r="B83" s="10" t="s">
        <v>252</v>
      </c>
      <c r="C83" s="8" t="s">
        <v>58</v>
      </c>
      <c r="D83" s="8" t="s">
        <v>253</v>
      </c>
      <c r="E83" s="9" t="s">
        <v>99</v>
      </c>
      <c r="F83" s="10">
        <v>40</v>
      </c>
      <c r="G83" s="11">
        <v>108.31</v>
      </c>
      <c r="H83" s="11">
        <v>18.309999999999999</v>
      </c>
      <c r="I83" s="11">
        <v>112.69</v>
      </c>
      <c r="J83" s="11">
        <f t="shared" si="24"/>
        <v>131</v>
      </c>
      <c r="K83" s="11">
        <f t="shared" si="25"/>
        <v>732.4</v>
      </c>
      <c r="L83" s="11">
        <f t="shared" si="26"/>
        <v>4507.6000000000004</v>
      </c>
      <c r="M83" s="11">
        <f t="shared" si="27"/>
        <v>5240</v>
      </c>
    </row>
    <row r="84" spans="1:13" ht="65.099999999999994" customHeight="1" x14ac:dyDescent="0.2">
      <c r="A84" s="8" t="s">
        <v>254</v>
      </c>
      <c r="B84" s="10" t="s">
        <v>255</v>
      </c>
      <c r="C84" s="8" t="s">
        <v>58</v>
      </c>
      <c r="D84" s="8" t="s">
        <v>256</v>
      </c>
      <c r="E84" s="9" t="s">
        <v>123</v>
      </c>
      <c r="F84" s="10">
        <v>56.42</v>
      </c>
      <c r="G84" s="11">
        <v>8.58</v>
      </c>
      <c r="H84" s="11">
        <v>3.64</v>
      </c>
      <c r="I84" s="11">
        <v>6.73</v>
      </c>
      <c r="J84" s="11">
        <f t="shared" si="24"/>
        <v>10.37</v>
      </c>
      <c r="K84" s="11">
        <f t="shared" si="25"/>
        <v>205.36</v>
      </c>
      <c r="L84" s="11">
        <f t="shared" si="26"/>
        <v>379.71000000000004</v>
      </c>
      <c r="M84" s="11">
        <f t="shared" si="27"/>
        <v>585.07000000000005</v>
      </c>
    </row>
    <row r="85" spans="1:13" ht="39" customHeight="1" x14ac:dyDescent="0.2">
      <c r="A85" s="8" t="s">
        <v>257</v>
      </c>
      <c r="B85" s="10" t="s">
        <v>258</v>
      </c>
      <c r="C85" s="8" t="s">
        <v>58</v>
      </c>
      <c r="D85" s="8" t="s">
        <v>259</v>
      </c>
      <c r="E85" s="9" t="s">
        <v>123</v>
      </c>
      <c r="F85" s="10">
        <v>1.2</v>
      </c>
      <c r="G85" s="11">
        <v>291.76</v>
      </c>
      <c r="H85" s="11">
        <v>101.09</v>
      </c>
      <c r="I85" s="11">
        <v>251.79</v>
      </c>
      <c r="J85" s="11">
        <f t="shared" si="24"/>
        <v>352.88</v>
      </c>
      <c r="K85" s="11">
        <f t="shared" si="25"/>
        <v>121.3</v>
      </c>
      <c r="L85" s="11">
        <f t="shared" si="26"/>
        <v>302.14999999999998</v>
      </c>
      <c r="M85" s="11">
        <f t="shared" si="27"/>
        <v>423.45</v>
      </c>
    </row>
    <row r="86" spans="1:13" ht="26.1" customHeight="1" x14ac:dyDescent="0.2">
      <c r="A86" s="8" t="s">
        <v>260</v>
      </c>
      <c r="B86" s="10" t="s">
        <v>261</v>
      </c>
      <c r="C86" s="8" t="s">
        <v>58</v>
      </c>
      <c r="D86" s="8" t="s">
        <v>262</v>
      </c>
      <c r="E86" s="9" t="s">
        <v>123</v>
      </c>
      <c r="F86" s="10">
        <v>30.18</v>
      </c>
      <c r="G86" s="11">
        <v>30.27</v>
      </c>
      <c r="H86" s="11">
        <v>24.68</v>
      </c>
      <c r="I86" s="11">
        <v>11.93</v>
      </c>
      <c r="J86" s="11">
        <f t="shared" si="24"/>
        <v>36.61</v>
      </c>
      <c r="K86" s="11">
        <f t="shared" si="25"/>
        <v>744.84</v>
      </c>
      <c r="L86" s="11">
        <f t="shared" si="26"/>
        <v>360.04000000000008</v>
      </c>
      <c r="M86" s="11">
        <f t="shared" si="27"/>
        <v>1104.8800000000001</v>
      </c>
    </row>
    <row r="87" spans="1:13" ht="39" customHeight="1" x14ac:dyDescent="0.2">
      <c r="A87" s="8" t="s">
        <v>263</v>
      </c>
      <c r="B87" s="10" t="s">
        <v>264</v>
      </c>
      <c r="C87" s="8" t="s">
        <v>58</v>
      </c>
      <c r="D87" s="8" t="s">
        <v>265</v>
      </c>
      <c r="E87" s="9" t="s">
        <v>123</v>
      </c>
      <c r="F87" s="10">
        <v>12.8</v>
      </c>
      <c r="G87" s="11">
        <v>175.21</v>
      </c>
      <c r="H87" s="11">
        <v>9.2100000000000009</v>
      </c>
      <c r="I87" s="11">
        <v>202.7</v>
      </c>
      <c r="J87" s="11">
        <f t="shared" si="24"/>
        <v>211.91</v>
      </c>
      <c r="K87" s="11">
        <f t="shared" si="25"/>
        <v>117.88</v>
      </c>
      <c r="L87" s="11">
        <f t="shared" si="26"/>
        <v>2594.56</v>
      </c>
      <c r="M87" s="11">
        <f t="shared" si="27"/>
        <v>2712.44</v>
      </c>
    </row>
    <row r="88" spans="1:13" ht="39" customHeight="1" x14ac:dyDescent="0.2">
      <c r="A88" s="8" t="s">
        <v>266</v>
      </c>
      <c r="B88" s="10" t="s">
        <v>223</v>
      </c>
      <c r="C88" s="8" t="s">
        <v>58</v>
      </c>
      <c r="D88" s="8" t="s">
        <v>224</v>
      </c>
      <c r="E88" s="9" t="s">
        <v>225</v>
      </c>
      <c r="F88" s="10">
        <v>468.74</v>
      </c>
      <c r="G88" s="11">
        <v>2.5099999999999998</v>
      </c>
      <c r="H88" s="11">
        <v>0.23</v>
      </c>
      <c r="I88" s="11">
        <v>2.8</v>
      </c>
      <c r="J88" s="11">
        <f t="shared" si="24"/>
        <v>3.03</v>
      </c>
      <c r="K88" s="11">
        <f t="shared" si="25"/>
        <v>107.81</v>
      </c>
      <c r="L88" s="11">
        <f t="shared" si="26"/>
        <v>1312.47</v>
      </c>
      <c r="M88" s="11">
        <f t="shared" si="27"/>
        <v>1420.28</v>
      </c>
    </row>
    <row r="89" spans="1:13" ht="24" customHeight="1" x14ac:dyDescent="0.2">
      <c r="A89" s="4" t="s">
        <v>40</v>
      </c>
      <c r="B89" s="4"/>
      <c r="C89" s="4"/>
      <c r="D89" s="4" t="s">
        <v>41</v>
      </c>
      <c r="E89" s="4"/>
      <c r="F89" s="5"/>
      <c r="G89" s="5"/>
      <c r="H89" s="4"/>
      <c r="I89" s="4"/>
      <c r="J89" s="4"/>
      <c r="K89" s="4"/>
      <c r="L89" s="4"/>
      <c r="M89" s="6">
        <v>3630.72</v>
      </c>
    </row>
    <row r="90" spans="1:13" ht="26.1" customHeight="1" x14ac:dyDescent="0.2">
      <c r="A90" s="8" t="s">
        <v>267</v>
      </c>
      <c r="B90" s="10" t="s">
        <v>268</v>
      </c>
      <c r="C90" s="8" t="s">
        <v>58</v>
      </c>
      <c r="D90" s="8" t="s">
        <v>269</v>
      </c>
      <c r="E90" s="9" t="s">
        <v>185</v>
      </c>
      <c r="F90" s="10">
        <v>16</v>
      </c>
      <c r="G90" s="11">
        <v>146.28</v>
      </c>
      <c r="H90" s="11">
        <v>171.69</v>
      </c>
      <c r="I90" s="11">
        <v>5.23</v>
      </c>
      <c r="J90" s="11">
        <f>TRUNC(G90 * (1 + 20.95 / 100), 2)</f>
        <v>176.92</v>
      </c>
      <c r="K90" s="11">
        <f>TRUNC(F90 * H90, 2)</f>
        <v>2747.04</v>
      </c>
      <c r="L90" s="11">
        <f>M90 - K90</f>
        <v>83.679999999999836</v>
      </c>
      <c r="M90" s="11">
        <f>TRUNC(F90 * J90, 2)</f>
        <v>2830.72</v>
      </c>
    </row>
    <row r="91" spans="1:13" ht="26.1" customHeight="1" x14ac:dyDescent="0.2">
      <c r="A91" s="8" t="s">
        <v>270</v>
      </c>
      <c r="B91" s="10" t="s">
        <v>271</v>
      </c>
      <c r="C91" s="8" t="s">
        <v>58</v>
      </c>
      <c r="D91" s="8" t="s">
        <v>272</v>
      </c>
      <c r="E91" s="9" t="s">
        <v>185</v>
      </c>
      <c r="F91" s="10">
        <v>16</v>
      </c>
      <c r="G91" s="11">
        <v>41.34</v>
      </c>
      <c r="H91" s="11">
        <v>43.54</v>
      </c>
      <c r="I91" s="11">
        <v>6.46</v>
      </c>
      <c r="J91" s="11">
        <f>TRUNC(G91 * (1 + 20.95 / 100), 2)</f>
        <v>50</v>
      </c>
      <c r="K91" s="11">
        <f>TRUNC(F91 * H91, 2)</f>
        <v>696.64</v>
      </c>
      <c r="L91" s="11">
        <f>M91 - K91</f>
        <v>103.36000000000001</v>
      </c>
      <c r="M91" s="11">
        <f>TRUNC(F91 * J91, 2)</f>
        <v>800</v>
      </c>
    </row>
    <row r="92" spans="1:13" x14ac:dyDescent="0.2">
      <c r="A92" s="15"/>
      <c r="B92" s="15"/>
      <c r="C92" s="15"/>
      <c r="D92" s="15"/>
      <c r="E92" s="15"/>
      <c r="F92" s="15"/>
      <c r="G92" s="15"/>
      <c r="H92" s="15"/>
      <c r="I92" s="15"/>
      <c r="J92" s="15" t="s">
        <v>273</v>
      </c>
      <c r="K92" s="15" t="s">
        <v>274</v>
      </c>
      <c r="L92" s="15" t="s">
        <v>275</v>
      </c>
      <c r="M92" s="15" t="s">
        <v>276</v>
      </c>
    </row>
    <row r="93" spans="1:13" ht="14.25" customHeight="1" x14ac:dyDescent="0.2">
      <c r="B93" s="22"/>
      <c r="C93" s="22"/>
      <c r="D93" s="23" t="s">
        <v>503</v>
      </c>
      <c r="E93" s="21"/>
      <c r="F93" s="21"/>
      <c r="G93" s="21"/>
      <c r="H93" s="21"/>
      <c r="I93" s="21"/>
      <c r="J93" s="17"/>
      <c r="K93" s="17"/>
      <c r="L93" s="17"/>
      <c r="M93" s="17"/>
    </row>
    <row r="94" spans="1:13" x14ac:dyDescent="0.2">
      <c r="A94" s="60"/>
      <c r="B94" s="60"/>
      <c r="C94" s="60"/>
      <c r="D94" s="16"/>
      <c r="E94" s="15"/>
      <c r="F94" s="15"/>
      <c r="G94" s="15"/>
      <c r="H94" s="15"/>
      <c r="I94" s="15"/>
      <c r="J94" s="61" t="s">
        <v>42</v>
      </c>
      <c r="K94" s="60"/>
      <c r="L94" s="62">
        <v>296368.40000000002</v>
      </c>
      <c r="M94" s="60"/>
    </row>
    <row r="95" spans="1:13" x14ac:dyDescent="0.2">
      <c r="A95" s="60"/>
      <c r="B95" s="60"/>
      <c r="C95" s="60"/>
      <c r="D95" s="16"/>
      <c r="E95" s="15"/>
      <c r="F95" s="15"/>
      <c r="G95" s="15"/>
      <c r="H95" s="15"/>
      <c r="I95" s="15"/>
      <c r="J95" s="61" t="s">
        <v>43</v>
      </c>
      <c r="K95" s="60"/>
      <c r="L95" s="62">
        <v>62038.93</v>
      </c>
      <c r="M95" s="60"/>
    </row>
    <row r="96" spans="1:13" x14ac:dyDescent="0.2">
      <c r="A96" s="60"/>
      <c r="B96" s="60"/>
      <c r="C96" s="60"/>
      <c r="D96" s="16"/>
      <c r="E96" s="15"/>
      <c r="F96" s="15"/>
      <c r="G96" s="15"/>
      <c r="H96" s="15"/>
      <c r="I96" s="15"/>
      <c r="J96" s="61" t="s">
        <v>44</v>
      </c>
      <c r="K96" s="60"/>
      <c r="L96" s="62">
        <v>358407.33</v>
      </c>
      <c r="M96" s="60"/>
    </row>
    <row r="97" spans="1:13" x14ac:dyDescent="0.2">
      <c r="A97" s="15"/>
      <c r="B97" s="15"/>
      <c r="C97" s="15"/>
      <c r="D97" s="91" t="s">
        <v>505</v>
      </c>
      <c r="E97" s="91"/>
      <c r="F97" s="91"/>
      <c r="G97" s="91"/>
      <c r="H97" s="91"/>
      <c r="I97" s="91"/>
      <c r="J97" s="91"/>
      <c r="K97" s="15"/>
      <c r="L97" s="19"/>
      <c r="M97" s="15"/>
    </row>
    <row r="98" spans="1:13" x14ac:dyDescent="0.2">
      <c r="A98" s="15"/>
      <c r="B98" s="15"/>
      <c r="C98" s="15"/>
      <c r="D98" s="90" t="s">
        <v>506</v>
      </c>
      <c r="E98" s="90"/>
      <c r="F98" s="90"/>
      <c r="G98" s="90"/>
      <c r="H98" s="90"/>
      <c r="I98" s="90"/>
      <c r="J98" s="90"/>
      <c r="K98" s="15"/>
      <c r="L98" s="19"/>
      <c r="M98" s="15"/>
    </row>
    <row r="99" spans="1:13" ht="60" customHeight="1" x14ac:dyDescent="0.2">
      <c r="A99" s="14"/>
      <c r="B99" s="14"/>
      <c r="C99" s="14"/>
      <c r="D99" s="14"/>
      <c r="E99" s="14"/>
      <c r="F99" s="14"/>
      <c r="G99" s="14"/>
      <c r="H99" s="14"/>
      <c r="I99" s="14"/>
      <c r="J99" s="14"/>
      <c r="K99" s="14"/>
      <c r="L99" s="14"/>
      <c r="M99" s="14"/>
    </row>
    <row r="100" spans="1:13" ht="18" customHeight="1" x14ac:dyDescent="0.2">
      <c r="A100" s="67" t="s">
        <v>502</v>
      </c>
      <c r="B100" s="67"/>
      <c r="C100" s="67"/>
      <c r="D100" s="67"/>
      <c r="E100" s="67" t="s">
        <v>502</v>
      </c>
      <c r="F100" s="67"/>
      <c r="G100" s="67"/>
      <c r="H100" s="67"/>
      <c r="I100" s="67"/>
      <c r="J100" s="67"/>
      <c r="K100" s="22"/>
      <c r="L100" s="22"/>
      <c r="M100" s="22"/>
    </row>
    <row r="101" spans="1:13" ht="30" customHeight="1" x14ac:dyDescent="0.2">
      <c r="A101" s="67" t="s">
        <v>504</v>
      </c>
      <c r="B101" s="59"/>
      <c r="C101" s="59"/>
      <c r="D101" s="59"/>
      <c r="E101" s="67" t="s">
        <v>47</v>
      </c>
      <c r="F101" s="59"/>
      <c r="G101" s="59"/>
      <c r="H101" s="59"/>
      <c r="I101" s="59"/>
      <c r="J101" s="59"/>
      <c r="K101" s="21"/>
      <c r="L101" s="21"/>
      <c r="M101" s="21"/>
    </row>
  </sheetData>
  <mergeCells count="31">
    <mergeCell ref="E1:G1"/>
    <mergeCell ref="H1:J1"/>
    <mergeCell ref="K1:M1"/>
    <mergeCell ref="E2:G2"/>
    <mergeCell ref="H2:J2"/>
    <mergeCell ref="K2:M2"/>
    <mergeCell ref="A3:M3"/>
    <mergeCell ref="A4:A5"/>
    <mergeCell ref="B4:B5"/>
    <mergeCell ref="C4:C5"/>
    <mergeCell ref="D4:D5"/>
    <mergeCell ref="E4:E5"/>
    <mergeCell ref="F4:F5"/>
    <mergeCell ref="G4:G5"/>
    <mergeCell ref="H4:J4"/>
    <mergeCell ref="K4:M4"/>
    <mergeCell ref="L96:M96"/>
    <mergeCell ref="A94:C94"/>
    <mergeCell ref="J94:K94"/>
    <mergeCell ref="L94:M94"/>
    <mergeCell ref="A95:C95"/>
    <mergeCell ref="J95:K95"/>
    <mergeCell ref="L95:M95"/>
    <mergeCell ref="A100:D100"/>
    <mergeCell ref="A101:D101"/>
    <mergeCell ref="E100:J100"/>
    <mergeCell ref="E101:J101"/>
    <mergeCell ref="A96:C96"/>
    <mergeCell ref="J96:K96"/>
    <mergeCell ref="D97:J97"/>
    <mergeCell ref="D98:J98"/>
  </mergeCells>
  <pageMargins left="0.51181102362204722" right="0.51181102362204722" top="0.39370078740157483" bottom="0.39370078740157483" header="0.51181102362204722" footer="0.51181102362204722"/>
  <pageSetup paperSize="9" scale="71" fitToHeight="0" orientation="landscape"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26"/>
  <sheetViews>
    <sheetView showWhiteSpace="0" topLeftCell="A10" workbookViewId="0">
      <selection activeCell="D18" sqref="D18"/>
    </sheetView>
  </sheetViews>
  <sheetFormatPr defaultRowHeight="14.25" x14ac:dyDescent="0.2"/>
  <cols>
    <col min="1" max="1" width="20" bestFit="1" customWidth="1"/>
    <col min="2" max="2" width="60" bestFit="1" customWidth="1"/>
    <col min="3" max="3" width="20" bestFit="1" customWidth="1"/>
    <col min="4" max="30" width="12" bestFit="1" customWidth="1"/>
  </cols>
  <sheetData>
    <row r="1" spans="1:7" ht="15" x14ac:dyDescent="0.2">
      <c r="A1" s="1"/>
      <c r="B1" s="1" t="s">
        <v>0</v>
      </c>
      <c r="C1" s="1" t="s">
        <v>1</v>
      </c>
      <c r="D1" s="64" t="s">
        <v>2</v>
      </c>
      <c r="E1" s="64"/>
      <c r="F1" s="64"/>
      <c r="G1" s="64"/>
    </row>
    <row r="2" spans="1:7" ht="95.1" customHeight="1" x14ac:dyDescent="0.2">
      <c r="A2" s="13"/>
      <c r="B2" s="13" t="s">
        <v>4</v>
      </c>
      <c r="C2" s="13" t="s">
        <v>5</v>
      </c>
      <c r="D2" s="61" t="s">
        <v>6</v>
      </c>
      <c r="E2" s="61"/>
      <c r="F2" s="61"/>
      <c r="G2" s="61"/>
    </row>
    <row r="3" spans="1:7" ht="56.25" customHeight="1" x14ac:dyDescent="0.2">
      <c r="A3" s="73" t="s">
        <v>413</v>
      </c>
      <c r="B3" s="74"/>
      <c r="C3" s="74"/>
      <c r="D3" s="74"/>
      <c r="E3" s="74"/>
      <c r="F3" s="74"/>
      <c r="G3" s="74"/>
    </row>
    <row r="4" spans="1:7" ht="15.75" x14ac:dyDescent="0.2">
      <c r="A4" s="51" t="s">
        <v>9</v>
      </c>
      <c r="B4" s="51" t="s">
        <v>10</v>
      </c>
      <c r="C4" s="52" t="s">
        <v>414</v>
      </c>
      <c r="D4" s="52" t="s">
        <v>415</v>
      </c>
      <c r="E4" s="52" t="s">
        <v>416</v>
      </c>
      <c r="F4" s="52" t="s">
        <v>417</v>
      </c>
      <c r="G4" s="52" t="s">
        <v>418</v>
      </c>
    </row>
    <row r="5" spans="1:7" ht="31.5" x14ac:dyDescent="0.2">
      <c r="A5" s="53" t="s">
        <v>14</v>
      </c>
      <c r="B5" s="53" t="s">
        <v>15</v>
      </c>
      <c r="C5" s="55" t="s">
        <v>419</v>
      </c>
      <c r="D5" s="56" t="s">
        <v>419</v>
      </c>
      <c r="E5" s="55" t="s">
        <v>420</v>
      </c>
      <c r="F5" s="55" t="s">
        <v>420</v>
      </c>
      <c r="G5" s="55" t="s">
        <v>420</v>
      </c>
    </row>
    <row r="6" spans="1:7" ht="31.5" x14ac:dyDescent="0.2">
      <c r="A6" s="53" t="s">
        <v>16</v>
      </c>
      <c r="B6" s="53" t="s">
        <v>17</v>
      </c>
      <c r="C6" s="55" t="s">
        <v>421</v>
      </c>
      <c r="D6" s="56" t="s">
        <v>422</v>
      </c>
      <c r="E6" s="56" t="s">
        <v>422</v>
      </c>
      <c r="F6" s="55" t="s">
        <v>420</v>
      </c>
      <c r="G6" s="55" t="s">
        <v>420</v>
      </c>
    </row>
    <row r="7" spans="1:7" ht="31.5" x14ac:dyDescent="0.2">
      <c r="A7" s="53" t="s">
        <v>18</v>
      </c>
      <c r="B7" s="53" t="s">
        <v>19</v>
      </c>
      <c r="C7" s="55" t="s">
        <v>423</v>
      </c>
      <c r="D7" s="56" t="s">
        <v>424</v>
      </c>
      <c r="E7" s="56" t="s">
        <v>425</v>
      </c>
      <c r="F7" s="55" t="s">
        <v>420</v>
      </c>
      <c r="G7" s="55" t="s">
        <v>420</v>
      </c>
    </row>
    <row r="8" spans="1:7" ht="31.5" x14ac:dyDescent="0.2">
      <c r="A8" s="53" t="s">
        <v>20</v>
      </c>
      <c r="B8" s="53" t="s">
        <v>21</v>
      </c>
      <c r="C8" s="55" t="s">
        <v>426</v>
      </c>
      <c r="D8" s="55" t="s">
        <v>420</v>
      </c>
      <c r="E8" s="56" t="s">
        <v>427</v>
      </c>
      <c r="F8" s="56" t="s">
        <v>427</v>
      </c>
      <c r="G8" s="55" t="s">
        <v>420</v>
      </c>
    </row>
    <row r="9" spans="1:7" ht="31.5" x14ac:dyDescent="0.2">
      <c r="A9" s="53" t="s">
        <v>22</v>
      </c>
      <c r="B9" s="53" t="s">
        <v>23</v>
      </c>
      <c r="C9" s="55" t="s">
        <v>428</v>
      </c>
      <c r="D9" s="56" t="s">
        <v>429</v>
      </c>
      <c r="E9" s="56" t="s">
        <v>429</v>
      </c>
      <c r="F9" s="56" t="s">
        <v>430</v>
      </c>
      <c r="G9" s="55" t="s">
        <v>420</v>
      </c>
    </row>
    <row r="10" spans="1:7" ht="31.5" x14ac:dyDescent="0.2">
      <c r="A10" s="53" t="s">
        <v>24</v>
      </c>
      <c r="B10" s="53" t="s">
        <v>25</v>
      </c>
      <c r="C10" s="55" t="s">
        <v>431</v>
      </c>
      <c r="D10" s="55" t="s">
        <v>420</v>
      </c>
      <c r="E10" s="55" t="s">
        <v>420</v>
      </c>
      <c r="F10" s="56" t="s">
        <v>431</v>
      </c>
      <c r="G10" s="55" t="s">
        <v>420</v>
      </c>
    </row>
    <row r="11" spans="1:7" ht="31.5" x14ac:dyDescent="0.2">
      <c r="A11" s="53" t="s">
        <v>26</v>
      </c>
      <c r="B11" s="53" t="s">
        <v>27</v>
      </c>
      <c r="C11" s="55" t="s">
        <v>432</v>
      </c>
      <c r="D11" s="56" t="s">
        <v>433</v>
      </c>
      <c r="E11" s="56" t="s">
        <v>433</v>
      </c>
      <c r="F11" s="56" t="s">
        <v>434</v>
      </c>
      <c r="G11" s="55" t="s">
        <v>420</v>
      </c>
    </row>
    <row r="12" spans="1:7" ht="31.5" x14ac:dyDescent="0.2">
      <c r="A12" s="53" t="s">
        <v>28</v>
      </c>
      <c r="B12" s="53" t="s">
        <v>29</v>
      </c>
      <c r="C12" s="55" t="s">
        <v>435</v>
      </c>
      <c r="D12" s="55" t="s">
        <v>420</v>
      </c>
      <c r="E12" s="55" t="s">
        <v>420</v>
      </c>
      <c r="F12" s="56" t="s">
        <v>436</v>
      </c>
      <c r="G12" s="56" t="s">
        <v>436</v>
      </c>
    </row>
    <row r="13" spans="1:7" ht="31.5" x14ac:dyDescent="0.2">
      <c r="A13" s="53" t="s">
        <v>30</v>
      </c>
      <c r="B13" s="53" t="s">
        <v>31</v>
      </c>
      <c r="C13" s="55" t="s">
        <v>437</v>
      </c>
      <c r="D13" s="55" t="s">
        <v>420</v>
      </c>
      <c r="E13" s="55" t="s">
        <v>420</v>
      </c>
      <c r="F13" s="56" t="s">
        <v>438</v>
      </c>
      <c r="G13" s="56" t="s">
        <v>438</v>
      </c>
    </row>
    <row r="14" spans="1:7" ht="47.25" x14ac:dyDescent="0.2">
      <c r="A14" s="53" t="s">
        <v>32</v>
      </c>
      <c r="B14" s="53" t="s">
        <v>33</v>
      </c>
      <c r="C14" s="55" t="s">
        <v>439</v>
      </c>
      <c r="D14" s="55" t="s">
        <v>420</v>
      </c>
      <c r="E14" s="55" t="s">
        <v>420</v>
      </c>
      <c r="F14" s="56" t="s">
        <v>439</v>
      </c>
      <c r="G14" s="55" t="s">
        <v>420</v>
      </c>
    </row>
    <row r="15" spans="1:7" ht="31.5" x14ac:dyDescent="0.2">
      <c r="A15" s="53" t="s">
        <v>34</v>
      </c>
      <c r="B15" s="53" t="s">
        <v>35</v>
      </c>
      <c r="C15" s="55" t="s">
        <v>440</v>
      </c>
      <c r="D15" s="57" t="s">
        <v>441</v>
      </c>
      <c r="E15" s="57" t="s">
        <v>441</v>
      </c>
      <c r="F15" s="57" t="s">
        <v>442</v>
      </c>
      <c r="G15" s="57" t="s">
        <v>442</v>
      </c>
    </row>
    <row r="16" spans="1:7" ht="31.5" x14ac:dyDescent="0.2">
      <c r="A16" s="53" t="s">
        <v>36</v>
      </c>
      <c r="B16" s="53" t="s">
        <v>37</v>
      </c>
      <c r="C16" s="55" t="s">
        <v>443</v>
      </c>
      <c r="D16" s="55" t="s">
        <v>420</v>
      </c>
      <c r="E16" s="55" t="s">
        <v>420</v>
      </c>
      <c r="F16" s="56" t="s">
        <v>444</v>
      </c>
      <c r="G16" s="56" t="s">
        <v>444</v>
      </c>
    </row>
    <row r="17" spans="1:7" ht="31.5" x14ac:dyDescent="0.2">
      <c r="A17" s="53" t="s">
        <v>38</v>
      </c>
      <c r="B17" s="53" t="s">
        <v>39</v>
      </c>
      <c r="C17" s="55" t="s">
        <v>445</v>
      </c>
      <c r="D17" s="56" t="s">
        <v>446</v>
      </c>
      <c r="E17" s="56" t="s">
        <v>446</v>
      </c>
      <c r="F17" s="55" t="s">
        <v>420</v>
      </c>
      <c r="G17" s="55" t="s">
        <v>420</v>
      </c>
    </row>
    <row r="18" spans="1:7" ht="31.5" x14ac:dyDescent="0.2">
      <c r="A18" s="53" t="s">
        <v>40</v>
      </c>
      <c r="B18" s="53" t="s">
        <v>41</v>
      </c>
      <c r="C18" s="55" t="s">
        <v>447</v>
      </c>
      <c r="D18" s="56" t="s">
        <v>448</v>
      </c>
      <c r="E18" s="56" t="s">
        <v>448</v>
      </c>
      <c r="F18" s="56" t="s">
        <v>448</v>
      </c>
      <c r="G18" s="56" t="s">
        <v>448</v>
      </c>
    </row>
    <row r="19" spans="1:7" ht="15.75" x14ac:dyDescent="0.2">
      <c r="A19" s="72" t="s">
        <v>449</v>
      </c>
      <c r="B19" s="72"/>
      <c r="C19" s="54"/>
      <c r="D19" s="58" t="s">
        <v>450</v>
      </c>
      <c r="E19" s="58" t="s">
        <v>451</v>
      </c>
      <c r="F19" s="58" t="s">
        <v>452</v>
      </c>
      <c r="G19" s="58" t="s">
        <v>453</v>
      </c>
    </row>
    <row r="20" spans="1:7" ht="15.75" x14ac:dyDescent="0.2">
      <c r="A20" s="72" t="s">
        <v>454</v>
      </c>
      <c r="B20" s="72"/>
      <c r="C20" s="54"/>
      <c r="D20" s="58" t="s">
        <v>455</v>
      </c>
      <c r="E20" s="58" t="s">
        <v>456</v>
      </c>
      <c r="F20" s="58" t="s">
        <v>457</v>
      </c>
      <c r="G20" s="58" t="s">
        <v>458</v>
      </c>
    </row>
    <row r="21" spans="1:7" ht="15.75" x14ac:dyDescent="0.2">
      <c r="A21" s="72" t="s">
        <v>459</v>
      </c>
      <c r="B21" s="72"/>
      <c r="C21" s="54"/>
      <c r="D21" s="58" t="s">
        <v>450</v>
      </c>
      <c r="E21" s="58" t="s">
        <v>460</v>
      </c>
      <c r="F21" s="58" t="s">
        <v>461</v>
      </c>
      <c r="G21" s="58" t="s">
        <v>462</v>
      </c>
    </row>
    <row r="22" spans="1:7" ht="15.75" x14ac:dyDescent="0.2">
      <c r="A22" s="72" t="s">
        <v>463</v>
      </c>
      <c r="B22" s="72"/>
      <c r="C22" s="54"/>
      <c r="D22" s="58" t="s">
        <v>455</v>
      </c>
      <c r="E22" s="58" t="s">
        <v>464</v>
      </c>
      <c r="F22" s="58" t="s">
        <v>465</v>
      </c>
      <c r="G22" s="58" t="s">
        <v>276</v>
      </c>
    </row>
    <row r="23" spans="1:7" x14ac:dyDescent="0.2">
      <c r="A23" s="17"/>
      <c r="B23" s="17"/>
      <c r="C23" s="17"/>
      <c r="D23" s="17"/>
      <c r="E23" s="17"/>
      <c r="F23" s="17"/>
      <c r="G23" s="17"/>
    </row>
    <row r="24" spans="1:7" ht="60" customHeight="1" x14ac:dyDescent="0.2">
      <c r="A24" s="14"/>
      <c r="B24" s="14"/>
      <c r="C24" s="14"/>
      <c r="D24" s="14"/>
      <c r="E24" s="14"/>
      <c r="F24" s="14"/>
      <c r="G24" s="14"/>
    </row>
    <row r="25" spans="1:7" ht="18" customHeight="1" x14ac:dyDescent="0.2">
      <c r="A25" s="67" t="s">
        <v>466</v>
      </c>
      <c r="B25" s="59"/>
      <c r="C25" s="59"/>
      <c r="D25" s="67" t="s">
        <v>466</v>
      </c>
      <c r="E25" s="59"/>
      <c r="F25" s="59"/>
      <c r="G25" s="59"/>
    </row>
    <row r="26" spans="1:7" ht="30" customHeight="1" x14ac:dyDescent="0.2">
      <c r="A26" s="59" t="s">
        <v>46</v>
      </c>
      <c r="B26" s="59"/>
      <c r="C26" s="59"/>
      <c r="D26" s="59" t="s">
        <v>47</v>
      </c>
      <c r="E26" s="59"/>
      <c r="F26" s="59"/>
      <c r="G26" s="59"/>
    </row>
  </sheetData>
  <mergeCells count="13">
    <mergeCell ref="D1:E1"/>
    <mergeCell ref="F1:G1"/>
    <mergeCell ref="D2:E2"/>
    <mergeCell ref="F2:G2"/>
    <mergeCell ref="A3:G3"/>
    <mergeCell ref="D25:G25"/>
    <mergeCell ref="A26:C26"/>
    <mergeCell ref="D26:G26"/>
    <mergeCell ref="A19:B19"/>
    <mergeCell ref="A20:B20"/>
    <mergeCell ref="A21:B21"/>
    <mergeCell ref="A22:B22"/>
    <mergeCell ref="A25:C25"/>
  </mergeCells>
  <pageMargins left="1.299212598425197" right="0.51181102362204722" top="0.59055118110236227" bottom="0.98425196850393704" header="0.51181102362204722" footer="0.51181102362204722"/>
  <pageSetup paperSize="8" scale="62" orientation="landscape"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28"/>
  <sheetViews>
    <sheetView showWhiteSpace="0" topLeftCell="A4" workbookViewId="0">
      <selection activeCell="A3" sqref="A3:L3"/>
    </sheetView>
  </sheetViews>
  <sheetFormatPr defaultRowHeight="14.25" x14ac:dyDescent="0.2"/>
  <cols>
    <col min="1" max="3" width="10" bestFit="1" customWidth="1"/>
    <col min="4" max="4" width="40" bestFit="1" customWidth="1"/>
    <col min="5" max="5" width="30" bestFit="1" customWidth="1"/>
    <col min="6" max="6" width="5" bestFit="1" customWidth="1"/>
    <col min="7" max="11" width="10" bestFit="1" customWidth="1"/>
    <col min="12" max="12" width="13.5" bestFit="1" customWidth="1"/>
  </cols>
  <sheetData>
    <row r="1" spans="1:12" ht="15" x14ac:dyDescent="0.2">
      <c r="A1" s="1"/>
      <c r="B1" s="1"/>
      <c r="C1" s="1"/>
      <c r="D1" s="1" t="s">
        <v>0</v>
      </c>
      <c r="E1" s="1" t="s">
        <v>1</v>
      </c>
      <c r="F1" s="64" t="s">
        <v>2</v>
      </c>
      <c r="G1" s="64"/>
      <c r="H1" s="64"/>
      <c r="I1" s="64" t="s">
        <v>3</v>
      </c>
      <c r="J1" s="64"/>
      <c r="K1" s="64"/>
      <c r="L1" s="64"/>
    </row>
    <row r="2" spans="1:12" ht="80.099999999999994" customHeight="1" x14ac:dyDescent="0.2">
      <c r="A2" s="13"/>
      <c r="B2" s="13"/>
      <c r="C2" s="13"/>
      <c r="D2" s="13" t="s">
        <v>4</v>
      </c>
      <c r="E2" s="13" t="s">
        <v>5</v>
      </c>
      <c r="F2" s="61" t="s">
        <v>6</v>
      </c>
      <c r="G2" s="61"/>
      <c r="H2" s="61"/>
      <c r="I2" s="61" t="s">
        <v>7</v>
      </c>
      <c r="J2" s="61"/>
      <c r="K2" s="61"/>
      <c r="L2" s="61"/>
    </row>
    <row r="3" spans="1:12" ht="56.25" customHeight="1" x14ac:dyDescent="0.2">
      <c r="A3" s="68" t="s">
        <v>467</v>
      </c>
      <c r="B3" s="69"/>
      <c r="C3" s="69"/>
      <c r="D3" s="69"/>
      <c r="E3" s="69"/>
      <c r="F3" s="69"/>
      <c r="G3" s="69"/>
      <c r="H3" s="69"/>
      <c r="I3" s="69"/>
      <c r="J3" s="69"/>
      <c r="K3" s="69"/>
      <c r="L3" s="69"/>
    </row>
    <row r="4" spans="1:12" ht="24" customHeight="1" x14ac:dyDescent="0.2">
      <c r="A4" s="12" t="s">
        <v>468</v>
      </c>
      <c r="B4" s="77" t="s">
        <v>469</v>
      </c>
      <c r="C4" s="77"/>
      <c r="D4" s="77"/>
      <c r="E4" s="77"/>
      <c r="F4" s="77"/>
      <c r="G4" s="77"/>
      <c r="H4" s="77"/>
      <c r="I4" s="77"/>
      <c r="J4" s="77"/>
      <c r="K4" s="77"/>
      <c r="L4" s="66"/>
    </row>
    <row r="5" spans="1:12" ht="24" customHeight="1" x14ac:dyDescent="0.2">
      <c r="A5" s="16">
        <v>1</v>
      </c>
      <c r="B5" s="76" t="s">
        <v>470</v>
      </c>
      <c r="C5" s="76"/>
      <c r="D5" s="76"/>
      <c r="E5" s="76"/>
      <c r="F5" s="76"/>
      <c r="G5" s="76"/>
      <c r="H5" s="76"/>
      <c r="I5" s="76"/>
      <c r="J5" s="76"/>
      <c r="K5" s="76"/>
      <c r="L5" s="18" t="s">
        <v>471</v>
      </c>
    </row>
    <row r="6" spans="1:12" x14ac:dyDescent="0.2">
      <c r="A6" s="16"/>
      <c r="B6" s="60" t="s">
        <v>472</v>
      </c>
      <c r="C6" s="76"/>
      <c r="D6" s="76"/>
      <c r="E6" s="76"/>
      <c r="F6" s="76"/>
      <c r="G6" s="76"/>
      <c r="H6" s="76"/>
      <c r="I6" s="76"/>
      <c r="J6" s="76"/>
      <c r="K6" s="76"/>
      <c r="L6" s="15" t="s">
        <v>471</v>
      </c>
    </row>
    <row r="7" spans="1:12" ht="24" customHeight="1" x14ac:dyDescent="0.2">
      <c r="A7" s="12" t="s">
        <v>473</v>
      </c>
      <c r="B7" s="77" t="s">
        <v>474</v>
      </c>
      <c r="C7" s="77"/>
      <c r="D7" s="77"/>
      <c r="E7" s="77"/>
      <c r="F7" s="77"/>
      <c r="G7" s="77"/>
      <c r="H7" s="77"/>
      <c r="I7" s="77"/>
      <c r="J7" s="77"/>
      <c r="K7" s="77"/>
      <c r="L7" s="66"/>
    </row>
    <row r="8" spans="1:12" ht="24" customHeight="1" x14ac:dyDescent="0.2">
      <c r="A8" s="16">
        <v>1</v>
      </c>
      <c r="B8" s="76" t="s">
        <v>475</v>
      </c>
      <c r="C8" s="76"/>
      <c r="D8" s="76"/>
      <c r="E8" s="76"/>
      <c r="F8" s="76"/>
      <c r="G8" s="76"/>
      <c r="H8" s="76"/>
      <c r="I8" s="76"/>
      <c r="J8" s="76"/>
      <c r="K8" s="76"/>
      <c r="L8" s="18" t="s">
        <v>476</v>
      </c>
    </row>
    <row r="9" spans="1:12" x14ac:dyDescent="0.2">
      <c r="A9" s="16"/>
      <c r="B9" s="60" t="s">
        <v>472</v>
      </c>
      <c r="C9" s="76"/>
      <c r="D9" s="76"/>
      <c r="E9" s="76"/>
      <c r="F9" s="76"/>
      <c r="G9" s="76"/>
      <c r="H9" s="76"/>
      <c r="I9" s="76"/>
      <c r="J9" s="76"/>
      <c r="K9" s="76"/>
      <c r="L9" s="15" t="s">
        <v>476</v>
      </c>
    </row>
    <row r="10" spans="1:12" ht="24" customHeight="1" x14ac:dyDescent="0.2">
      <c r="A10" s="12" t="s">
        <v>477</v>
      </c>
      <c r="B10" s="77" t="s">
        <v>478</v>
      </c>
      <c r="C10" s="77"/>
      <c r="D10" s="77"/>
      <c r="E10" s="77"/>
      <c r="F10" s="77"/>
      <c r="G10" s="77"/>
      <c r="H10" s="77"/>
      <c r="I10" s="77"/>
      <c r="J10" s="77"/>
      <c r="K10" s="77"/>
      <c r="L10" s="66"/>
    </row>
    <row r="11" spans="1:12" ht="24" customHeight="1" x14ac:dyDescent="0.2">
      <c r="A11" s="16">
        <v>1</v>
      </c>
      <c r="B11" s="76" t="s">
        <v>479</v>
      </c>
      <c r="C11" s="76"/>
      <c r="D11" s="76"/>
      <c r="E11" s="76"/>
      <c r="F11" s="76"/>
      <c r="G11" s="76"/>
      <c r="H11" s="76"/>
      <c r="I11" s="76"/>
      <c r="J11" s="76"/>
      <c r="K11" s="76"/>
      <c r="L11" s="18" t="s">
        <v>480</v>
      </c>
    </row>
    <row r="12" spans="1:12" x14ac:dyDescent="0.2">
      <c r="A12" s="16"/>
      <c r="B12" s="60" t="s">
        <v>472</v>
      </c>
      <c r="C12" s="76"/>
      <c r="D12" s="76"/>
      <c r="E12" s="76"/>
      <c r="F12" s="76"/>
      <c r="G12" s="76"/>
      <c r="H12" s="76"/>
      <c r="I12" s="76"/>
      <c r="J12" s="76"/>
      <c r="K12" s="76"/>
      <c r="L12" s="15" t="s">
        <v>480</v>
      </c>
    </row>
    <row r="13" spans="1:12" ht="24" customHeight="1" x14ac:dyDescent="0.2">
      <c r="A13" s="12" t="s">
        <v>481</v>
      </c>
      <c r="B13" s="77" t="s">
        <v>482</v>
      </c>
      <c r="C13" s="77"/>
      <c r="D13" s="77"/>
      <c r="E13" s="77"/>
      <c r="F13" s="77"/>
      <c r="G13" s="77"/>
      <c r="H13" s="77"/>
      <c r="I13" s="77"/>
      <c r="J13" s="77"/>
      <c r="K13" s="77"/>
      <c r="L13" s="66"/>
    </row>
    <row r="14" spans="1:12" ht="24" customHeight="1" x14ac:dyDescent="0.2">
      <c r="A14" s="16">
        <v>1</v>
      </c>
      <c r="B14" s="76" t="s">
        <v>483</v>
      </c>
      <c r="C14" s="76"/>
      <c r="D14" s="76"/>
      <c r="E14" s="76"/>
      <c r="F14" s="76"/>
      <c r="G14" s="76"/>
      <c r="H14" s="76"/>
      <c r="I14" s="76"/>
      <c r="J14" s="76"/>
      <c r="K14" s="76"/>
      <c r="L14" s="18" t="s">
        <v>480</v>
      </c>
    </row>
    <row r="15" spans="1:12" x14ac:dyDescent="0.2">
      <c r="A15" s="16"/>
      <c r="B15" s="60" t="s">
        <v>472</v>
      </c>
      <c r="C15" s="76"/>
      <c r="D15" s="76"/>
      <c r="E15" s="76"/>
      <c r="F15" s="76"/>
      <c r="G15" s="76"/>
      <c r="H15" s="76"/>
      <c r="I15" s="76"/>
      <c r="J15" s="76"/>
      <c r="K15" s="76"/>
      <c r="L15" s="15" t="s">
        <v>480</v>
      </c>
    </row>
    <row r="16" spans="1:12" ht="24" customHeight="1" x14ac:dyDescent="0.2">
      <c r="A16" s="12" t="s">
        <v>484</v>
      </c>
      <c r="B16" s="77" t="s">
        <v>485</v>
      </c>
      <c r="C16" s="77"/>
      <c r="D16" s="77"/>
      <c r="E16" s="77"/>
      <c r="F16" s="77"/>
      <c r="G16" s="77"/>
      <c r="H16" s="77"/>
      <c r="I16" s="77"/>
      <c r="J16" s="77"/>
      <c r="K16" s="77"/>
      <c r="L16" s="66"/>
    </row>
    <row r="17" spans="1:12" ht="24" customHeight="1" x14ac:dyDescent="0.2">
      <c r="A17" s="16">
        <v>1</v>
      </c>
      <c r="B17" s="76" t="s">
        <v>486</v>
      </c>
      <c r="C17" s="76"/>
      <c r="D17" s="76"/>
      <c r="E17" s="76"/>
      <c r="F17" s="76"/>
      <c r="G17" s="76"/>
      <c r="H17" s="76"/>
      <c r="I17" s="76"/>
      <c r="J17" s="76"/>
      <c r="K17" s="76"/>
      <c r="L17" s="18" t="s">
        <v>487</v>
      </c>
    </row>
    <row r="18" spans="1:12" x14ac:dyDescent="0.2">
      <c r="A18" s="16"/>
      <c r="B18" s="60" t="s">
        <v>472</v>
      </c>
      <c r="C18" s="76"/>
      <c r="D18" s="76"/>
      <c r="E18" s="76"/>
      <c r="F18" s="76"/>
      <c r="G18" s="76"/>
      <c r="H18" s="76"/>
      <c r="I18" s="76"/>
      <c r="J18" s="76"/>
      <c r="K18" s="76"/>
      <c r="L18" s="15" t="s">
        <v>487</v>
      </c>
    </row>
    <row r="19" spans="1:12" ht="26.1" customHeight="1" x14ac:dyDescent="0.2">
      <c r="A19" s="12" t="s">
        <v>488</v>
      </c>
      <c r="B19" s="77" t="s">
        <v>489</v>
      </c>
      <c r="C19" s="77"/>
      <c r="D19" s="77"/>
      <c r="E19" s="77"/>
      <c r="F19" s="77"/>
      <c r="G19" s="77"/>
      <c r="H19" s="77"/>
      <c r="I19" s="77"/>
      <c r="J19" s="77"/>
      <c r="K19" s="77"/>
      <c r="L19" s="66"/>
    </row>
    <row r="20" spans="1:12" ht="24" customHeight="1" x14ac:dyDescent="0.2">
      <c r="A20" s="16">
        <v>1</v>
      </c>
      <c r="B20" s="76" t="s">
        <v>490</v>
      </c>
      <c r="C20" s="76"/>
      <c r="D20" s="76"/>
      <c r="E20" s="76"/>
      <c r="F20" s="76"/>
      <c r="G20" s="76"/>
      <c r="H20" s="76"/>
      <c r="I20" s="76"/>
      <c r="J20" s="76"/>
      <c r="K20" s="76"/>
      <c r="L20" s="18" t="s">
        <v>491</v>
      </c>
    </row>
    <row r="21" spans="1:12" ht="24" customHeight="1" x14ac:dyDescent="0.2">
      <c r="A21" s="16">
        <v>2</v>
      </c>
      <c r="B21" s="76" t="s">
        <v>492</v>
      </c>
      <c r="C21" s="76"/>
      <c r="D21" s="76"/>
      <c r="E21" s="76"/>
      <c r="F21" s="76"/>
      <c r="G21" s="76"/>
      <c r="H21" s="76"/>
      <c r="I21" s="76"/>
      <c r="J21" s="76"/>
      <c r="K21" s="76"/>
      <c r="L21" s="18" t="s">
        <v>493</v>
      </c>
    </row>
    <row r="22" spans="1:12" ht="24" customHeight="1" x14ac:dyDescent="0.2">
      <c r="A22" s="16">
        <v>3</v>
      </c>
      <c r="B22" s="76" t="s">
        <v>494</v>
      </c>
      <c r="C22" s="76"/>
      <c r="D22" s="76"/>
      <c r="E22" s="76"/>
      <c r="F22" s="76"/>
      <c r="G22" s="76"/>
      <c r="H22" s="76"/>
      <c r="I22" s="76"/>
      <c r="J22" s="76"/>
      <c r="K22" s="76"/>
      <c r="L22" s="18" t="s">
        <v>495</v>
      </c>
    </row>
    <row r="23" spans="1:12" ht="24" customHeight="1" x14ac:dyDescent="0.2">
      <c r="A23" s="16">
        <v>4</v>
      </c>
      <c r="B23" s="76" t="s">
        <v>496</v>
      </c>
      <c r="C23" s="76"/>
      <c r="D23" s="76"/>
      <c r="E23" s="76"/>
      <c r="F23" s="76"/>
      <c r="G23" s="76"/>
      <c r="H23" s="76"/>
      <c r="I23" s="76"/>
      <c r="J23" s="76"/>
      <c r="K23" s="76"/>
      <c r="L23" s="18" t="s">
        <v>497</v>
      </c>
    </row>
    <row r="24" spans="1:12" x14ac:dyDescent="0.2">
      <c r="A24" s="16"/>
      <c r="B24" s="60" t="s">
        <v>472</v>
      </c>
      <c r="C24" s="76"/>
      <c r="D24" s="76"/>
      <c r="E24" s="76"/>
      <c r="F24" s="76"/>
      <c r="G24" s="76"/>
      <c r="H24" s="76"/>
      <c r="I24" s="76"/>
      <c r="J24" s="76"/>
      <c r="K24" s="76"/>
      <c r="L24" s="15" t="s">
        <v>498</v>
      </c>
    </row>
    <row r="25" spans="1:12" ht="24" customHeight="1" x14ac:dyDescent="0.2">
      <c r="A25" s="76"/>
      <c r="B25" s="76"/>
      <c r="C25" s="76"/>
      <c r="D25" s="76"/>
      <c r="E25" s="76"/>
      <c r="F25" s="76"/>
      <c r="G25" s="76"/>
      <c r="H25" s="76"/>
      <c r="I25" s="76"/>
      <c r="J25" s="76"/>
      <c r="K25" s="76"/>
      <c r="L25" s="66"/>
    </row>
    <row r="26" spans="1:12" ht="24" customHeight="1" x14ac:dyDescent="0.2">
      <c r="A26" s="77" t="s">
        <v>499</v>
      </c>
      <c r="B26" s="77"/>
      <c r="C26" s="77"/>
      <c r="D26" s="77"/>
      <c r="E26" s="77"/>
      <c r="F26" s="77"/>
      <c r="G26" s="77"/>
      <c r="H26" s="77"/>
      <c r="I26" s="78" t="s">
        <v>500</v>
      </c>
      <c r="J26" s="77"/>
      <c r="K26" s="77"/>
      <c r="L26" s="66"/>
    </row>
    <row r="27" spans="1:12" ht="24" customHeight="1" x14ac:dyDescent="0.2">
      <c r="A27" s="76"/>
      <c r="B27" s="76"/>
      <c r="C27" s="76"/>
      <c r="D27" s="76"/>
      <c r="E27" s="76"/>
      <c r="F27" s="76"/>
      <c r="G27" s="76"/>
      <c r="H27" s="76"/>
      <c r="I27" s="76"/>
      <c r="J27" s="76"/>
      <c r="K27" s="76"/>
      <c r="L27" s="66"/>
    </row>
    <row r="28" spans="1:12" ht="24" customHeight="1" x14ac:dyDescent="0.2">
      <c r="A28" s="75" t="s">
        <v>501</v>
      </c>
      <c r="B28" s="75"/>
      <c r="C28" s="75"/>
      <c r="D28" s="75"/>
      <c r="E28" s="75"/>
      <c r="F28" s="75"/>
      <c r="G28" s="75"/>
      <c r="H28" s="75"/>
      <c r="I28" s="75"/>
      <c r="J28" s="75"/>
      <c r="K28" s="75"/>
      <c r="L28" s="15" t="s">
        <v>6</v>
      </c>
    </row>
  </sheetData>
  <mergeCells count="31">
    <mergeCell ref="F1:H1"/>
    <mergeCell ref="I1:L1"/>
    <mergeCell ref="F2:H2"/>
    <mergeCell ref="I2:L2"/>
    <mergeCell ref="A3:L3"/>
    <mergeCell ref="B4:L4"/>
    <mergeCell ref="B5:K5"/>
    <mergeCell ref="B6:K6"/>
    <mergeCell ref="B7:L7"/>
    <mergeCell ref="B8:K8"/>
    <mergeCell ref="B9:K9"/>
    <mergeCell ref="B10:L10"/>
    <mergeCell ref="B11:K11"/>
    <mergeCell ref="B12:K12"/>
    <mergeCell ref="B13:L13"/>
    <mergeCell ref="B14:K14"/>
    <mergeCell ref="B15:K15"/>
    <mergeCell ref="B16:L16"/>
    <mergeCell ref="B17:K17"/>
    <mergeCell ref="B18:K18"/>
    <mergeCell ref="B19:L19"/>
    <mergeCell ref="B20:K20"/>
    <mergeCell ref="B21:K21"/>
    <mergeCell ref="B22:K22"/>
    <mergeCell ref="B23:K23"/>
    <mergeCell ref="A28:K28"/>
    <mergeCell ref="B24:K24"/>
    <mergeCell ref="A25:L25"/>
    <mergeCell ref="A26:H26"/>
    <mergeCell ref="I26:L26"/>
    <mergeCell ref="A27:L27"/>
  </mergeCells>
  <pageMargins left="0.5" right="0.5" top="1" bottom="1" header="0.5" footer="0.5"/>
  <pageSetup paperSize="9" scale="50" fitToHeight="0" orientation="portrait" r:id="rId1"/>
  <headerFooter>
    <oddHeader>&amp;L &amp;C &amp;R</oddHeader>
    <oddFooter>&amp;L &amp;C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AF12F-0252-4EC2-8C92-80EAADB16F74}">
  <sheetPr>
    <pageSetUpPr fitToPage="1"/>
  </sheetPr>
  <dimension ref="A1:J175"/>
  <sheetViews>
    <sheetView showWhiteSpace="0" topLeftCell="A161" workbookViewId="0">
      <selection activeCell="C162" sqref="C162"/>
    </sheetView>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x14ac:dyDescent="0.2">
      <c r="A1" s="50"/>
      <c r="B1" s="50"/>
      <c r="C1" s="81" t="s">
        <v>277</v>
      </c>
      <c r="D1" s="81"/>
      <c r="E1" s="81" t="s">
        <v>1</v>
      </c>
      <c r="F1" s="81"/>
      <c r="G1" s="81" t="s">
        <v>2</v>
      </c>
      <c r="H1" s="81"/>
      <c r="I1" s="81" t="s">
        <v>3</v>
      </c>
      <c r="J1" s="81"/>
    </row>
    <row r="2" spans="1:10" ht="80.099999999999994" customHeight="1" x14ac:dyDescent="0.2">
      <c r="A2" s="27"/>
      <c r="B2" s="27"/>
      <c r="C2" s="82" t="s">
        <v>4</v>
      </c>
      <c r="D2" s="82"/>
      <c r="E2" s="82" t="s">
        <v>5</v>
      </c>
      <c r="F2" s="82"/>
      <c r="G2" s="82" t="s">
        <v>6</v>
      </c>
      <c r="H2" s="82"/>
      <c r="I2" s="82" t="s">
        <v>7</v>
      </c>
      <c r="J2" s="82"/>
    </row>
    <row r="3" spans="1:10" ht="15" x14ac:dyDescent="0.25">
      <c r="A3" s="79" t="s">
        <v>277</v>
      </c>
      <c r="B3" s="66"/>
      <c r="C3" s="66"/>
      <c r="D3" s="66"/>
      <c r="E3" s="66"/>
      <c r="F3" s="66"/>
      <c r="G3" s="66"/>
      <c r="H3" s="66"/>
      <c r="I3" s="66"/>
      <c r="J3" s="66"/>
    </row>
    <row r="4" spans="1:10" ht="30" customHeight="1" x14ac:dyDescent="0.25">
      <c r="A4" s="79" t="s">
        <v>278</v>
      </c>
      <c r="B4" s="66"/>
      <c r="C4" s="66"/>
      <c r="D4" s="66"/>
      <c r="E4" s="66"/>
      <c r="F4" s="66"/>
      <c r="G4" s="66"/>
      <c r="H4" s="66"/>
      <c r="I4" s="66"/>
      <c r="J4" s="66"/>
    </row>
    <row r="5" spans="1:10" ht="18" customHeight="1" x14ac:dyDescent="0.2">
      <c r="A5" s="49" t="s">
        <v>76</v>
      </c>
      <c r="B5" s="47" t="s">
        <v>49</v>
      </c>
      <c r="C5" s="49" t="s">
        <v>50</v>
      </c>
      <c r="D5" s="49" t="s">
        <v>10</v>
      </c>
      <c r="E5" s="84" t="s">
        <v>279</v>
      </c>
      <c r="F5" s="84"/>
      <c r="G5" s="48" t="s">
        <v>51</v>
      </c>
      <c r="H5" s="47" t="s">
        <v>11</v>
      </c>
      <c r="I5" s="47" t="s">
        <v>52</v>
      </c>
      <c r="J5" s="47" t="s">
        <v>12</v>
      </c>
    </row>
    <row r="6" spans="1:10" ht="51.95" customHeight="1" x14ac:dyDescent="0.2">
      <c r="A6" s="45" t="s">
        <v>280</v>
      </c>
      <c r="B6" s="46" t="s">
        <v>77</v>
      </c>
      <c r="C6" s="45" t="s">
        <v>78</v>
      </c>
      <c r="D6" s="45" t="s">
        <v>79</v>
      </c>
      <c r="E6" s="85" t="s">
        <v>304</v>
      </c>
      <c r="F6" s="85"/>
      <c r="G6" s="44" t="s">
        <v>60</v>
      </c>
      <c r="H6" s="43">
        <v>1</v>
      </c>
      <c r="I6" s="42">
        <v>42.25</v>
      </c>
      <c r="J6" s="42">
        <v>42.25</v>
      </c>
    </row>
    <row r="7" spans="1:10" ht="26.1" customHeight="1" x14ac:dyDescent="0.2">
      <c r="A7" s="40" t="s">
        <v>281</v>
      </c>
      <c r="B7" s="41" t="s">
        <v>305</v>
      </c>
      <c r="C7" s="40" t="s">
        <v>58</v>
      </c>
      <c r="D7" s="40" t="s">
        <v>306</v>
      </c>
      <c r="E7" s="83" t="s">
        <v>286</v>
      </c>
      <c r="F7" s="83"/>
      <c r="G7" s="39" t="s">
        <v>185</v>
      </c>
      <c r="H7" s="38">
        <v>0.6</v>
      </c>
      <c r="I7" s="37">
        <v>29.13</v>
      </c>
      <c r="J7" s="37">
        <v>17.47</v>
      </c>
    </row>
    <row r="8" spans="1:10" ht="26.1" customHeight="1" x14ac:dyDescent="0.2">
      <c r="A8" s="35" t="s">
        <v>295</v>
      </c>
      <c r="B8" s="36" t="s">
        <v>307</v>
      </c>
      <c r="C8" s="35" t="s">
        <v>58</v>
      </c>
      <c r="D8" s="35" t="s">
        <v>308</v>
      </c>
      <c r="E8" s="80" t="s">
        <v>296</v>
      </c>
      <c r="F8" s="80"/>
      <c r="G8" s="34" t="s">
        <v>309</v>
      </c>
      <c r="H8" s="33">
        <v>3.3599999999999998E-2</v>
      </c>
      <c r="I8" s="32">
        <v>43.29</v>
      </c>
      <c r="J8" s="32">
        <v>1.45</v>
      </c>
    </row>
    <row r="9" spans="1:10" ht="39" customHeight="1" x14ac:dyDescent="0.2">
      <c r="A9" s="35" t="s">
        <v>295</v>
      </c>
      <c r="B9" s="36" t="s">
        <v>310</v>
      </c>
      <c r="C9" s="35" t="s">
        <v>58</v>
      </c>
      <c r="D9" s="35" t="s">
        <v>311</v>
      </c>
      <c r="E9" s="80" t="s">
        <v>296</v>
      </c>
      <c r="F9" s="80"/>
      <c r="G9" s="34" t="s">
        <v>89</v>
      </c>
      <c r="H9" s="33">
        <v>1.2266999999999999</v>
      </c>
      <c r="I9" s="32">
        <v>2.0299999999999998</v>
      </c>
      <c r="J9" s="32">
        <v>2.4900000000000002</v>
      </c>
    </row>
    <row r="10" spans="1:10" ht="26.1" customHeight="1" x14ac:dyDescent="0.2">
      <c r="A10" s="35" t="s">
        <v>295</v>
      </c>
      <c r="B10" s="36" t="s">
        <v>312</v>
      </c>
      <c r="C10" s="35" t="s">
        <v>58</v>
      </c>
      <c r="D10" s="35" t="s">
        <v>313</v>
      </c>
      <c r="E10" s="80" t="s">
        <v>296</v>
      </c>
      <c r="F10" s="80"/>
      <c r="G10" s="34" t="s">
        <v>309</v>
      </c>
      <c r="H10" s="33">
        <v>1.23E-2</v>
      </c>
      <c r="I10" s="32">
        <v>25.25</v>
      </c>
      <c r="J10" s="32">
        <v>0.31</v>
      </c>
    </row>
    <row r="11" spans="1:10" ht="39" customHeight="1" x14ac:dyDescent="0.2">
      <c r="A11" s="35" t="s">
        <v>295</v>
      </c>
      <c r="B11" s="36" t="s">
        <v>314</v>
      </c>
      <c r="C11" s="35" t="s">
        <v>58</v>
      </c>
      <c r="D11" s="35" t="s">
        <v>315</v>
      </c>
      <c r="E11" s="80" t="s">
        <v>296</v>
      </c>
      <c r="F11" s="80"/>
      <c r="G11" s="34" t="s">
        <v>89</v>
      </c>
      <c r="H11" s="33">
        <v>2.2134</v>
      </c>
      <c r="I11" s="32">
        <v>0.22</v>
      </c>
      <c r="J11" s="32">
        <v>0.48</v>
      </c>
    </row>
    <row r="12" spans="1:10" ht="39" customHeight="1" x14ac:dyDescent="0.2">
      <c r="A12" s="35" t="s">
        <v>295</v>
      </c>
      <c r="B12" s="36" t="s">
        <v>316</v>
      </c>
      <c r="C12" s="35" t="s">
        <v>58</v>
      </c>
      <c r="D12" s="35" t="s">
        <v>317</v>
      </c>
      <c r="E12" s="80" t="s">
        <v>296</v>
      </c>
      <c r="F12" s="80"/>
      <c r="G12" s="34" t="s">
        <v>201</v>
      </c>
      <c r="H12" s="33">
        <v>3.6999999999999998E-2</v>
      </c>
      <c r="I12" s="32">
        <v>24.38</v>
      </c>
      <c r="J12" s="32">
        <v>0.9</v>
      </c>
    </row>
    <row r="13" spans="1:10" ht="39" customHeight="1" x14ac:dyDescent="0.2">
      <c r="A13" s="35" t="s">
        <v>295</v>
      </c>
      <c r="B13" s="36" t="s">
        <v>318</v>
      </c>
      <c r="C13" s="35" t="s">
        <v>58</v>
      </c>
      <c r="D13" s="35" t="s">
        <v>319</v>
      </c>
      <c r="E13" s="80" t="s">
        <v>296</v>
      </c>
      <c r="F13" s="80"/>
      <c r="G13" s="34" t="s">
        <v>99</v>
      </c>
      <c r="H13" s="33">
        <v>3.5470000000000002</v>
      </c>
      <c r="I13" s="32">
        <v>5.4</v>
      </c>
      <c r="J13" s="32">
        <v>19.149999999999999</v>
      </c>
    </row>
    <row r="14" spans="1:10" x14ac:dyDescent="0.2">
      <c r="A14" s="31"/>
      <c r="B14" s="31"/>
      <c r="C14" s="31"/>
      <c r="D14" s="31"/>
      <c r="E14" s="31" t="s">
        <v>288</v>
      </c>
      <c r="F14" s="30">
        <v>14.26</v>
      </c>
      <c r="G14" s="31" t="s">
        <v>289</v>
      </c>
      <c r="H14" s="30">
        <v>0</v>
      </c>
      <c r="I14" s="31" t="s">
        <v>290</v>
      </c>
      <c r="J14" s="30">
        <v>14.26</v>
      </c>
    </row>
    <row r="15" spans="1:10" ht="15" thickBot="1" x14ac:dyDescent="0.25">
      <c r="A15" s="31"/>
      <c r="B15" s="31"/>
      <c r="C15" s="31"/>
      <c r="D15" s="31"/>
      <c r="E15" s="31" t="s">
        <v>291</v>
      </c>
      <c r="F15" s="30">
        <v>8.85</v>
      </c>
      <c r="G15" s="31"/>
      <c r="H15" s="86" t="s">
        <v>292</v>
      </c>
      <c r="I15" s="86"/>
      <c r="J15" s="30">
        <v>51.1</v>
      </c>
    </row>
    <row r="16" spans="1:10" ht="0.95" customHeight="1" thickTop="1" x14ac:dyDescent="0.2">
      <c r="A16" s="29"/>
      <c r="B16" s="29"/>
      <c r="C16" s="29"/>
      <c r="D16" s="29"/>
      <c r="E16" s="29"/>
      <c r="F16" s="29"/>
      <c r="G16" s="29"/>
      <c r="H16" s="29"/>
      <c r="I16" s="29"/>
      <c r="J16" s="29"/>
    </row>
    <row r="17" spans="1:10" ht="18" customHeight="1" x14ac:dyDescent="0.2">
      <c r="A17" s="49" t="s">
        <v>86</v>
      </c>
      <c r="B17" s="47" t="s">
        <v>49</v>
      </c>
      <c r="C17" s="49" t="s">
        <v>50</v>
      </c>
      <c r="D17" s="49" t="s">
        <v>10</v>
      </c>
      <c r="E17" s="84" t="s">
        <v>279</v>
      </c>
      <c r="F17" s="84"/>
      <c r="G17" s="48" t="s">
        <v>51</v>
      </c>
      <c r="H17" s="47" t="s">
        <v>11</v>
      </c>
      <c r="I17" s="47" t="s">
        <v>52</v>
      </c>
      <c r="J17" s="47" t="s">
        <v>12</v>
      </c>
    </row>
    <row r="18" spans="1:10" ht="65.099999999999994" customHeight="1" x14ac:dyDescent="0.2">
      <c r="A18" s="45" t="s">
        <v>280</v>
      </c>
      <c r="B18" s="46" t="s">
        <v>87</v>
      </c>
      <c r="C18" s="45" t="s">
        <v>78</v>
      </c>
      <c r="D18" s="45" t="s">
        <v>88</v>
      </c>
      <c r="E18" s="85" t="s">
        <v>320</v>
      </c>
      <c r="F18" s="85"/>
      <c r="G18" s="44" t="s">
        <v>89</v>
      </c>
      <c r="H18" s="43">
        <v>1</v>
      </c>
      <c r="I18" s="42">
        <v>288.01</v>
      </c>
      <c r="J18" s="42">
        <v>288.01</v>
      </c>
    </row>
    <row r="19" spans="1:10" ht="39" customHeight="1" x14ac:dyDescent="0.2">
      <c r="A19" s="40" t="s">
        <v>281</v>
      </c>
      <c r="B19" s="41" t="s">
        <v>321</v>
      </c>
      <c r="C19" s="40" t="s">
        <v>58</v>
      </c>
      <c r="D19" s="40" t="s">
        <v>322</v>
      </c>
      <c r="E19" s="83" t="s">
        <v>282</v>
      </c>
      <c r="F19" s="83"/>
      <c r="G19" s="39" t="s">
        <v>283</v>
      </c>
      <c r="H19" s="38">
        <v>8.6398500000000003E-2</v>
      </c>
      <c r="I19" s="37">
        <v>236.82</v>
      </c>
      <c r="J19" s="37">
        <v>20.46</v>
      </c>
    </row>
    <row r="20" spans="1:10" ht="39" customHeight="1" x14ac:dyDescent="0.2">
      <c r="A20" s="40" t="s">
        <v>281</v>
      </c>
      <c r="B20" s="41" t="s">
        <v>323</v>
      </c>
      <c r="C20" s="40" t="s">
        <v>58</v>
      </c>
      <c r="D20" s="40" t="s">
        <v>324</v>
      </c>
      <c r="E20" s="83" t="s">
        <v>282</v>
      </c>
      <c r="F20" s="83"/>
      <c r="G20" s="39" t="s">
        <v>287</v>
      </c>
      <c r="H20" s="38">
        <v>0.1746241</v>
      </c>
      <c r="I20" s="37">
        <v>122.84</v>
      </c>
      <c r="J20" s="37">
        <v>21.45</v>
      </c>
    </row>
    <row r="21" spans="1:10" ht="24" customHeight="1" x14ac:dyDescent="0.2">
      <c r="A21" s="40" t="s">
        <v>281</v>
      </c>
      <c r="B21" s="41" t="s">
        <v>293</v>
      </c>
      <c r="C21" s="40" t="s">
        <v>58</v>
      </c>
      <c r="D21" s="40" t="s">
        <v>294</v>
      </c>
      <c r="E21" s="83" t="s">
        <v>286</v>
      </c>
      <c r="F21" s="83"/>
      <c r="G21" s="39" t="s">
        <v>185</v>
      </c>
      <c r="H21" s="38">
        <v>5.7095967999999999</v>
      </c>
      <c r="I21" s="37">
        <v>29.23</v>
      </c>
      <c r="J21" s="37">
        <v>166.89</v>
      </c>
    </row>
    <row r="22" spans="1:10" ht="26.1" customHeight="1" x14ac:dyDescent="0.2">
      <c r="A22" s="40" t="s">
        <v>281</v>
      </c>
      <c r="B22" s="41" t="s">
        <v>325</v>
      </c>
      <c r="C22" s="40" t="s">
        <v>58</v>
      </c>
      <c r="D22" s="40" t="s">
        <v>326</v>
      </c>
      <c r="E22" s="83" t="s">
        <v>286</v>
      </c>
      <c r="F22" s="83"/>
      <c r="G22" s="39" t="s">
        <v>185</v>
      </c>
      <c r="H22" s="38">
        <v>2.3690669</v>
      </c>
      <c r="I22" s="37">
        <v>25.73</v>
      </c>
      <c r="J22" s="37">
        <v>60.95</v>
      </c>
    </row>
    <row r="23" spans="1:10" ht="26.1" customHeight="1" x14ac:dyDescent="0.2">
      <c r="A23" s="35" t="s">
        <v>295</v>
      </c>
      <c r="B23" s="36" t="s">
        <v>327</v>
      </c>
      <c r="C23" s="35" t="s">
        <v>58</v>
      </c>
      <c r="D23" s="35" t="s">
        <v>328</v>
      </c>
      <c r="E23" s="80" t="s">
        <v>296</v>
      </c>
      <c r="F23" s="80"/>
      <c r="G23" s="34" t="s">
        <v>201</v>
      </c>
      <c r="H23" s="33">
        <v>1.125</v>
      </c>
      <c r="I23" s="32">
        <v>14.7</v>
      </c>
      <c r="J23" s="32">
        <v>16.53</v>
      </c>
    </row>
    <row r="24" spans="1:10" ht="26.1" customHeight="1" x14ac:dyDescent="0.2">
      <c r="A24" s="35" t="s">
        <v>295</v>
      </c>
      <c r="B24" s="36" t="s">
        <v>307</v>
      </c>
      <c r="C24" s="35" t="s">
        <v>58</v>
      </c>
      <c r="D24" s="35" t="s">
        <v>308</v>
      </c>
      <c r="E24" s="80" t="s">
        <v>296</v>
      </c>
      <c r="F24" s="80"/>
      <c r="G24" s="34" t="s">
        <v>309</v>
      </c>
      <c r="H24" s="33">
        <v>0.04</v>
      </c>
      <c r="I24" s="32">
        <v>43.29</v>
      </c>
      <c r="J24" s="32">
        <v>1.73</v>
      </c>
    </row>
    <row r="25" spans="1:10" x14ac:dyDescent="0.2">
      <c r="A25" s="31"/>
      <c r="B25" s="31"/>
      <c r="C25" s="31"/>
      <c r="D25" s="31"/>
      <c r="E25" s="31" t="s">
        <v>288</v>
      </c>
      <c r="F25" s="30">
        <v>188.55</v>
      </c>
      <c r="G25" s="31" t="s">
        <v>289</v>
      </c>
      <c r="H25" s="30">
        <v>0</v>
      </c>
      <c r="I25" s="31" t="s">
        <v>290</v>
      </c>
      <c r="J25" s="30">
        <v>188.55</v>
      </c>
    </row>
    <row r="26" spans="1:10" ht="15" thickBot="1" x14ac:dyDescent="0.25">
      <c r="A26" s="31"/>
      <c r="B26" s="31"/>
      <c r="C26" s="31"/>
      <c r="D26" s="31"/>
      <c r="E26" s="31" t="s">
        <v>291</v>
      </c>
      <c r="F26" s="30">
        <v>60.33</v>
      </c>
      <c r="G26" s="31"/>
      <c r="H26" s="86" t="s">
        <v>292</v>
      </c>
      <c r="I26" s="86"/>
      <c r="J26" s="30">
        <v>348.34</v>
      </c>
    </row>
    <row r="27" spans="1:10" ht="0.95" customHeight="1" thickTop="1" x14ac:dyDescent="0.2">
      <c r="A27" s="29"/>
      <c r="B27" s="29"/>
      <c r="C27" s="29"/>
      <c r="D27" s="29"/>
      <c r="E27" s="29"/>
      <c r="F27" s="29"/>
      <c r="G27" s="29"/>
      <c r="H27" s="29"/>
      <c r="I27" s="29"/>
      <c r="J27" s="29"/>
    </row>
    <row r="28" spans="1:10" ht="18" customHeight="1" x14ac:dyDescent="0.2">
      <c r="A28" s="49" t="s">
        <v>117</v>
      </c>
      <c r="B28" s="47" t="s">
        <v>49</v>
      </c>
      <c r="C28" s="49" t="s">
        <v>50</v>
      </c>
      <c r="D28" s="49" t="s">
        <v>10</v>
      </c>
      <c r="E28" s="84" t="s">
        <v>279</v>
      </c>
      <c r="F28" s="84"/>
      <c r="G28" s="48" t="s">
        <v>51</v>
      </c>
      <c r="H28" s="47" t="s">
        <v>11</v>
      </c>
      <c r="I28" s="47" t="s">
        <v>52</v>
      </c>
      <c r="J28" s="47" t="s">
        <v>12</v>
      </c>
    </row>
    <row r="29" spans="1:10" ht="26.1" customHeight="1" x14ac:dyDescent="0.2">
      <c r="A29" s="45" t="s">
        <v>280</v>
      </c>
      <c r="B29" s="46" t="s">
        <v>118</v>
      </c>
      <c r="C29" s="45" t="s">
        <v>78</v>
      </c>
      <c r="D29" s="45" t="s">
        <v>119</v>
      </c>
      <c r="E29" s="85" t="s">
        <v>332</v>
      </c>
      <c r="F29" s="85"/>
      <c r="G29" s="44" t="s">
        <v>60</v>
      </c>
      <c r="H29" s="43">
        <v>1</v>
      </c>
      <c r="I29" s="42">
        <v>105.91</v>
      </c>
      <c r="J29" s="42">
        <v>105.91</v>
      </c>
    </row>
    <row r="30" spans="1:10" ht="24" customHeight="1" x14ac:dyDescent="0.2">
      <c r="A30" s="40" t="s">
        <v>281</v>
      </c>
      <c r="B30" s="41" t="s">
        <v>284</v>
      </c>
      <c r="C30" s="40" t="s">
        <v>58</v>
      </c>
      <c r="D30" s="40" t="s">
        <v>285</v>
      </c>
      <c r="E30" s="83" t="s">
        <v>286</v>
      </c>
      <c r="F30" s="83"/>
      <c r="G30" s="39" t="s">
        <v>185</v>
      </c>
      <c r="H30" s="38">
        <v>0.35</v>
      </c>
      <c r="I30" s="37">
        <v>24.83</v>
      </c>
      <c r="J30" s="37">
        <v>8.69</v>
      </c>
    </row>
    <row r="31" spans="1:10" ht="24" customHeight="1" x14ac:dyDescent="0.2">
      <c r="A31" s="40" t="s">
        <v>281</v>
      </c>
      <c r="B31" s="41" t="s">
        <v>301</v>
      </c>
      <c r="C31" s="40" t="s">
        <v>58</v>
      </c>
      <c r="D31" s="40" t="s">
        <v>302</v>
      </c>
      <c r="E31" s="83" t="s">
        <v>286</v>
      </c>
      <c r="F31" s="83"/>
      <c r="G31" s="39" t="s">
        <v>185</v>
      </c>
      <c r="H31" s="38">
        <v>0.4</v>
      </c>
      <c r="I31" s="37">
        <v>31.59</v>
      </c>
      <c r="J31" s="37">
        <v>12.63</v>
      </c>
    </row>
    <row r="32" spans="1:10" ht="24" customHeight="1" x14ac:dyDescent="0.2">
      <c r="A32" s="35" t="s">
        <v>295</v>
      </c>
      <c r="B32" s="36" t="s">
        <v>333</v>
      </c>
      <c r="C32" s="35" t="s">
        <v>58</v>
      </c>
      <c r="D32" s="35" t="s">
        <v>334</v>
      </c>
      <c r="E32" s="80" t="s">
        <v>296</v>
      </c>
      <c r="F32" s="80"/>
      <c r="G32" s="34" t="s">
        <v>303</v>
      </c>
      <c r="H32" s="33">
        <v>0.3</v>
      </c>
      <c r="I32" s="32">
        <v>132.02000000000001</v>
      </c>
      <c r="J32" s="32">
        <v>39.6</v>
      </c>
    </row>
    <row r="33" spans="1:10" ht="24" customHeight="1" x14ac:dyDescent="0.2">
      <c r="A33" s="35" t="s">
        <v>295</v>
      </c>
      <c r="B33" s="36" t="s">
        <v>335</v>
      </c>
      <c r="C33" s="35" t="s">
        <v>58</v>
      </c>
      <c r="D33" s="35" t="s">
        <v>336</v>
      </c>
      <c r="E33" s="80" t="s">
        <v>296</v>
      </c>
      <c r="F33" s="80"/>
      <c r="G33" s="34" t="s">
        <v>303</v>
      </c>
      <c r="H33" s="33">
        <v>0.05</v>
      </c>
      <c r="I33" s="32">
        <v>23.1</v>
      </c>
      <c r="J33" s="32">
        <v>1.1499999999999999</v>
      </c>
    </row>
    <row r="34" spans="1:10" ht="24" customHeight="1" x14ac:dyDescent="0.2">
      <c r="A34" s="35" t="s">
        <v>295</v>
      </c>
      <c r="B34" s="36" t="s">
        <v>337</v>
      </c>
      <c r="C34" s="35" t="s">
        <v>58</v>
      </c>
      <c r="D34" s="35" t="s">
        <v>338</v>
      </c>
      <c r="E34" s="80" t="s">
        <v>296</v>
      </c>
      <c r="F34" s="80"/>
      <c r="G34" s="34" t="s">
        <v>303</v>
      </c>
      <c r="H34" s="33">
        <v>0.5</v>
      </c>
      <c r="I34" s="32">
        <v>87.68</v>
      </c>
      <c r="J34" s="32">
        <v>43.84</v>
      </c>
    </row>
    <row r="35" spans="1:10" x14ac:dyDescent="0.2">
      <c r="A35" s="31"/>
      <c r="B35" s="31"/>
      <c r="C35" s="31"/>
      <c r="D35" s="31"/>
      <c r="E35" s="31" t="s">
        <v>288</v>
      </c>
      <c r="F35" s="30">
        <v>15.61</v>
      </c>
      <c r="G35" s="31" t="s">
        <v>289</v>
      </c>
      <c r="H35" s="30">
        <v>0</v>
      </c>
      <c r="I35" s="31" t="s">
        <v>290</v>
      </c>
      <c r="J35" s="30">
        <v>15.61</v>
      </c>
    </row>
    <row r="36" spans="1:10" ht="15" thickBot="1" x14ac:dyDescent="0.25">
      <c r="A36" s="31"/>
      <c r="B36" s="31"/>
      <c r="C36" s="31"/>
      <c r="D36" s="31"/>
      <c r="E36" s="31" t="s">
        <v>291</v>
      </c>
      <c r="F36" s="30">
        <v>22.18</v>
      </c>
      <c r="G36" s="31"/>
      <c r="H36" s="86" t="s">
        <v>292</v>
      </c>
      <c r="I36" s="86"/>
      <c r="J36" s="30">
        <v>128.09</v>
      </c>
    </row>
    <row r="37" spans="1:10" ht="0.95" customHeight="1" thickTop="1" x14ac:dyDescent="0.2">
      <c r="A37" s="29"/>
      <c r="B37" s="29"/>
      <c r="C37" s="29"/>
      <c r="D37" s="29"/>
      <c r="E37" s="29"/>
      <c r="F37" s="29"/>
      <c r="G37" s="29"/>
      <c r="H37" s="29"/>
      <c r="I37" s="29"/>
      <c r="J37" s="29"/>
    </row>
    <row r="38" spans="1:10" ht="18" customHeight="1" x14ac:dyDescent="0.2">
      <c r="A38" s="49" t="s">
        <v>127</v>
      </c>
      <c r="B38" s="47" t="s">
        <v>49</v>
      </c>
      <c r="C38" s="49" t="s">
        <v>50</v>
      </c>
      <c r="D38" s="49" t="s">
        <v>10</v>
      </c>
      <c r="E38" s="84" t="s">
        <v>279</v>
      </c>
      <c r="F38" s="84"/>
      <c r="G38" s="48" t="s">
        <v>51</v>
      </c>
      <c r="H38" s="47" t="s">
        <v>11</v>
      </c>
      <c r="I38" s="47" t="s">
        <v>52</v>
      </c>
      <c r="J38" s="47" t="s">
        <v>12</v>
      </c>
    </row>
    <row r="39" spans="1:10" ht="51.95" customHeight="1" x14ac:dyDescent="0.2">
      <c r="A39" s="45" t="s">
        <v>280</v>
      </c>
      <c r="B39" s="46" t="s">
        <v>128</v>
      </c>
      <c r="C39" s="45" t="s">
        <v>78</v>
      </c>
      <c r="D39" s="45" t="s">
        <v>129</v>
      </c>
      <c r="E39" s="85" t="s">
        <v>339</v>
      </c>
      <c r="F39" s="85"/>
      <c r="G39" s="44" t="s">
        <v>60</v>
      </c>
      <c r="H39" s="43">
        <v>1</v>
      </c>
      <c r="I39" s="42">
        <v>35.03</v>
      </c>
      <c r="J39" s="42">
        <v>35.03</v>
      </c>
    </row>
    <row r="40" spans="1:10" ht="24" customHeight="1" x14ac:dyDescent="0.2">
      <c r="A40" s="40" t="s">
        <v>281</v>
      </c>
      <c r="B40" s="41" t="s">
        <v>284</v>
      </c>
      <c r="C40" s="40" t="s">
        <v>58</v>
      </c>
      <c r="D40" s="40" t="s">
        <v>285</v>
      </c>
      <c r="E40" s="83" t="s">
        <v>286</v>
      </c>
      <c r="F40" s="83"/>
      <c r="G40" s="39" t="s">
        <v>185</v>
      </c>
      <c r="H40" s="38">
        <v>0.31380000000000002</v>
      </c>
      <c r="I40" s="37">
        <v>24.83</v>
      </c>
      <c r="J40" s="37">
        <v>7.79</v>
      </c>
    </row>
    <row r="41" spans="1:10" ht="26.1" customHeight="1" x14ac:dyDescent="0.2">
      <c r="A41" s="40" t="s">
        <v>281</v>
      </c>
      <c r="B41" s="41" t="s">
        <v>340</v>
      </c>
      <c r="C41" s="40" t="s">
        <v>58</v>
      </c>
      <c r="D41" s="40" t="s">
        <v>341</v>
      </c>
      <c r="E41" s="83" t="s">
        <v>286</v>
      </c>
      <c r="F41" s="83"/>
      <c r="G41" s="39" t="s">
        <v>185</v>
      </c>
      <c r="H41" s="38">
        <v>0.69699999999999995</v>
      </c>
      <c r="I41" s="37">
        <v>29.73</v>
      </c>
      <c r="J41" s="37">
        <v>20.72</v>
      </c>
    </row>
    <row r="42" spans="1:10" ht="24" customHeight="1" x14ac:dyDescent="0.2">
      <c r="A42" s="35" t="s">
        <v>295</v>
      </c>
      <c r="B42" s="36" t="s">
        <v>344</v>
      </c>
      <c r="C42" s="35" t="s">
        <v>58</v>
      </c>
      <c r="D42" s="35" t="s">
        <v>345</v>
      </c>
      <c r="E42" s="80" t="s">
        <v>296</v>
      </c>
      <c r="F42" s="80"/>
      <c r="G42" s="34" t="s">
        <v>201</v>
      </c>
      <c r="H42" s="33">
        <v>0.222</v>
      </c>
      <c r="I42" s="32">
        <v>4.6900000000000004</v>
      </c>
      <c r="J42" s="32">
        <v>1.04</v>
      </c>
    </row>
    <row r="43" spans="1:10" ht="24" customHeight="1" x14ac:dyDescent="0.2">
      <c r="A43" s="35" t="s">
        <v>295</v>
      </c>
      <c r="B43" s="36" t="s">
        <v>342</v>
      </c>
      <c r="C43" s="35" t="s">
        <v>58</v>
      </c>
      <c r="D43" s="35" t="s">
        <v>343</v>
      </c>
      <c r="E43" s="80" t="s">
        <v>296</v>
      </c>
      <c r="F43" s="80"/>
      <c r="G43" s="34" t="s">
        <v>201</v>
      </c>
      <c r="H43" s="33">
        <v>6.85</v>
      </c>
      <c r="I43" s="32">
        <v>0.8</v>
      </c>
      <c r="J43" s="32">
        <v>5.48</v>
      </c>
    </row>
    <row r="44" spans="1:10" x14ac:dyDescent="0.2">
      <c r="A44" s="31"/>
      <c r="B44" s="31"/>
      <c r="C44" s="31"/>
      <c r="D44" s="31"/>
      <c r="E44" s="31" t="s">
        <v>288</v>
      </c>
      <c r="F44" s="30">
        <v>21.81</v>
      </c>
      <c r="G44" s="31" t="s">
        <v>289</v>
      </c>
      <c r="H44" s="30">
        <v>0</v>
      </c>
      <c r="I44" s="31" t="s">
        <v>290</v>
      </c>
      <c r="J44" s="30">
        <v>21.81</v>
      </c>
    </row>
    <row r="45" spans="1:10" ht="15" thickBot="1" x14ac:dyDescent="0.25">
      <c r="A45" s="31"/>
      <c r="B45" s="31"/>
      <c r="C45" s="31"/>
      <c r="D45" s="31"/>
      <c r="E45" s="31" t="s">
        <v>291</v>
      </c>
      <c r="F45" s="30">
        <v>7.33</v>
      </c>
      <c r="G45" s="31"/>
      <c r="H45" s="86" t="s">
        <v>292</v>
      </c>
      <c r="I45" s="86"/>
      <c r="J45" s="30">
        <v>42.36</v>
      </c>
    </row>
    <row r="46" spans="1:10" ht="0.95" customHeight="1" thickTop="1" x14ac:dyDescent="0.2">
      <c r="A46" s="29"/>
      <c r="B46" s="29"/>
      <c r="C46" s="29"/>
      <c r="D46" s="29"/>
      <c r="E46" s="29"/>
      <c r="F46" s="29"/>
      <c r="G46" s="29"/>
      <c r="H46" s="29"/>
      <c r="I46" s="29"/>
      <c r="J46" s="29"/>
    </row>
    <row r="47" spans="1:10" ht="18" customHeight="1" x14ac:dyDescent="0.2">
      <c r="A47" s="49" t="s">
        <v>133</v>
      </c>
      <c r="B47" s="47" t="s">
        <v>49</v>
      </c>
      <c r="C47" s="49" t="s">
        <v>50</v>
      </c>
      <c r="D47" s="49" t="s">
        <v>10</v>
      </c>
      <c r="E47" s="84" t="s">
        <v>279</v>
      </c>
      <c r="F47" s="84"/>
      <c r="G47" s="48" t="s">
        <v>51</v>
      </c>
      <c r="H47" s="47" t="s">
        <v>11</v>
      </c>
      <c r="I47" s="47" t="s">
        <v>52</v>
      </c>
      <c r="J47" s="47" t="s">
        <v>12</v>
      </c>
    </row>
    <row r="48" spans="1:10" ht="26.1" customHeight="1" x14ac:dyDescent="0.2">
      <c r="A48" s="45" t="s">
        <v>280</v>
      </c>
      <c r="B48" s="46" t="s">
        <v>134</v>
      </c>
      <c r="C48" s="45" t="s">
        <v>78</v>
      </c>
      <c r="D48" s="45" t="s">
        <v>135</v>
      </c>
      <c r="E48" s="85" t="s">
        <v>346</v>
      </c>
      <c r="F48" s="85"/>
      <c r="G48" s="44" t="s">
        <v>89</v>
      </c>
      <c r="H48" s="43">
        <v>1</v>
      </c>
      <c r="I48" s="42">
        <v>545.5</v>
      </c>
      <c r="J48" s="42">
        <v>545.5</v>
      </c>
    </row>
    <row r="49" spans="1:10" ht="51.95" customHeight="1" x14ac:dyDescent="0.2">
      <c r="A49" s="40" t="s">
        <v>281</v>
      </c>
      <c r="B49" s="41" t="s">
        <v>347</v>
      </c>
      <c r="C49" s="40" t="s">
        <v>58</v>
      </c>
      <c r="D49" s="40" t="s">
        <v>348</v>
      </c>
      <c r="E49" s="83" t="s">
        <v>300</v>
      </c>
      <c r="F49" s="83"/>
      <c r="G49" s="39" t="s">
        <v>60</v>
      </c>
      <c r="H49" s="38">
        <v>1.44</v>
      </c>
      <c r="I49" s="37">
        <v>59.51</v>
      </c>
      <c r="J49" s="37">
        <v>85.69</v>
      </c>
    </row>
    <row r="50" spans="1:10" ht="39" customHeight="1" x14ac:dyDescent="0.2">
      <c r="A50" s="40" t="s">
        <v>281</v>
      </c>
      <c r="B50" s="41" t="s">
        <v>239</v>
      </c>
      <c r="C50" s="40" t="s">
        <v>58</v>
      </c>
      <c r="D50" s="40" t="s">
        <v>240</v>
      </c>
      <c r="E50" s="83" t="s">
        <v>349</v>
      </c>
      <c r="F50" s="83"/>
      <c r="G50" s="39" t="s">
        <v>123</v>
      </c>
      <c r="H50" s="38">
        <v>1.7999999999999999E-2</v>
      </c>
      <c r="I50" s="37">
        <v>214.36</v>
      </c>
      <c r="J50" s="37">
        <v>3.85</v>
      </c>
    </row>
    <row r="51" spans="1:10" ht="39" customHeight="1" x14ac:dyDescent="0.2">
      <c r="A51" s="40" t="s">
        <v>281</v>
      </c>
      <c r="B51" s="41" t="s">
        <v>350</v>
      </c>
      <c r="C51" s="40" t="s">
        <v>58</v>
      </c>
      <c r="D51" s="40" t="s">
        <v>351</v>
      </c>
      <c r="E51" s="83" t="s">
        <v>352</v>
      </c>
      <c r="F51" s="83"/>
      <c r="G51" s="39" t="s">
        <v>60</v>
      </c>
      <c r="H51" s="38">
        <v>1.44</v>
      </c>
      <c r="I51" s="37">
        <v>137.91999999999999</v>
      </c>
      <c r="J51" s="37">
        <v>198.6</v>
      </c>
    </row>
    <row r="52" spans="1:10" ht="26.1" customHeight="1" x14ac:dyDescent="0.2">
      <c r="A52" s="40" t="s">
        <v>281</v>
      </c>
      <c r="B52" s="41" t="s">
        <v>353</v>
      </c>
      <c r="C52" s="40" t="s">
        <v>58</v>
      </c>
      <c r="D52" s="40" t="s">
        <v>354</v>
      </c>
      <c r="E52" s="83" t="s">
        <v>349</v>
      </c>
      <c r="F52" s="83"/>
      <c r="G52" s="39" t="s">
        <v>123</v>
      </c>
      <c r="H52" s="38">
        <v>1.7999999999999999E-2</v>
      </c>
      <c r="I52" s="37">
        <v>810.25</v>
      </c>
      <c r="J52" s="37">
        <v>14.58</v>
      </c>
    </row>
    <row r="53" spans="1:10" ht="39" customHeight="1" x14ac:dyDescent="0.2">
      <c r="A53" s="40" t="s">
        <v>281</v>
      </c>
      <c r="B53" s="41" t="s">
        <v>355</v>
      </c>
      <c r="C53" s="40" t="s">
        <v>58</v>
      </c>
      <c r="D53" s="40" t="s">
        <v>356</v>
      </c>
      <c r="E53" s="83" t="s">
        <v>357</v>
      </c>
      <c r="F53" s="83"/>
      <c r="G53" s="39" t="s">
        <v>60</v>
      </c>
      <c r="H53" s="38">
        <v>1.44</v>
      </c>
      <c r="I53" s="37">
        <v>145.99</v>
      </c>
      <c r="J53" s="37">
        <v>210.22</v>
      </c>
    </row>
    <row r="54" spans="1:10" ht="51.95" customHeight="1" x14ac:dyDescent="0.2">
      <c r="A54" s="40" t="s">
        <v>281</v>
      </c>
      <c r="B54" s="41" t="s">
        <v>358</v>
      </c>
      <c r="C54" s="40" t="s">
        <v>58</v>
      </c>
      <c r="D54" s="40" t="s">
        <v>359</v>
      </c>
      <c r="E54" s="83" t="s">
        <v>360</v>
      </c>
      <c r="F54" s="83"/>
      <c r="G54" s="39" t="s">
        <v>123</v>
      </c>
      <c r="H54" s="38">
        <v>2.8799999999999999E-2</v>
      </c>
      <c r="I54" s="37">
        <v>1130.72</v>
      </c>
      <c r="J54" s="37">
        <v>32.56</v>
      </c>
    </row>
    <row r="55" spans="1:10" x14ac:dyDescent="0.2">
      <c r="A55" s="31"/>
      <c r="B55" s="31"/>
      <c r="C55" s="31"/>
      <c r="D55" s="31"/>
      <c r="E55" s="31" t="s">
        <v>288</v>
      </c>
      <c r="F55" s="30">
        <v>272.7</v>
      </c>
      <c r="G55" s="31" t="s">
        <v>289</v>
      </c>
      <c r="H55" s="30">
        <v>0</v>
      </c>
      <c r="I55" s="31" t="s">
        <v>290</v>
      </c>
      <c r="J55" s="30">
        <v>272.7</v>
      </c>
    </row>
    <row r="56" spans="1:10" ht="18" customHeight="1" x14ac:dyDescent="0.2">
      <c r="A56" s="31"/>
      <c r="B56" s="31"/>
      <c r="C56" s="31"/>
      <c r="D56" s="31"/>
      <c r="E56" s="31" t="s">
        <v>291</v>
      </c>
      <c r="F56" s="30">
        <v>114.28</v>
      </c>
      <c r="G56" s="31"/>
      <c r="H56" s="86" t="s">
        <v>292</v>
      </c>
      <c r="I56" s="86"/>
      <c r="J56" s="30">
        <v>659.78</v>
      </c>
    </row>
    <row r="57" spans="1:10" ht="0.95" hidden="1" customHeight="1" thickTop="1" x14ac:dyDescent="0.2">
      <c r="A57" s="29"/>
      <c r="B57" s="29"/>
      <c r="C57" s="29"/>
      <c r="D57" s="29"/>
      <c r="E57" s="29"/>
      <c r="F57" s="29"/>
      <c r="G57" s="29"/>
      <c r="H57" s="29"/>
      <c r="I57" s="29"/>
      <c r="J57" s="29"/>
    </row>
    <row r="58" spans="1:10" ht="18" customHeight="1" x14ac:dyDescent="0.2">
      <c r="A58" s="49" t="s">
        <v>148</v>
      </c>
      <c r="B58" s="47" t="s">
        <v>49</v>
      </c>
      <c r="C58" s="49" t="s">
        <v>50</v>
      </c>
      <c r="D58" s="49" t="s">
        <v>10</v>
      </c>
      <c r="E58" s="84" t="s">
        <v>279</v>
      </c>
      <c r="F58" s="84"/>
      <c r="G58" s="48" t="s">
        <v>51</v>
      </c>
      <c r="H58" s="47" t="s">
        <v>11</v>
      </c>
      <c r="I58" s="47" t="s">
        <v>52</v>
      </c>
      <c r="J58" s="47" t="s">
        <v>12</v>
      </c>
    </row>
    <row r="59" spans="1:10" ht="39" customHeight="1" x14ac:dyDescent="0.2">
      <c r="A59" s="45" t="s">
        <v>280</v>
      </c>
      <c r="B59" s="46" t="s">
        <v>149</v>
      </c>
      <c r="C59" s="45" t="s">
        <v>78</v>
      </c>
      <c r="D59" s="45" t="s">
        <v>366</v>
      </c>
      <c r="E59" s="85" t="s">
        <v>367</v>
      </c>
      <c r="F59" s="85"/>
      <c r="G59" s="44" t="s">
        <v>89</v>
      </c>
      <c r="H59" s="43">
        <v>1</v>
      </c>
      <c r="I59" s="42">
        <v>187.18</v>
      </c>
      <c r="J59" s="42">
        <v>187.18</v>
      </c>
    </row>
    <row r="60" spans="1:10" ht="24" customHeight="1" x14ac:dyDescent="0.2">
      <c r="A60" s="40" t="s">
        <v>281</v>
      </c>
      <c r="B60" s="41" t="s">
        <v>284</v>
      </c>
      <c r="C60" s="40" t="s">
        <v>58</v>
      </c>
      <c r="D60" s="40" t="s">
        <v>285</v>
      </c>
      <c r="E60" s="83" t="s">
        <v>286</v>
      </c>
      <c r="F60" s="83"/>
      <c r="G60" s="39" t="s">
        <v>185</v>
      </c>
      <c r="H60" s="38">
        <v>0.87109999999999999</v>
      </c>
      <c r="I60" s="37">
        <v>24.83</v>
      </c>
      <c r="J60" s="37">
        <v>21.62</v>
      </c>
    </row>
    <row r="61" spans="1:10" ht="26.1" customHeight="1" x14ac:dyDescent="0.2">
      <c r="A61" s="40" t="s">
        <v>281</v>
      </c>
      <c r="B61" s="41" t="s">
        <v>330</v>
      </c>
      <c r="C61" s="40" t="s">
        <v>58</v>
      </c>
      <c r="D61" s="40" t="s">
        <v>331</v>
      </c>
      <c r="E61" s="83" t="s">
        <v>286</v>
      </c>
      <c r="F61" s="83"/>
      <c r="G61" s="39" t="s">
        <v>185</v>
      </c>
      <c r="H61" s="38">
        <v>2.1606000000000001</v>
      </c>
      <c r="I61" s="37">
        <v>29.9</v>
      </c>
      <c r="J61" s="37">
        <v>64.599999999999994</v>
      </c>
    </row>
    <row r="62" spans="1:10" ht="39" customHeight="1" x14ac:dyDescent="0.2">
      <c r="A62" s="35" t="s">
        <v>295</v>
      </c>
      <c r="B62" s="36" t="s">
        <v>364</v>
      </c>
      <c r="C62" s="35" t="s">
        <v>58</v>
      </c>
      <c r="D62" s="35" t="s">
        <v>365</v>
      </c>
      <c r="E62" s="80" t="s">
        <v>296</v>
      </c>
      <c r="F62" s="80"/>
      <c r="G62" s="34" t="s">
        <v>89</v>
      </c>
      <c r="H62" s="33">
        <v>6</v>
      </c>
      <c r="I62" s="32">
        <v>15.4</v>
      </c>
      <c r="J62" s="32">
        <v>92.4</v>
      </c>
    </row>
    <row r="63" spans="1:10" ht="24" customHeight="1" x14ac:dyDescent="0.2">
      <c r="A63" s="35" t="s">
        <v>295</v>
      </c>
      <c r="B63" s="36" t="s">
        <v>362</v>
      </c>
      <c r="C63" s="35" t="s">
        <v>58</v>
      </c>
      <c r="D63" s="35" t="s">
        <v>363</v>
      </c>
      <c r="E63" s="80" t="s">
        <v>296</v>
      </c>
      <c r="F63" s="80"/>
      <c r="G63" s="34" t="s">
        <v>201</v>
      </c>
      <c r="H63" s="33">
        <v>8.6599999999999996E-2</v>
      </c>
      <c r="I63" s="32">
        <v>98.93</v>
      </c>
      <c r="J63" s="32">
        <v>8.56</v>
      </c>
    </row>
    <row r="64" spans="1:10" x14ac:dyDescent="0.2">
      <c r="A64" s="31"/>
      <c r="B64" s="31"/>
      <c r="C64" s="31"/>
      <c r="D64" s="31"/>
      <c r="E64" s="31" t="s">
        <v>288</v>
      </c>
      <c r="F64" s="30">
        <v>67.22</v>
      </c>
      <c r="G64" s="31" t="s">
        <v>289</v>
      </c>
      <c r="H64" s="30">
        <v>0</v>
      </c>
      <c r="I64" s="31" t="s">
        <v>290</v>
      </c>
      <c r="J64" s="30">
        <v>67.22</v>
      </c>
    </row>
    <row r="65" spans="1:10" ht="15" thickBot="1" x14ac:dyDescent="0.25">
      <c r="A65" s="31"/>
      <c r="B65" s="31"/>
      <c r="C65" s="31"/>
      <c r="D65" s="31"/>
      <c r="E65" s="31" t="s">
        <v>291</v>
      </c>
      <c r="F65" s="30">
        <v>39.21</v>
      </c>
      <c r="G65" s="31"/>
      <c r="H65" s="86" t="s">
        <v>292</v>
      </c>
      <c r="I65" s="86"/>
      <c r="J65" s="30">
        <v>226.39</v>
      </c>
    </row>
    <row r="66" spans="1:10" ht="0.95" customHeight="1" thickTop="1" x14ac:dyDescent="0.2">
      <c r="A66" s="29"/>
      <c r="B66" s="29"/>
      <c r="C66" s="29"/>
      <c r="D66" s="29"/>
      <c r="E66" s="29"/>
      <c r="F66" s="29"/>
      <c r="G66" s="29"/>
      <c r="H66" s="29"/>
      <c r="I66" s="29"/>
      <c r="J66" s="29"/>
    </row>
    <row r="67" spans="1:10" ht="18" customHeight="1" x14ac:dyDescent="0.2">
      <c r="A67" s="49" t="s">
        <v>154</v>
      </c>
      <c r="B67" s="47" t="s">
        <v>49</v>
      </c>
      <c r="C67" s="49" t="s">
        <v>50</v>
      </c>
      <c r="D67" s="49" t="s">
        <v>10</v>
      </c>
      <c r="E67" s="84" t="s">
        <v>279</v>
      </c>
      <c r="F67" s="84"/>
      <c r="G67" s="48" t="s">
        <v>51</v>
      </c>
      <c r="H67" s="47" t="s">
        <v>11</v>
      </c>
      <c r="I67" s="47" t="s">
        <v>52</v>
      </c>
      <c r="J67" s="47" t="s">
        <v>12</v>
      </c>
    </row>
    <row r="68" spans="1:10" ht="39" customHeight="1" x14ac:dyDescent="0.2">
      <c r="A68" s="45" t="s">
        <v>280</v>
      </c>
      <c r="B68" s="46" t="s">
        <v>155</v>
      </c>
      <c r="C68" s="45" t="s">
        <v>78</v>
      </c>
      <c r="D68" s="45" t="s">
        <v>156</v>
      </c>
      <c r="E68" s="85" t="s">
        <v>368</v>
      </c>
      <c r="F68" s="85"/>
      <c r="G68" s="44" t="s">
        <v>89</v>
      </c>
      <c r="H68" s="43">
        <v>1</v>
      </c>
      <c r="I68" s="42">
        <v>240.72</v>
      </c>
      <c r="J68" s="42">
        <v>240.72</v>
      </c>
    </row>
    <row r="69" spans="1:10" ht="26.1" customHeight="1" x14ac:dyDescent="0.2">
      <c r="A69" s="40" t="s">
        <v>281</v>
      </c>
      <c r="B69" s="41" t="s">
        <v>369</v>
      </c>
      <c r="C69" s="40" t="s">
        <v>58</v>
      </c>
      <c r="D69" s="40" t="s">
        <v>370</v>
      </c>
      <c r="E69" s="83" t="s">
        <v>299</v>
      </c>
      <c r="F69" s="83"/>
      <c r="G69" s="39" t="s">
        <v>123</v>
      </c>
      <c r="H69" s="38">
        <v>2.23E-2</v>
      </c>
      <c r="I69" s="37">
        <v>783.43</v>
      </c>
      <c r="J69" s="37">
        <v>17.47</v>
      </c>
    </row>
    <row r="70" spans="1:10" ht="24" customHeight="1" x14ac:dyDescent="0.2">
      <c r="A70" s="40" t="s">
        <v>281</v>
      </c>
      <c r="B70" s="41" t="s">
        <v>284</v>
      </c>
      <c r="C70" s="40" t="s">
        <v>58</v>
      </c>
      <c r="D70" s="40" t="s">
        <v>285</v>
      </c>
      <c r="E70" s="83" t="s">
        <v>286</v>
      </c>
      <c r="F70" s="83"/>
      <c r="G70" s="39" t="s">
        <v>185</v>
      </c>
      <c r="H70" s="38">
        <v>2.6438000000000001</v>
      </c>
      <c r="I70" s="37">
        <v>24.83</v>
      </c>
      <c r="J70" s="37">
        <v>65.64</v>
      </c>
    </row>
    <row r="71" spans="1:10" ht="26.1" customHeight="1" x14ac:dyDescent="0.2">
      <c r="A71" s="40" t="s">
        <v>281</v>
      </c>
      <c r="B71" s="41" t="s">
        <v>371</v>
      </c>
      <c r="C71" s="40" t="s">
        <v>58</v>
      </c>
      <c r="D71" s="40" t="s">
        <v>372</v>
      </c>
      <c r="E71" s="83" t="s">
        <v>286</v>
      </c>
      <c r="F71" s="83"/>
      <c r="G71" s="39" t="s">
        <v>185</v>
      </c>
      <c r="H71" s="38">
        <v>3.9256000000000002</v>
      </c>
      <c r="I71" s="37">
        <v>27.94</v>
      </c>
      <c r="J71" s="37">
        <v>109.68</v>
      </c>
    </row>
    <row r="72" spans="1:10" ht="24" customHeight="1" x14ac:dyDescent="0.2">
      <c r="A72" s="40" t="s">
        <v>281</v>
      </c>
      <c r="B72" s="41" t="s">
        <v>297</v>
      </c>
      <c r="C72" s="40" t="s">
        <v>58</v>
      </c>
      <c r="D72" s="40" t="s">
        <v>298</v>
      </c>
      <c r="E72" s="83" t="s">
        <v>286</v>
      </c>
      <c r="F72" s="83"/>
      <c r="G72" s="39" t="s">
        <v>185</v>
      </c>
      <c r="H72" s="38">
        <v>1.3620000000000001</v>
      </c>
      <c r="I72" s="37">
        <v>29.88</v>
      </c>
      <c r="J72" s="37">
        <v>40.69</v>
      </c>
    </row>
    <row r="73" spans="1:10" ht="26.1" customHeight="1" x14ac:dyDescent="0.2">
      <c r="A73" s="35" t="s">
        <v>295</v>
      </c>
      <c r="B73" s="36" t="s">
        <v>373</v>
      </c>
      <c r="C73" s="35" t="s">
        <v>58</v>
      </c>
      <c r="D73" s="35" t="s">
        <v>374</v>
      </c>
      <c r="E73" s="80" t="s">
        <v>296</v>
      </c>
      <c r="F73" s="80"/>
      <c r="G73" s="34" t="s">
        <v>303</v>
      </c>
      <c r="H73" s="33">
        <v>0.1671</v>
      </c>
      <c r="I73" s="32">
        <v>12.73</v>
      </c>
      <c r="J73" s="32">
        <v>2.12</v>
      </c>
    </row>
    <row r="74" spans="1:10" ht="26.1" customHeight="1" x14ac:dyDescent="0.2">
      <c r="A74" s="35" t="s">
        <v>295</v>
      </c>
      <c r="B74" s="36" t="s">
        <v>375</v>
      </c>
      <c r="C74" s="35" t="s">
        <v>58</v>
      </c>
      <c r="D74" s="35" t="s">
        <v>376</v>
      </c>
      <c r="E74" s="80" t="s">
        <v>296</v>
      </c>
      <c r="F74" s="80"/>
      <c r="G74" s="34" t="s">
        <v>201</v>
      </c>
      <c r="H74" s="33">
        <v>6.1199999999999997E-2</v>
      </c>
      <c r="I74" s="32">
        <v>16.53</v>
      </c>
      <c r="J74" s="32">
        <v>1.01</v>
      </c>
    </row>
    <row r="75" spans="1:10" ht="26.1" customHeight="1" x14ac:dyDescent="0.2">
      <c r="A75" s="35" t="s">
        <v>295</v>
      </c>
      <c r="B75" s="36" t="s">
        <v>377</v>
      </c>
      <c r="C75" s="35" t="s">
        <v>58</v>
      </c>
      <c r="D75" s="35" t="s">
        <v>378</v>
      </c>
      <c r="E75" s="80" t="s">
        <v>296</v>
      </c>
      <c r="F75" s="80"/>
      <c r="G75" s="34" t="s">
        <v>89</v>
      </c>
      <c r="H75" s="33">
        <v>19.8</v>
      </c>
      <c r="I75" s="32">
        <v>0.06</v>
      </c>
      <c r="J75" s="32">
        <v>1.18</v>
      </c>
    </row>
    <row r="76" spans="1:10" ht="26.1" customHeight="1" x14ac:dyDescent="0.2">
      <c r="A76" s="35" t="s">
        <v>295</v>
      </c>
      <c r="B76" s="36" t="s">
        <v>379</v>
      </c>
      <c r="C76" s="35" t="s">
        <v>58</v>
      </c>
      <c r="D76" s="35" t="s">
        <v>380</v>
      </c>
      <c r="E76" s="80" t="s">
        <v>296</v>
      </c>
      <c r="F76" s="80"/>
      <c r="G76" s="34" t="s">
        <v>201</v>
      </c>
      <c r="H76" s="33">
        <v>0.2</v>
      </c>
      <c r="I76" s="32">
        <v>14.68</v>
      </c>
      <c r="J76" s="32">
        <v>2.93</v>
      </c>
    </row>
    <row r="77" spans="1:10" x14ac:dyDescent="0.2">
      <c r="A77" s="31"/>
      <c r="B77" s="31"/>
      <c r="C77" s="31"/>
      <c r="D77" s="31"/>
      <c r="E77" s="31" t="s">
        <v>288</v>
      </c>
      <c r="F77" s="30">
        <v>168.67</v>
      </c>
      <c r="G77" s="31" t="s">
        <v>289</v>
      </c>
      <c r="H77" s="30">
        <v>0</v>
      </c>
      <c r="I77" s="31" t="s">
        <v>290</v>
      </c>
      <c r="J77" s="30">
        <v>168.67</v>
      </c>
    </row>
    <row r="78" spans="1:10" ht="15" thickBot="1" x14ac:dyDescent="0.25">
      <c r="A78" s="31"/>
      <c r="B78" s="31"/>
      <c r="C78" s="31"/>
      <c r="D78" s="31"/>
      <c r="E78" s="31" t="s">
        <v>291</v>
      </c>
      <c r="F78" s="30">
        <v>50.43</v>
      </c>
      <c r="G78" s="31"/>
      <c r="H78" s="86" t="s">
        <v>292</v>
      </c>
      <c r="I78" s="86"/>
      <c r="J78" s="30">
        <v>291.14999999999998</v>
      </c>
    </row>
    <row r="79" spans="1:10" ht="0.95" customHeight="1" thickTop="1" x14ac:dyDescent="0.2">
      <c r="A79" s="29"/>
      <c r="B79" s="29"/>
      <c r="C79" s="29"/>
      <c r="D79" s="29"/>
      <c r="E79" s="29"/>
      <c r="F79" s="29"/>
      <c r="G79" s="29"/>
      <c r="H79" s="29"/>
      <c r="I79" s="29"/>
      <c r="J79" s="29"/>
    </row>
    <row r="80" spans="1:10" ht="18" customHeight="1" x14ac:dyDescent="0.2">
      <c r="A80" s="49" t="s">
        <v>157</v>
      </c>
      <c r="B80" s="47" t="s">
        <v>49</v>
      </c>
      <c r="C80" s="49" t="s">
        <v>50</v>
      </c>
      <c r="D80" s="49" t="s">
        <v>10</v>
      </c>
      <c r="E80" s="84" t="s">
        <v>279</v>
      </c>
      <c r="F80" s="84"/>
      <c r="G80" s="48" t="s">
        <v>51</v>
      </c>
      <c r="H80" s="47" t="s">
        <v>11</v>
      </c>
      <c r="I80" s="47" t="s">
        <v>52</v>
      </c>
      <c r="J80" s="47" t="s">
        <v>12</v>
      </c>
    </row>
    <row r="81" spans="1:10" ht="39" customHeight="1" x14ac:dyDescent="0.2">
      <c r="A81" s="45" t="s">
        <v>280</v>
      </c>
      <c r="B81" s="46" t="s">
        <v>158</v>
      </c>
      <c r="C81" s="45" t="s">
        <v>78</v>
      </c>
      <c r="D81" s="45" t="s">
        <v>159</v>
      </c>
      <c r="E81" s="85" t="s">
        <v>368</v>
      </c>
      <c r="F81" s="85"/>
      <c r="G81" s="44" t="s">
        <v>89</v>
      </c>
      <c r="H81" s="43">
        <v>1</v>
      </c>
      <c r="I81" s="42">
        <v>228.97</v>
      </c>
      <c r="J81" s="42">
        <v>228.97</v>
      </c>
    </row>
    <row r="82" spans="1:10" ht="26.1" customHeight="1" x14ac:dyDescent="0.2">
      <c r="A82" s="40" t="s">
        <v>281</v>
      </c>
      <c r="B82" s="41" t="s">
        <v>369</v>
      </c>
      <c r="C82" s="40" t="s">
        <v>58</v>
      </c>
      <c r="D82" s="40" t="s">
        <v>370</v>
      </c>
      <c r="E82" s="83" t="s">
        <v>299</v>
      </c>
      <c r="F82" s="83"/>
      <c r="G82" s="39" t="s">
        <v>123</v>
      </c>
      <c r="H82" s="38">
        <v>2.23E-2</v>
      </c>
      <c r="I82" s="37">
        <v>783.43</v>
      </c>
      <c r="J82" s="37">
        <v>17.47</v>
      </c>
    </row>
    <row r="83" spans="1:10" ht="26.1" customHeight="1" x14ac:dyDescent="0.2">
      <c r="A83" s="40" t="s">
        <v>281</v>
      </c>
      <c r="B83" s="41" t="s">
        <v>371</v>
      </c>
      <c r="C83" s="40" t="s">
        <v>58</v>
      </c>
      <c r="D83" s="40" t="s">
        <v>372</v>
      </c>
      <c r="E83" s="83" t="s">
        <v>286</v>
      </c>
      <c r="F83" s="83"/>
      <c r="G83" s="39" t="s">
        <v>185</v>
      </c>
      <c r="H83" s="38">
        <v>3.6343999999999999</v>
      </c>
      <c r="I83" s="37">
        <v>27.94</v>
      </c>
      <c r="J83" s="37">
        <v>101.54</v>
      </c>
    </row>
    <row r="84" spans="1:10" ht="24" customHeight="1" x14ac:dyDescent="0.2">
      <c r="A84" s="40" t="s">
        <v>281</v>
      </c>
      <c r="B84" s="41" t="s">
        <v>284</v>
      </c>
      <c r="C84" s="40" t="s">
        <v>58</v>
      </c>
      <c r="D84" s="40" t="s">
        <v>285</v>
      </c>
      <c r="E84" s="83" t="s">
        <v>286</v>
      </c>
      <c r="F84" s="83"/>
      <c r="G84" s="39" t="s">
        <v>185</v>
      </c>
      <c r="H84" s="38">
        <v>2.4982000000000002</v>
      </c>
      <c r="I84" s="37">
        <v>24.83</v>
      </c>
      <c r="J84" s="37">
        <v>62.03</v>
      </c>
    </row>
    <row r="85" spans="1:10" ht="24" customHeight="1" x14ac:dyDescent="0.2">
      <c r="A85" s="40" t="s">
        <v>281</v>
      </c>
      <c r="B85" s="41" t="s">
        <v>297</v>
      </c>
      <c r="C85" s="40" t="s">
        <v>58</v>
      </c>
      <c r="D85" s="40" t="s">
        <v>298</v>
      </c>
      <c r="E85" s="83" t="s">
        <v>286</v>
      </c>
      <c r="F85" s="83"/>
      <c r="G85" s="39" t="s">
        <v>185</v>
      </c>
      <c r="H85" s="38">
        <v>1.3620000000000001</v>
      </c>
      <c r="I85" s="37">
        <v>29.88</v>
      </c>
      <c r="J85" s="37">
        <v>40.69</v>
      </c>
    </row>
    <row r="86" spans="1:10" ht="26.1" customHeight="1" x14ac:dyDescent="0.2">
      <c r="A86" s="35" t="s">
        <v>295</v>
      </c>
      <c r="B86" s="36" t="s">
        <v>373</v>
      </c>
      <c r="C86" s="35" t="s">
        <v>58</v>
      </c>
      <c r="D86" s="35" t="s">
        <v>374</v>
      </c>
      <c r="E86" s="80" t="s">
        <v>296</v>
      </c>
      <c r="F86" s="80"/>
      <c r="G86" s="34" t="s">
        <v>303</v>
      </c>
      <c r="H86" s="33">
        <v>0.1671</v>
      </c>
      <c r="I86" s="32">
        <v>12.73</v>
      </c>
      <c r="J86" s="32">
        <v>2.12</v>
      </c>
    </row>
    <row r="87" spans="1:10" ht="26.1" customHeight="1" x14ac:dyDescent="0.2">
      <c r="A87" s="35" t="s">
        <v>295</v>
      </c>
      <c r="B87" s="36" t="s">
        <v>375</v>
      </c>
      <c r="C87" s="35" t="s">
        <v>58</v>
      </c>
      <c r="D87" s="35" t="s">
        <v>376</v>
      </c>
      <c r="E87" s="80" t="s">
        <v>296</v>
      </c>
      <c r="F87" s="80"/>
      <c r="G87" s="34" t="s">
        <v>201</v>
      </c>
      <c r="H87" s="33">
        <v>6.1199999999999997E-2</v>
      </c>
      <c r="I87" s="32">
        <v>16.53</v>
      </c>
      <c r="J87" s="32">
        <v>1.01</v>
      </c>
    </row>
    <row r="88" spans="1:10" ht="26.1" customHeight="1" x14ac:dyDescent="0.2">
      <c r="A88" s="35" t="s">
        <v>295</v>
      </c>
      <c r="B88" s="36" t="s">
        <v>379</v>
      </c>
      <c r="C88" s="35" t="s">
        <v>58</v>
      </c>
      <c r="D88" s="35" t="s">
        <v>380</v>
      </c>
      <c r="E88" s="80" t="s">
        <v>296</v>
      </c>
      <c r="F88" s="80"/>
      <c r="G88" s="34" t="s">
        <v>201</v>
      </c>
      <c r="H88" s="33">
        <v>0.2</v>
      </c>
      <c r="I88" s="32">
        <v>14.68</v>
      </c>
      <c r="J88" s="32">
        <v>2.93</v>
      </c>
    </row>
    <row r="89" spans="1:10" ht="25.5" customHeight="1" x14ac:dyDescent="0.2">
      <c r="A89" s="35" t="s">
        <v>295</v>
      </c>
      <c r="B89" s="36" t="s">
        <v>377</v>
      </c>
      <c r="C89" s="35" t="s">
        <v>58</v>
      </c>
      <c r="D89" s="35" t="s">
        <v>378</v>
      </c>
      <c r="E89" s="80" t="s">
        <v>296</v>
      </c>
      <c r="F89" s="80"/>
      <c r="G89" s="34" t="s">
        <v>89</v>
      </c>
      <c r="H89" s="33">
        <v>19.8</v>
      </c>
      <c r="I89" s="32">
        <v>0.06</v>
      </c>
      <c r="J89" s="32">
        <v>1.18</v>
      </c>
    </row>
    <row r="90" spans="1:10" x14ac:dyDescent="0.2">
      <c r="A90" s="31"/>
      <c r="B90" s="31"/>
      <c r="C90" s="31"/>
      <c r="D90" s="31"/>
      <c r="E90" s="31" t="s">
        <v>288</v>
      </c>
      <c r="F90" s="30">
        <v>159.69</v>
      </c>
      <c r="G90" s="31" t="s">
        <v>289</v>
      </c>
      <c r="H90" s="30">
        <v>0</v>
      </c>
      <c r="I90" s="31" t="s">
        <v>290</v>
      </c>
      <c r="J90" s="30">
        <v>159.69</v>
      </c>
    </row>
    <row r="91" spans="1:10" ht="60.75" customHeight="1" thickBot="1" x14ac:dyDescent="0.25">
      <c r="A91" s="31"/>
      <c r="B91" s="31"/>
      <c r="C91" s="31"/>
      <c r="D91" s="31"/>
      <c r="E91" s="31" t="s">
        <v>291</v>
      </c>
      <c r="F91" s="30">
        <v>47.96</v>
      </c>
      <c r="G91" s="31"/>
      <c r="H91" s="86" t="s">
        <v>292</v>
      </c>
      <c r="I91" s="86"/>
      <c r="J91" s="30">
        <v>276.93</v>
      </c>
    </row>
    <row r="92" spans="1:10" ht="0.95" customHeight="1" thickTop="1" x14ac:dyDescent="0.2">
      <c r="A92" s="29"/>
      <c r="B92" s="29"/>
      <c r="C92" s="29"/>
      <c r="D92" s="29"/>
      <c r="E92" s="29"/>
      <c r="F92" s="29"/>
      <c r="G92" s="29"/>
      <c r="H92" s="29"/>
      <c r="I92" s="29"/>
      <c r="J92" s="29"/>
    </row>
    <row r="93" spans="1:10" ht="18" customHeight="1" x14ac:dyDescent="0.2">
      <c r="A93" s="49" t="s">
        <v>163</v>
      </c>
      <c r="B93" s="47" t="s">
        <v>49</v>
      </c>
      <c r="C93" s="49" t="s">
        <v>50</v>
      </c>
      <c r="D93" s="49" t="s">
        <v>10</v>
      </c>
      <c r="E93" s="84" t="s">
        <v>279</v>
      </c>
      <c r="F93" s="84"/>
      <c r="G93" s="48" t="s">
        <v>51</v>
      </c>
      <c r="H93" s="47" t="s">
        <v>11</v>
      </c>
      <c r="I93" s="47" t="s">
        <v>52</v>
      </c>
      <c r="J93" s="47" t="s">
        <v>12</v>
      </c>
    </row>
    <row r="94" spans="1:10" ht="39" customHeight="1" x14ac:dyDescent="0.2">
      <c r="A94" s="45" t="s">
        <v>280</v>
      </c>
      <c r="B94" s="46" t="s">
        <v>164</v>
      </c>
      <c r="C94" s="45" t="s">
        <v>78</v>
      </c>
      <c r="D94" s="45" t="s">
        <v>165</v>
      </c>
      <c r="E94" s="85" t="s">
        <v>381</v>
      </c>
      <c r="F94" s="85"/>
      <c r="G94" s="44" t="s">
        <v>89</v>
      </c>
      <c r="H94" s="43">
        <v>1</v>
      </c>
      <c r="I94" s="42">
        <v>1403.24</v>
      </c>
      <c r="J94" s="42">
        <v>1403.24</v>
      </c>
    </row>
    <row r="95" spans="1:10" ht="24" customHeight="1" x14ac:dyDescent="0.2">
      <c r="A95" s="40" t="s">
        <v>281</v>
      </c>
      <c r="B95" s="41" t="s">
        <v>382</v>
      </c>
      <c r="C95" s="40" t="s">
        <v>58</v>
      </c>
      <c r="D95" s="40" t="s">
        <v>383</v>
      </c>
      <c r="E95" s="83" t="s">
        <v>286</v>
      </c>
      <c r="F95" s="83"/>
      <c r="G95" s="39" t="s">
        <v>185</v>
      </c>
      <c r="H95" s="38">
        <v>1.8796917</v>
      </c>
      <c r="I95" s="37">
        <v>26.91</v>
      </c>
      <c r="J95" s="37">
        <v>50.58</v>
      </c>
    </row>
    <row r="96" spans="1:10" ht="24" customHeight="1" x14ac:dyDescent="0.2">
      <c r="A96" s="40" t="s">
        <v>281</v>
      </c>
      <c r="B96" s="41" t="s">
        <v>284</v>
      </c>
      <c r="C96" s="40" t="s">
        <v>58</v>
      </c>
      <c r="D96" s="40" t="s">
        <v>285</v>
      </c>
      <c r="E96" s="83" t="s">
        <v>286</v>
      </c>
      <c r="F96" s="83"/>
      <c r="G96" s="39" t="s">
        <v>185</v>
      </c>
      <c r="H96" s="38">
        <v>1.6216948</v>
      </c>
      <c r="I96" s="37">
        <v>24.83</v>
      </c>
      <c r="J96" s="37">
        <v>40.26</v>
      </c>
    </row>
    <row r="97" spans="1:10" ht="26.1" customHeight="1" x14ac:dyDescent="0.2">
      <c r="A97" s="35" t="s">
        <v>295</v>
      </c>
      <c r="B97" s="36" t="s">
        <v>384</v>
      </c>
      <c r="C97" s="35" t="s">
        <v>58</v>
      </c>
      <c r="D97" s="35" t="s">
        <v>385</v>
      </c>
      <c r="E97" s="80" t="s">
        <v>296</v>
      </c>
      <c r="F97" s="80"/>
      <c r="G97" s="34" t="s">
        <v>60</v>
      </c>
      <c r="H97" s="33">
        <v>3.15</v>
      </c>
      <c r="I97" s="32">
        <v>350</v>
      </c>
      <c r="J97" s="32">
        <v>1102.5</v>
      </c>
    </row>
    <row r="98" spans="1:10" ht="65.099999999999994" customHeight="1" x14ac:dyDescent="0.2">
      <c r="A98" s="35" t="s">
        <v>295</v>
      </c>
      <c r="B98" s="36" t="s">
        <v>386</v>
      </c>
      <c r="C98" s="35" t="s">
        <v>58</v>
      </c>
      <c r="D98" s="35" t="s">
        <v>387</v>
      </c>
      <c r="E98" s="80" t="s">
        <v>296</v>
      </c>
      <c r="F98" s="80"/>
      <c r="G98" s="34" t="s">
        <v>329</v>
      </c>
      <c r="H98" s="33">
        <v>1</v>
      </c>
      <c r="I98" s="32">
        <v>209.9</v>
      </c>
      <c r="J98" s="32">
        <v>209.9</v>
      </c>
    </row>
    <row r="99" spans="1:10" x14ac:dyDescent="0.2">
      <c r="A99" s="31"/>
      <c r="B99" s="31"/>
      <c r="C99" s="31"/>
      <c r="D99" s="31"/>
      <c r="E99" s="31" t="s">
        <v>288</v>
      </c>
      <c r="F99" s="30">
        <v>67.69</v>
      </c>
      <c r="G99" s="31" t="s">
        <v>289</v>
      </c>
      <c r="H99" s="30">
        <v>0</v>
      </c>
      <c r="I99" s="31" t="s">
        <v>290</v>
      </c>
      <c r="J99" s="30">
        <v>67.69</v>
      </c>
    </row>
    <row r="100" spans="1:10" ht="15" thickBot="1" x14ac:dyDescent="0.25">
      <c r="A100" s="31"/>
      <c r="B100" s="31"/>
      <c r="C100" s="31"/>
      <c r="D100" s="31"/>
      <c r="E100" s="31" t="s">
        <v>291</v>
      </c>
      <c r="F100" s="30">
        <v>293.97000000000003</v>
      </c>
      <c r="G100" s="31"/>
      <c r="H100" s="86" t="s">
        <v>292</v>
      </c>
      <c r="I100" s="86"/>
      <c r="J100" s="30">
        <v>1697.21</v>
      </c>
    </row>
    <row r="101" spans="1:10" ht="0.95" customHeight="1" thickTop="1" x14ac:dyDescent="0.2">
      <c r="A101" s="29"/>
      <c r="B101" s="29"/>
      <c r="C101" s="29"/>
      <c r="D101" s="29"/>
      <c r="E101" s="29"/>
      <c r="F101" s="29"/>
      <c r="G101" s="29"/>
      <c r="H101" s="29"/>
      <c r="I101" s="29"/>
      <c r="J101" s="29"/>
    </row>
    <row r="102" spans="1:10" ht="18" customHeight="1" x14ac:dyDescent="0.2">
      <c r="A102" s="49" t="s">
        <v>166</v>
      </c>
      <c r="B102" s="47" t="s">
        <v>49</v>
      </c>
      <c r="C102" s="49" t="s">
        <v>50</v>
      </c>
      <c r="D102" s="49" t="s">
        <v>10</v>
      </c>
      <c r="E102" s="84" t="s">
        <v>279</v>
      </c>
      <c r="F102" s="84"/>
      <c r="G102" s="48" t="s">
        <v>51</v>
      </c>
      <c r="H102" s="47" t="s">
        <v>11</v>
      </c>
      <c r="I102" s="47" t="s">
        <v>52</v>
      </c>
      <c r="J102" s="47" t="s">
        <v>12</v>
      </c>
    </row>
    <row r="103" spans="1:10" ht="39" customHeight="1" x14ac:dyDescent="0.2">
      <c r="A103" s="45" t="s">
        <v>280</v>
      </c>
      <c r="B103" s="46" t="s">
        <v>167</v>
      </c>
      <c r="C103" s="45" t="s">
        <v>78</v>
      </c>
      <c r="D103" s="45" t="s">
        <v>168</v>
      </c>
      <c r="E103" s="85" t="s">
        <v>381</v>
      </c>
      <c r="F103" s="85"/>
      <c r="G103" s="44" t="s">
        <v>89</v>
      </c>
      <c r="H103" s="43">
        <v>1</v>
      </c>
      <c r="I103" s="42">
        <v>1035.74</v>
      </c>
      <c r="J103" s="42">
        <v>1035.74</v>
      </c>
    </row>
    <row r="104" spans="1:10" ht="24" customHeight="1" x14ac:dyDescent="0.2">
      <c r="A104" s="40" t="s">
        <v>281</v>
      </c>
      <c r="B104" s="41" t="s">
        <v>284</v>
      </c>
      <c r="C104" s="40" t="s">
        <v>58</v>
      </c>
      <c r="D104" s="40" t="s">
        <v>285</v>
      </c>
      <c r="E104" s="83" t="s">
        <v>286</v>
      </c>
      <c r="F104" s="83"/>
      <c r="G104" s="39" t="s">
        <v>185</v>
      </c>
      <c r="H104" s="38">
        <v>1.6216948</v>
      </c>
      <c r="I104" s="37">
        <v>24.83</v>
      </c>
      <c r="J104" s="37">
        <v>40.26</v>
      </c>
    </row>
    <row r="105" spans="1:10" ht="24" customHeight="1" x14ac:dyDescent="0.2">
      <c r="A105" s="40" t="s">
        <v>281</v>
      </c>
      <c r="B105" s="41" t="s">
        <v>382</v>
      </c>
      <c r="C105" s="40" t="s">
        <v>58</v>
      </c>
      <c r="D105" s="40" t="s">
        <v>383</v>
      </c>
      <c r="E105" s="83" t="s">
        <v>286</v>
      </c>
      <c r="F105" s="83"/>
      <c r="G105" s="39" t="s">
        <v>185</v>
      </c>
      <c r="H105" s="38">
        <v>1.8796917</v>
      </c>
      <c r="I105" s="37">
        <v>26.91</v>
      </c>
      <c r="J105" s="37">
        <v>50.58</v>
      </c>
    </row>
    <row r="106" spans="1:10" ht="65.099999999999994" customHeight="1" x14ac:dyDescent="0.2">
      <c r="A106" s="35" t="s">
        <v>295</v>
      </c>
      <c r="B106" s="36" t="s">
        <v>386</v>
      </c>
      <c r="C106" s="35" t="s">
        <v>58</v>
      </c>
      <c r="D106" s="35" t="s">
        <v>387</v>
      </c>
      <c r="E106" s="80" t="s">
        <v>296</v>
      </c>
      <c r="F106" s="80"/>
      <c r="G106" s="34" t="s">
        <v>329</v>
      </c>
      <c r="H106" s="33">
        <v>1</v>
      </c>
      <c r="I106" s="32">
        <v>209.9</v>
      </c>
      <c r="J106" s="32">
        <v>209.9</v>
      </c>
    </row>
    <row r="107" spans="1:10" ht="26.1" customHeight="1" x14ac:dyDescent="0.2">
      <c r="A107" s="35" t="s">
        <v>295</v>
      </c>
      <c r="B107" s="36" t="s">
        <v>384</v>
      </c>
      <c r="C107" s="35" t="s">
        <v>58</v>
      </c>
      <c r="D107" s="35" t="s">
        <v>385</v>
      </c>
      <c r="E107" s="80" t="s">
        <v>296</v>
      </c>
      <c r="F107" s="80"/>
      <c r="G107" s="34" t="s">
        <v>60</v>
      </c>
      <c r="H107" s="33">
        <v>2.1</v>
      </c>
      <c r="I107" s="32">
        <v>350</v>
      </c>
      <c r="J107" s="32">
        <v>735</v>
      </c>
    </row>
    <row r="108" spans="1:10" x14ac:dyDescent="0.2">
      <c r="A108" s="31"/>
      <c r="B108" s="31"/>
      <c r="C108" s="31"/>
      <c r="D108" s="31"/>
      <c r="E108" s="31" t="s">
        <v>288</v>
      </c>
      <c r="F108" s="30">
        <v>67.69</v>
      </c>
      <c r="G108" s="31" t="s">
        <v>289</v>
      </c>
      <c r="H108" s="30">
        <v>0</v>
      </c>
      <c r="I108" s="31" t="s">
        <v>290</v>
      </c>
      <c r="J108" s="30">
        <v>67.69</v>
      </c>
    </row>
    <row r="109" spans="1:10" ht="15" thickBot="1" x14ac:dyDescent="0.25">
      <c r="A109" s="31"/>
      <c r="B109" s="31"/>
      <c r="C109" s="31"/>
      <c r="D109" s="31"/>
      <c r="E109" s="31" t="s">
        <v>291</v>
      </c>
      <c r="F109" s="30">
        <v>216.98</v>
      </c>
      <c r="G109" s="31"/>
      <c r="H109" s="86" t="s">
        <v>292</v>
      </c>
      <c r="I109" s="86"/>
      <c r="J109" s="30">
        <v>1252.72</v>
      </c>
    </row>
    <row r="110" spans="1:10" ht="0.95" customHeight="1" thickTop="1" x14ac:dyDescent="0.2">
      <c r="A110" s="29"/>
      <c r="B110" s="29"/>
      <c r="C110" s="29"/>
      <c r="D110" s="29"/>
      <c r="E110" s="29"/>
      <c r="F110" s="29"/>
      <c r="G110" s="29"/>
      <c r="H110" s="29"/>
      <c r="I110" s="29"/>
      <c r="J110" s="29"/>
    </row>
    <row r="111" spans="1:10" ht="18" customHeight="1" x14ac:dyDescent="0.2">
      <c r="A111" s="49" t="s">
        <v>169</v>
      </c>
      <c r="B111" s="47" t="s">
        <v>49</v>
      </c>
      <c r="C111" s="49" t="s">
        <v>50</v>
      </c>
      <c r="D111" s="49" t="s">
        <v>10</v>
      </c>
      <c r="E111" s="84" t="s">
        <v>279</v>
      </c>
      <c r="F111" s="84"/>
      <c r="G111" s="48" t="s">
        <v>51</v>
      </c>
      <c r="H111" s="47" t="s">
        <v>11</v>
      </c>
      <c r="I111" s="47" t="s">
        <v>52</v>
      </c>
      <c r="J111" s="47" t="s">
        <v>12</v>
      </c>
    </row>
    <row r="112" spans="1:10" ht="39" customHeight="1" x14ac:dyDescent="0.2">
      <c r="A112" s="45" t="s">
        <v>280</v>
      </c>
      <c r="B112" s="46" t="s">
        <v>170</v>
      </c>
      <c r="C112" s="45" t="s">
        <v>78</v>
      </c>
      <c r="D112" s="45" t="s">
        <v>171</v>
      </c>
      <c r="E112" s="85" t="s">
        <v>361</v>
      </c>
      <c r="F112" s="85"/>
      <c r="G112" s="44" t="s">
        <v>89</v>
      </c>
      <c r="H112" s="43">
        <v>1</v>
      </c>
      <c r="I112" s="42">
        <v>44.48</v>
      </c>
      <c r="J112" s="42">
        <v>44.48</v>
      </c>
    </row>
    <row r="113" spans="1:10" ht="24" customHeight="1" x14ac:dyDescent="0.2">
      <c r="A113" s="40" t="s">
        <v>281</v>
      </c>
      <c r="B113" s="41" t="s">
        <v>284</v>
      </c>
      <c r="C113" s="40" t="s">
        <v>58</v>
      </c>
      <c r="D113" s="40" t="s">
        <v>285</v>
      </c>
      <c r="E113" s="83" t="s">
        <v>286</v>
      </c>
      <c r="F113" s="83"/>
      <c r="G113" s="39" t="s">
        <v>185</v>
      </c>
      <c r="H113" s="38">
        <v>0.43312859999999997</v>
      </c>
      <c r="I113" s="37">
        <v>24.83</v>
      </c>
      <c r="J113" s="37">
        <v>10.75</v>
      </c>
    </row>
    <row r="114" spans="1:10" ht="26.1" customHeight="1" x14ac:dyDescent="0.2">
      <c r="A114" s="40" t="s">
        <v>281</v>
      </c>
      <c r="B114" s="41" t="s">
        <v>330</v>
      </c>
      <c r="C114" s="40" t="s">
        <v>58</v>
      </c>
      <c r="D114" s="40" t="s">
        <v>331</v>
      </c>
      <c r="E114" s="83" t="s">
        <v>286</v>
      </c>
      <c r="F114" s="83"/>
      <c r="G114" s="39" t="s">
        <v>185</v>
      </c>
      <c r="H114" s="38">
        <v>1.128414</v>
      </c>
      <c r="I114" s="37">
        <v>29.9</v>
      </c>
      <c r="J114" s="37">
        <v>33.729999999999997</v>
      </c>
    </row>
    <row r="115" spans="1:10" x14ac:dyDescent="0.2">
      <c r="A115" s="31"/>
      <c r="B115" s="31"/>
      <c r="C115" s="31"/>
      <c r="D115" s="31"/>
      <c r="E115" s="31" t="s">
        <v>288</v>
      </c>
      <c r="F115" s="30">
        <v>34.71</v>
      </c>
      <c r="G115" s="31" t="s">
        <v>289</v>
      </c>
      <c r="H115" s="30">
        <v>0</v>
      </c>
      <c r="I115" s="31" t="s">
        <v>290</v>
      </c>
      <c r="J115" s="30">
        <v>34.71</v>
      </c>
    </row>
    <row r="116" spans="1:10" ht="15" thickBot="1" x14ac:dyDescent="0.25">
      <c r="A116" s="31"/>
      <c r="B116" s="31"/>
      <c r="C116" s="31"/>
      <c r="D116" s="31"/>
      <c r="E116" s="31" t="s">
        <v>291</v>
      </c>
      <c r="F116" s="30">
        <v>9.31</v>
      </c>
      <c r="G116" s="31"/>
      <c r="H116" s="86" t="s">
        <v>292</v>
      </c>
      <c r="I116" s="86"/>
      <c r="J116" s="30">
        <v>53.79</v>
      </c>
    </row>
    <row r="117" spans="1:10" ht="0.95" customHeight="1" thickTop="1" x14ac:dyDescent="0.2">
      <c r="A117" s="29"/>
      <c r="B117" s="29"/>
      <c r="C117" s="29"/>
      <c r="D117" s="29"/>
      <c r="E117" s="29"/>
      <c r="F117" s="29"/>
      <c r="G117" s="29"/>
      <c r="H117" s="29"/>
      <c r="I117" s="29"/>
      <c r="J117" s="29"/>
    </row>
    <row r="118" spans="1:10" ht="18" customHeight="1" x14ac:dyDescent="0.2">
      <c r="A118" s="49" t="s">
        <v>172</v>
      </c>
      <c r="B118" s="47" t="s">
        <v>49</v>
      </c>
      <c r="C118" s="49" t="s">
        <v>50</v>
      </c>
      <c r="D118" s="49" t="s">
        <v>10</v>
      </c>
      <c r="E118" s="84" t="s">
        <v>279</v>
      </c>
      <c r="F118" s="84"/>
      <c r="G118" s="48" t="s">
        <v>51</v>
      </c>
      <c r="H118" s="47" t="s">
        <v>11</v>
      </c>
      <c r="I118" s="47" t="s">
        <v>52</v>
      </c>
      <c r="J118" s="47" t="s">
        <v>12</v>
      </c>
    </row>
    <row r="119" spans="1:10" ht="39" customHeight="1" x14ac:dyDescent="0.2">
      <c r="A119" s="45" t="s">
        <v>280</v>
      </c>
      <c r="B119" s="46" t="s">
        <v>173</v>
      </c>
      <c r="C119" s="45" t="s">
        <v>78</v>
      </c>
      <c r="D119" s="45" t="s">
        <v>174</v>
      </c>
      <c r="E119" s="85" t="s">
        <v>388</v>
      </c>
      <c r="F119" s="85"/>
      <c r="G119" s="44" t="s">
        <v>60</v>
      </c>
      <c r="H119" s="43">
        <v>1</v>
      </c>
      <c r="I119" s="42">
        <v>74.87</v>
      </c>
      <c r="J119" s="42">
        <v>74.87</v>
      </c>
    </row>
    <row r="120" spans="1:10" ht="24" customHeight="1" x14ac:dyDescent="0.2">
      <c r="A120" s="40" t="s">
        <v>281</v>
      </c>
      <c r="B120" s="41" t="s">
        <v>284</v>
      </c>
      <c r="C120" s="40" t="s">
        <v>58</v>
      </c>
      <c r="D120" s="40" t="s">
        <v>285</v>
      </c>
      <c r="E120" s="83" t="s">
        <v>286</v>
      </c>
      <c r="F120" s="83"/>
      <c r="G120" s="39" t="s">
        <v>185</v>
      </c>
      <c r="H120" s="38">
        <v>0.50520690000000001</v>
      </c>
      <c r="I120" s="37">
        <v>24.83</v>
      </c>
      <c r="J120" s="37">
        <v>12.54</v>
      </c>
    </row>
    <row r="121" spans="1:10" ht="24" customHeight="1" x14ac:dyDescent="0.2">
      <c r="A121" s="40" t="s">
        <v>281</v>
      </c>
      <c r="B121" s="41" t="s">
        <v>297</v>
      </c>
      <c r="C121" s="40" t="s">
        <v>58</v>
      </c>
      <c r="D121" s="40" t="s">
        <v>298</v>
      </c>
      <c r="E121" s="83" t="s">
        <v>286</v>
      </c>
      <c r="F121" s="83"/>
      <c r="G121" s="39" t="s">
        <v>185</v>
      </c>
      <c r="H121" s="38">
        <v>1.0104139000000001</v>
      </c>
      <c r="I121" s="37">
        <v>29.88</v>
      </c>
      <c r="J121" s="37">
        <v>30.19</v>
      </c>
    </row>
    <row r="122" spans="1:10" ht="39" customHeight="1" x14ac:dyDescent="0.2">
      <c r="A122" s="35" t="s">
        <v>295</v>
      </c>
      <c r="B122" s="36" t="s">
        <v>389</v>
      </c>
      <c r="C122" s="35" t="s">
        <v>58</v>
      </c>
      <c r="D122" s="35" t="s">
        <v>390</v>
      </c>
      <c r="E122" s="80" t="s">
        <v>296</v>
      </c>
      <c r="F122" s="80"/>
      <c r="G122" s="34" t="s">
        <v>89</v>
      </c>
      <c r="H122" s="33">
        <v>24.4</v>
      </c>
      <c r="I122" s="32">
        <v>0.17</v>
      </c>
      <c r="J122" s="32">
        <v>4.1399999999999997</v>
      </c>
    </row>
    <row r="123" spans="1:10" ht="24" customHeight="1" x14ac:dyDescent="0.2">
      <c r="A123" s="35" t="s">
        <v>295</v>
      </c>
      <c r="B123" s="36" t="s">
        <v>391</v>
      </c>
      <c r="C123" s="35" t="s">
        <v>58</v>
      </c>
      <c r="D123" s="35" t="s">
        <v>392</v>
      </c>
      <c r="E123" s="80" t="s">
        <v>296</v>
      </c>
      <c r="F123" s="80"/>
      <c r="G123" s="34" t="s">
        <v>89</v>
      </c>
      <c r="H123" s="33">
        <v>1.16875</v>
      </c>
      <c r="I123" s="32">
        <v>23.96</v>
      </c>
      <c r="J123" s="32">
        <v>28</v>
      </c>
    </row>
    <row r="124" spans="1:10" x14ac:dyDescent="0.2">
      <c r="A124" s="31"/>
      <c r="B124" s="31"/>
      <c r="C124" s="31"/>
      <c r="D124" s="31"/>
      <c r="E124" s="31" t="s">
        <v>288</v>
      </c>
      <c r="F124" s="30">
        <v>32.700000000000003</v>
      </c>
      <c r="G124" s="31" t="s">
        <v>289</v>
      </c>
      <c r="H124" s="30">
        <v>0</v>
      </c>
      <c r="I124" s="31" t="s">
        <v>290</v>
      </c>
      <c r="J124" s="30">
        <v>32.700000000000003</v>
      </c>
    </row>
    <row r="125" spans="1:10" ht="15" thickBot="1" x14ac:dyDescent="0.25">
      <c r="A125" s="31"/>
      <c r="B125" s="31"/>
      <c r="C125" s="31"/>
      <c r="D125" s="31"/>
      <c r="E125" s="31" t="s">
        <v>291</v>
      </c>
      <c r="F125" s="30">
        <v>15.68</v>
      </c>
      <c r="G125" s="31"/>
      <c r="H125" s="86" t="s">
        <v>292</v>
      </c>
      <c r="I125" s="86"/>
      <c r="J125" s="30">
        <v>90.55</v>
      </c>
    </row>
    <row r="126" spans="1:10" ht="0.95" customHeight="1" thickTop="1" x14ac:dyDescent="0.2">
      <c r="A126" s="29"/>
      <c r="B126" s="29"/>
      <c r="C126" s="29"/>
      <c r="D126" s="29"/>
      <c r="E126" s="29"/>
      <c r="F126" s="29"/>
      <c r="G126" s="29"/>
      <c r="H126" s="29"/>
      <c r="I126" s="29"/>
      <c r="J126" s="29"/>
    </row>
    <row r="127" spans="1:10" ht="18" customHeight="1" x14ac:dyDescent="0.2">
      <c r="A127" s="49" t="s">
        <v>175</v>
      </c>
      <c r="B127" s="47" t="s">
        <v>49</v>
      </c>
      <c r="C127" s="49" t="s">
        <v>50</v>
      </c>
      <c r="D127" s="49" t="s">
        <v>10</v>
      </c>
      <c r="E127" s="84" t="s">
        <v>279</v>
      </c>
      <c r="F127" s="84"/>
      <c r="G127" s="48" t="s">
        <v>51</v>
      </c>
      <c r="H127" s="47" t="s">
        <v>11</v>
      </c>
      <c r="I127" s="47" t="s">
        <v>52</v>
      </c>
      <c r="J127" s="47" t="s">
        <v>12</v>
      </c>
    </row>
    <row r="128" spans="1:10" ht="39" customHeight="1" x14ac:dyDescent="0.2">
      <c r="A128" s="45" t="s">
        <v>280</v>
      </c>
      <c r="B128" s="46" t="s">
        <v>176</v>
      </c>
      <c r="C128" s="45" t="s">
        <v>78</v>
      </c>
      <c r="D128" s="45" t="s">
        <v>177</v>
      </c>
      <c r="E128" s="85" t="s">
        <v>388</v>
      </c>
      <c r="F128" s="85"/>
      <c r="G128" s="44" t="s">
        <v>60</v>
      </c>
      <c r="H128" s="43">
        <v>1</v>
      </c>
      <c r="I128" s="42">
        <v>30.79</v>
      </c>
      <c r="J128" s="42">
        <v>30.79</v>
      </c>
    </row>
    <row r="129" spans="1:10" ht="24" customHeight="1" x14ac:dyDescent="0.2">
      <c r="A129" s="40" t="s">
        <v>281</v>
      </c>
      <c r="B129" s="41" t="s">
        <v>284</v>
      </c>
      <c r="C129" s="40" t="s">
        <v>58</v>
      </c>
      <c r="D129" s="40" t="s">
        <v>285</v>
      </c>
      <c r="E129" s="83" t="s">
        <v>286</v>
      </c>
      <c r="F129" s="83"/>
      <c r="G129" s="39" t="s">
        <v>185</v>
      </c>
      <c r="H129" s="38">
        <v>0.15650900000000001</v>
      </c>
      <c r="I129" s="37">
        <v>24.83</v>
      </c>
      <c r="J129" s="37">
        <v>3.88</v>
      </c>
    </row>
    <row r="130" spans="1:10" ht="24" customHeight="1" x14ac:dyDescent="0.2">
      <c r="A130" s="40" t="s">
        <v>281</v>
      </c>
      <c r="B130" s="41" t="s">
        <v>297</v>
      </c>
      <c r="C130" s="40" t="s">
        <v>58</v>
      </c>
      <c r="D130" s="40" t="s">
        <v>298</v>
      </c>
      <c r="E130" s="83" t="s">
        <v>286</v>
      </c>
      <c r="F130" s="83"/>
      <c r="G130" s="39" t="s">
        <v>185</v>
      </c>
      <c r="H130" s="38">
        <v>0.31301800000000002</v>
      </c>
      <c r="I130" s="37">
        <v>29.88</v>
      </c>
      <c r="J130" s="37">
        <v>9.35</v>
      </c>
    </row>
    <row r="131" spans="1:10" ht="39" customHeight="1" x14ac:dyDescent="0.2">
      <c r="A131" s="35" t="s">
        <v>295</v>
      </c>
      <c r="B131" s="36" t="s">
        <v>389</v>
      </c>
      <c r="C131" s="35" t="s">
        <v>58</v>
      </c>
      <c r="D131" s="35" t="s">
        <v>390</v>
      </c>
      <c r="E131" s="80" t="s">
        <v>296</v>
      </c>
      <c r="F131" s="80"/>
      <c r="G131" s="34" t="s">
        <v>89</v>
      </c>
      <c r="H131" s="33">
        <v>9.1999999999999993</v>
      </c>
      <c r="I131" s="32">
        <v>0.17</v>
      </c>
      <c r="J131" s="32">
        <v>1.56</v>
      </c>
    </row>
    <row r="132" spans="1:10" ht="24" customHeight="1" x14ac:dyDescent="0.2">
      <c r="A132" s="35" t="s">
        <v>295</v>
      </c>
      <c r="B132" s="36" t="s">
        <v>391</v>
      </c>
      <c r="C132" s="35" t="s">
        <v>58</v>
      </c>
      <c r="D132" s="35" t="s">
        <v>392</v>
      </c>
      <c r="E132" s="80" t="s">
        <v>296</v>
      </c>
      <c r="F132" s="80"/>
      <c r="G132" s="34" t="s">
        <v>89</v>
      </c>
      <c r="H132" s="33">
        <v>0.66785709999999998</v>
      </c>
      <c r="I132" s="32">
        <v>23.96</v>
      </c>
      <c r="J132" s="32">
        <v>16</v>
      </c>
    </row>
    <row r="133" spans="1:10" x14ac:dyDescent="0.2">
      <c r="A133" s="31"/>
      <c r="B133" s="31"/>
      <c r="C133" s="31"/>
      <c r="D133" s="31"/>
      <c r="E133" s="31" t="s">
        <v>288</v>
      </c>
      <c r="F133" s="30">
        <v>10.119999999999999</v>
      </c>
      <c r="G133" s="31" t="s">
        <v>289</v>
      </c>
      <c r="H133" s="30">
        <v>0</v>
      </c>
      <c r="I133" s="31" t="s">
        <v>290</v>
      </c>
      <c r="J133" s="30">
        <v>10.119999999999999</v>
      </c>
    </row>
    <row r="134" spans="1:10" ht="15" thickBot="1" x14ac:dyDescent="0.25">
      <c r="A134" s="31"/>
      <c r="B134" s="31"/>
      <c r="C134" s="31"/>
      <c r="D134" s="31"/>
      <c r="E134" s="31" t="s">
        <v>291</v>
      </c>
      <c r="F134" s="30">
        <v>6.45</v>
      </c>
      <c r="G134" s="31"/>
      <c r="H134" s="86" t="s">
        <v>292</v>
      </c>
      <c r="I134" s="86"/>
      <c r="J134" s="30">
        <v>37.24</v>
      </c>
    </row>
    <row r="135" spans="1:10" ht="0.95" customHeight="1" thickTop="1" x14ac:dyDescent="0.2">
      <c r="A135" s="29"/>
      <c r="B135" s="29"/>
      <c r="C135" s="29"/>
      <c r="D135" s="29"/>
      <c r="E135" s="29"/>
      <c r="F135" s="29"/>
      <c r="G135" s="29"/>
      <c r="H135" s="29"/>
      <c r="I135" s="29"/>
      <c r="J135" s="29"/>
    </row>
    <row r="136" spans="1:10" ht="18" customHeight="1" x14ac:dyDescent="0.2">
      <c r="A136" s="49" t="s">
        <v>244</v>
      </c>
      <c r="B136" s="47" t="s">
        <v>49</v>
      </c>
      <c r="C136" s="49" t="s">
        <v>50</v>
      </c>
      <c r="D136" s="49" t="s">
        <v>10</v>
      </c>
      <c r="E136" s="84" t="s">
        <v>279</v>
      </c>
      <c r="F136" s="84"/>
      <c r="G136" s="48" t="s">
        <v>51</v>
      </c>
      <c r="H136" s="47" t="s">
        <v>11</v>
      </c>
      <c r="I136" s="47" t="s">
        <v>52</v>
      </c>
      <c r="J136" s="47" t="s">
        <v>12</v>
      </c>
    </row>
    <row r="137" spans="1:10" ht="39" customHeight="1" x14ac:dyDescent="0.2">
      <c r="A137" s="45" t="s">
        <v>280</v>
      </c>
      <c r="B137" s="46" t="s">
        <v>245</v>
      </c>
      <c r="C137" s="45" t="s">
        <v>78</v>
      </c>
      <c r="D137" s="45" t="s">
        <v>246</v>
      </c>
      <c r="E137" s="85" t="s">
        <v>393</v>
      </c>
      <c r="F137" s="85"/>
      <c r="G137" s="44" t="s">
        <v>247</v>
      </c>
      <c r="H137" s="43">
        <v>1</v>
      </c>
      <c r="I137" s="42">
        <v>56.11</v>
      </c>
      <c r="J137" s="42">
        <v>56.11</v>
      </c>
    </row>
    <row r="138" spans="1:10" ht="24" customHeight="1" x14ac:dyDescent="0.2">
      <c r="A138" s="40" t="s">
        <v>281</v>
      </c>
      <c r="B138" s="41" t="s">
        <v>284</v>
      </c>
      <c r="C138" s="40" t="s">
        <v>58</v>
      </c>
      <c r="D138" s="40" t="s">
        <v>285</v>
      </c>
      <c r="E138" s="83" t="s">
        <v>286</v>
      </c>
      <c r="F138" s="83"/>
      <c r="G138" s="39" t="s">
        <v>185</v>
      </c>
      <c r="H138" s="38">
        <v>0.218</v>
      </c>
      <c r="I138" s="37">
        <v>24.83</v>
      </c>
      <c r="J138" s="37">
        <v>5.41</v>
      </c>
    </row>
    <row r="139" spans="1:10" ht="24" customHeight="1" x14ac:dyDescent="0.2">
      <c r="A139" s="40" t="s">
        <v>281</v>
      </c>
      <c r="B139" s="41" t="s">
        <v>297</v>
      </c>
      <c r="C139" s="40" t="s">
        <v>58</v>
      </c>
      <c r="D139" s="40" t="s">
        <v>298</v>
      </c>
      <c r="E139" s="83" t="s">
        <v>286</v>
      </c>
      <c r="F139" s="83"/>
      <c r="G139" s="39" t="s">
        <v>185</v>
      </c>
      <c r="H139" s="38">
        <v>0.437</v>
      </c>
      <c r="I139" s="37">
        <v>29.88</v>
      </c>
      <c r="J139" s="37">
        <v>13.05</v>
      </c>
    </row>
    <row r="140" spans="1:10" ht="39" customHeight="1" x14ac:dyDescent="0.2">
      <c r="A140" s="35" t="s">
        <v>295</v>
      </c>
      <c r="B140" s="36" t="s">
        <v>394</v>
      </c>
      <c r="C140" s="35" t="s">
        <v>58</v>
      </c>
      <c r="D140" s="35" t="s">
        <v>395</v>
      </c>
      <c r="E140" s="80" t="s">
        <v>296</v>
      </c>
      <c r="F140" s="80"/>
      <c r="G140" s="34" t="s">
        <v>89</v>
      </c>
      <c r="H140" s="33">
        <v>2.5</v>
      </c>
      <c r="I140" s="32">
        <v>14.06</v>
      </c>
      <c r="J140" s="32">
        <v>35.15</v>
      </c>
    </row>
    <row r="141" spans="1:10" ht="24" customHeight="1" x14ac:dyDescent="0.2">
      <c r="A141" s="35" t="s">
        <v>295</v>
      </c>
      <c r="B141" s="36" t="s">
        <v>344</v>
      </c>
      <c r="C141" s="35" t="s">
        <v>58</v>
      </c>
      <c r="D141" s="35" t="s">
        <v>345</v>
      </c>
      <c r="E141" s="80" t="s">
        <v>296</v>
      </c>
      <c r="F141" s="80"/>
      <c r="G141" s="34" t="s">
        <v>201</v>
      </c>
      <c r="H141" s="33">
        <v>0.1</v>
      </c>
      <c r="I141" s="32">
        <v>4.6900000000000004</v>
      </c>
      <c r="J141" s="32">
        <v>0.46</v>
      </c>
    </row>
    <row r="142" spans="1:10" ht="24" customHeight="1" x14ac:dyDescent="0.2">
      <c r="A142" s="35" t="s">
        <v>295</v>
      </c>
      <c r="B142" s="36" t="s">
        <v>396</v>
      </c>
      <c r="C142" s="35" t="s">
        <v>58</v>
      </c>
      <c r="D142" s="35" t="s">
        <v>397</v>
      </c>
      <c r="E142" s="80" t="s">
        <v>296</v>
      </c>
      <c r="F142" s="80"/>
      <c r="G142" s="34" t="s">
        <v>201</v>
      </c>
      <c r="H142" s="33">
        <v>1.2150000000000001</v>
      </c>
      <c r="I142" s="32">
        <v>1.49</v>
      </c>
      <c r="J142" s="32">
        <v>1.81</v>
      </c>
    </row>
    <row r="143" spans="1:10" ht="24" customHeight="1" x14ac:dyDescent="0.2">
      <c r="A143" s="35" t="s">
        <v>295</v>
      </c>
      <c r="B143" s="36" t="s">
        <v>398</v>
      </c>
      <c r="C143" s="35" t="s">
        <v>58</v>
      </c>
      <c r="D143" s="35" t="s">
        <v>399</v>
      </c>
      <c r="E143" s="80" t="s">
        <v>296</v>
      </c>
      <c r="F143" s="80"/>
      <c r="G143" s="34" t="s">
        <v>201</v>
      </c>
      <c r="H143" s="33">
        <v>0.24</v>
      </c>
      <c r="I143" s="32">
        <v>0.96</v>
      </c>
      <c r="J143" s="32">
        <v>0.23</v>
      </c>
    </row>
    <row r="144" spans="1:10" x14ac:dyDescent="0.2">
      <c r="A144" s="31"/>
      <c r="B144" s="31"/>
      <c r="C144" s="31"/>
      <c r="D144" s="31"/>
      <c r="E144" s="31" t="s">
        <v>288</v>
      </c>
      <c r="F144" s="30">
        <v>14.12</v>
      </c>
      <c r="G144" s="31" t="s">
        <v>289</v>
      </c>
      <c r="H144" s="30">
        <v>0</v>
      </c>
      <c r="I144" s="31" t="s">
        <v>290</v>
      </c>
      <c r="J144" s="30">
        <v>14.12</v>
      </c>
    </row>
    <row r="145" spans="1:10" ht="15" thickBot="1" x14ac:dyDescent="0.25">
      <c r="A145" s="31"/>
      <c r="B145" s="31"/>
      <c r="C145" s="31"/>
      <c r="D145" s="31"/>
      <c r="E145" s="31" t="s">
        <v>291</v>
      </c>
      <c r="F145" s="30">
        <v>11.75</v>
      </c>
      <c r="G145" s="31"/>
      <c r="H145" s="86" t="s">
        <v>292</v>
      </c>
      <c r="I145" s="86"/>
      <c r="J145" s="30">
        <v>67.86</v>
      </c>
    </row>
    <row r="146" spans="1:10" ht="0.95" customHeight="1" thickTop="1" x14ac:dyDescent="0.2">
      <c r="A146" s="29"/>
      <c r="B146" s="29"/>
      <c r="C146" s="29"/>
      <c r="D146" s="29"/>
      <c r="E146" s="29"/>
      <c r="F146" s="29"/>
      <c r="G146" s="29"/>
      <c r="H146" s="29"/>
      <c r="I146" s="29"/>
      <c r="J146" s="29"/>
    </row>
    <row r="147" spans="1:10" ht="18" customHeight="1" x14ac:dyDescent="0.2">
      <c r="A147" s="49" t="s">
        <v>248</v>
      </c>
      <c r="B147" s="47" t="s">
        <v>49</v>
      </c>
      <c r="C147" s="49" t="s">
        <v>50</v>
      </c>
      <c r="D147" s="49" t="s">
        <v>10</v>
      </c>
      <c r="E147" s="84" t="s">
        <v>279</v>
      </c>
      <c r="F147" s="84"/>
      <c r="G147" s="48" t="s">
        <v>51</v>
      </c>
      <c r="H147" s="47" t="s">
        <v>11</v>
      </c>
      <c r="I147" s="47" t="s">
        <v>52</v>
      </c>
      <c r="J147" s="47" t="s">
        <v>12</v>
      </c>
    </row>
    <row r="148" spans="1:10" ht="26.1" customHeight="1" x14ac:dyDescent="0.2">
      <c r="A148" s="45" t="s">
        <v>280</v>
      </c>
      <c r="B148" s="46" t="s">
        <v>249</v>
      </c>
      <c r="C148" s="45" t="s">
        <v>78</v>
      </c>
      <c r="D148" s="45" t="s">
        <v>250</v>
      </c>
      <c r="E148" s="85" t="s">
        <v>346</v>
      </c>
      <c r="F148" s="85"/>
      <c r="G148" s="44" t="s">
        <v>89</v>
      </c>
      <c r="H148" s="43">
        <v>1</v>
      </c>
      <c r="I148" s="42">
        <v>2112.59</v>
      </c>
      <c r="J148" s="42">
        <v>2112.59</v>
      </c>
    </row>
    <row r="149" spans="1:10" ht="26.1" customHeight="1" x14ac:dyDescent="0.2">
      <c r="A149" s="40" t="s">
        <v>281</v>
      </c>
      <c r="B149" s="41" t="s">
        <v>353</v>
      </c>
      <c r="C149" s="40" t="s">
        <v>58</v>
      </c>
      <c r="D149" s="40" t="s">
        <v>354</v>
      </c>
      <c r="E149" s="83" t="s">
        <v>349</v>
      </c>
      <c r="F149" s="83"/>
      <c r="G149" s="39" t="s">
        <v>123</v>
      </c>
      <c r="H149" s="38">
        <v>3.2000000000000001E-2</v>
      </c>
      <c r="I149" s="37">
        <v>810.25</v>
      </c>
      <c r="J149" s="37">
        <v>25.92</v>
      </c>
    </row>
    <row r="150" spans="1:10" ht="51.95" customHeight="1" x14ac:dyDescent="0.2">
      <c r="A150" s="40" t="s">
        <v>281</v>
      </c>
      <c r="B150" s="41" t="s">
        <v>347</v>
      </c>
      <c r="C150" s="40" t="s">
        <v>58</v>
      </c>
      <c r="D150" s="40" t="s">
        <v>348</v>
      </c>
      <c r="E150" s="83" t="s">
        <v>300</v>
      </c>
      <c r="F150" s="83"/>
      <c r="G150" s="39" t="s">
        <v>60</v>
      </c>
      <c r="H150" s="38">
        <v>4.8</v>
      </c>
      <c r="I150" s="37">
        <v>59.51</v>
      </c>
      <c r="J150" s="37">
        <v>285.64</v>
      </c>
    </row>
    <row r="151" spans="1:10" ht="26.1" customHeight="1" x14ac:dyDescent="0.2">
      <c r="A151" s="40" t="s">
        <v>281</v>
      </c>
      <c r="B151" s="41" t="s">
        <v>400</v>
      </c>
      <c r="C151" s="40" t="s">
        <v>78</v>
      </c>
      <c r="D151" s="40" t="s">
        <v>401</v>
      </c>
      <c r="E151" s="83" t="s">
        <v>346</v>
      </c>
      <c r="F151" s="83"/>
      <c r="G151" s="39" t="s">
        <v>89</v>
      </c>
      <c r="H151" s="38">
        <v>1</v>
      </c>
      <c r="I151" s="37">
        <v>1093.43</v>
      </c>
      <c r="J151" s="37">
        <v>1093.43</v>
      </c>
    </row>
    <row r="152" spans="1:10" ht="39" customHeight="1" x14ac:dyDescent="0.2">
      <c r="A152" s="40" t="s">
        <v>281</v>
      </c>
      <c r="B152" s="41" t="s">
        <v>239</v>
      </c>
      <c r="C152" s="40" t="s">
        <v>58</v>
      </c>
      <c r="D152" s="40" t="s">
        <v>240</v>
      </c>
      <c r="E152" s="83" t="s">
        <v>349</v>
      </c>
      <c r="F152" s="83"/>
      <c r="G152" s="39" t="s">
        <v>123</v>
      </c>
      <c r="H152" s="38">
        <v>3.2000000000000001E-2</v>
      </c>
      <c r="I152" s="37">
        <v>214.36</v>
      </c>
      <c r="J152" s="37">
        <v>6.85</v>
      </c>
    </row>
    <row r="153" spans="1:10" ht="39" customHeight="1" x14ac:dyDescent="0.2">
      <c r="A153" s="40" t="s">
        <v>281</v>
      </c>
      <c r="B153" s="41" t="s">
        <v>355</v>
      </c>
      <c r="C153" s="40" t="s">
        <v>58</v>
      </c>
      <c r="D153" s="40" t="s">
        <v>356</v>
      </c>
      <c r="E153" s="83" t="s">
        <v>357</v>
      </c>
      <c r="F153" s="83"/>
      <c r="G153" s="39" t="s">
        <v>60</v>
      </c>
      <c r="H153" s="38">
        <v>4.8</v>
      </c>
      <c r="I153" s="37">
        <v>145.99</v>
      </c>
      <c r="J153" s="37">
        <v>700.75</v>
      </c>
    </row>
    <row r="154" spans="1:10" x14ac:dyDescent="0.2">
      <c r="A154" s="31"/>
      <c r="B154" s="31"/>
      <c r="C154" s="31"/>
      <c r="D154" s="31"/>
      <c r="E154" s="31" t="s">
        <v>288</v>
      </c>
      <c r="F154" s="30">
        <v>669.17</v>
      </c>
      <c r="G154" s="31" t="s">
        <v>289</v>
      </c>
      <c r="H154" s="30">
        <v>0</v>
      </c>
      <c r="I154" s="31" t="s">
        <v>290</v>
      </c>
      <c r="J154" s="30">
        <v>669.17</v>
      </c>
    </row>
    <row r="155" spans="1:10" ht="15" thickBot="1" x14ac:dyDescent="0.25">
      <c r="A155" s="31"/>
      <c r="B155" s="31"/>
      <c r="C155" s="31"/>
      <c r="D155" s="31"/>
      <c r="E155" s="31" t="s">
        <v>291</v>
      </c>
      <c r="F155" s="30">
        <v>442.58</v>
      </c>
      <c r="G155" s="31"/>
      <c r="H155" s="86" t="s">
        <v>292</v>
      </c>
      <c r="I155" s="86"/>
      <c r="J155" s="30">
        <v>2555.17</v>
      </c>
    </row>
    <row r="156" spans="1:10" ht="0.95" customHeight="1" thickTop="1" x14ac:dyDescent="0.2">
      <c r="A156" s="29"/>
      <c r="B156" s="29"/>
      <c r="C156" s="29"/>
      <c r="D156" s="29"/>
      <c r="E156" s="29"/>
      <c r="F156" s="29"/>
      <c r="G156" s="29"/>
      <c r="H156" s="29"/>
      <c r="I156" s="29"/>
      <c r="J156" s="29"/>
    </row>
    <row r="157" spans="1:10" ht="75.75" customHeight="1" x14ac:dyDescent="0.25">
      <c r="A157" s="79" t="s">
        <v>402</v>
      </c>
      <c r="B157" s="66"/>
      <c r="C157" s="66"/>
      <c r="D157" s="66"/>
      <c r="E157" s="66"/>
      <c r="F157" s="66"/>
      <c r="G157" s="66"/>
      <c r="H157" s="66"/>
      <c r="I157" s="66"/>
      <c r="J157" s="66"/>
    </row>
    <row r="158" spans="1:10" ht="18" customHeight="1" x14ac:dyDescent="0.2">
      <c r="A158" s="49"/>
      <c r="B158" s="47" t="s">
        <v>49</v>
      </c>
      <c r="C158" s="49" t="s">
        <v>50</v>
      </c>
      <c r="D158" s="49" t="s">
        <v>10</v>
      </c>
      <c r="E158" s="84" t="s">
        <v>279</v>
      </c>
      <c r="F158" s="84"/>
      <c r="G158" s="48" t="s">
        <v>51</v>
      </c>
      <c r="H158" s="47" t="s">
        <v>11</v>
      </c>
      <c r="I158" s="47" t="s">
        <v>52</v>
      </c>
      <c r="J158" s="47" t="s">
        <v>12</v>
      </c>
    </row>
    <row r="159" spans="1:10" ht="26.1" customHeight="1" x14ac:dyDescent="0.2">
      <c r="A159" s="45" t="s">
        <v>280</v>
      </c>
      <c r="B159" s="46" t="s">
        <v>400</v>
      </c>
      <c r="C159" s="45" t="s">
        <v>78</v>
      </c>
      <c r="D159" s="45" t="s">
        <v>401</v>
      </c>
      <c r="E159" s="85" t="s">
        <v>346</v>
      </c>
      <c r="F159" s="85"/>
      <c r="G159" s="44" t="s">
        <v>89</v>
      </c>
      <c r="H159" s="43">
        <v>1</v>
      </c>
      <c r="I159" s="42">
        <v>1093.43</v>
      </c>
      <c r="J159" s="42">
        <v>1093.43</v>
      </c>
    </row>
    <row r="160" spans="1:10" ht="24" customHeight="1" x14ac:dyDescent="0.2">
      <c r="A160" s="40" t="s">
        <v>281</v>
      </c>
      <c r="B160" s="41" t="s">
        <v>284</v>
      </c>
      <c r="C160" s="40" t="s">
        <v>58</v>
      </c>
      <c r="D160" s="40" t="s">
        <v>285</v>
      </c>
      <c r="E160" s="83" t="s">
        <v>286</v>
      </c>
      <c r="F160" s="83"/>
      <c r="G160" s="39" t="s">
        <v>185</v>
      </c>
      <c r="H160" s="38">
        <v>2</v>
      </c>
      <c r="I160" s="37">
        <v>24.83</v>
      </c>
      <c r="J160" s="37">
        <v>49.66</v>
      </c>
    </row>
    <row r="161" spans="1:10" ht="24" customHeight="1" x14ac:dyDescent="0.2">
      <c r="A161" s="40" t="s">
        <v>281</v>
      </c>
      <c r="B161" s="41" t="s">
        <v>297</v>
      </c>
      <c r="C161" s="40" t="s">
        <v>58</v>
      </c>
      <c r="D161" s="40" t="s">
        <v>298</v>
      </c>
      <c r="E161" s="83" t="s">
        <v>286</v>
      </c>
      <c r="F161" s="83"/>
      <c r="G161" s="39" t="s">
        <v>185</v>
      </c>
      <c r="H161" s="38">
        <v>2</v>
      </c>
      <c r="I161" s="37">
        <v>29.88</v>
      </c>
      <c r="J161" s="37">
        <v>59.76</v>
      </c>
    </row>
    <row r="162" spans="1:10" ht="24" customHeight="1" x14ac:dyDescent="0.2">
      <c r="A162" s="40" t="s">
        <v>281</v>
      </c>
      <c r="B162" s="41" t="s">
        <v>403</v>
      </c>
      <c r="C162" s="40" t="s">
        <v>58</v>
      </c>
      <c r="D162" s="40" t="s">
        <v>404</v>
      </c>
      <c r="E162" s="83" t="s">
        <v>286</v>
      </c>
      <c r="F162" s="83"/>
      <c r="G162" s="39" t="s">
        <v>185</v>
      </c>
      <c r="H162" s="38">
        <v>4</v>
      </c>
      <c r="I162" s="37">
        <v>34.82</v>
      </c>
      <c r="J162" s="37">
        <v>139.28</v>
      </c>
    </row>
    <row r="163" spans="1:10" ht="26.1" customHeight="1" x14ac:dyDescent="0.2">
      <c r="A163" s="35" t="s">
        <v>295</v>
      </c>
      <c r="B163" s="36" t="s">
        <v>405</v>
      </c>
      <c r="C163" s="35" t="s">
        <v>58</v>
      </c>
      <c r="D163" s="35" t="s">
        <v>406</v>
      </c>
      <c r="E163" s="80" t="s">
        <v>296</v>
      </c>
      <c r="F163" s="80"/>
      <c r="G163" s="34" t="s">
        <v>99</v>
      </c>
      <c r="H163" s="33">
        <v>14.4</v>
      </c>
      <c r="I163" s="32">
        <v>32.049999999999997</v>
      </c>
      <c r="J163" s="32">
        <v>461.52</v>
      </c>
    </row>
    <row r="164" spans="1:10" ht="26.1" customHeight="1" x14ac:dyDescent="0.2">
      <c r="A164" s="35" t="s">
        <v>295</v>
      </c>
      <c r="B164" s="36" t="s">
        <v>407</v>
      </c>
      <c r="C164" s="35" t="s">
        <v>58</v>
      </c>
      <c r="D164" s="35" t="s">
        <v>408</v>
      </c>
      <c r="E164" s="80" t="s">
        <v>296</v>
      </c>
      <c r="F164" s="80"/>
      <c r="G164" s="34" t="s">
        <v>99</v>
      </c>
      <c r="H164" s="33">
        <v>4.8</v>
      </c>
      <c r="I164" s="32">
        <v>58.52</v>
      </c>
      <c r="J164" s="32">
        <v>280.89</v>
      </c>
    </row>
    <row r="165" spans="1:10" ht="24" customHeight="1" x14ac:dyDescent="0.2">
      <c r="A165" s="35" t="s">
        <v>295</v>
      </c>
      <c r="B165" s="36" t="s">
        <v>409</v>
      </c>
      <c r="C165" s="35" t="s">
        <v>410</v>
      </c>
      <c r="D165" s="35" t="s">
        <v>411</v>
      </c>
      <c r="E165" s="80" t="s">
        <v>296</v>
      </c>
      <c r="F165" s="80"/>
      <c r="G165" s="34" t="s">
        <v>412</v>
      </c>
      <c r="H165" s="33">
        <v>19.72</v>
      </c>
      <c r="I165" s="32">
        <v>5.1886999999999999</v>
      </c>
      <c r="J165" s="32">
        <v>102.32</v>
      </c>
    </row>
    <row r="166" spans="1:10" x14ac:dyDescent="0.2">
      <c r="A166" s="31"/>
      <c r="B166" s="31"/>
      <c r="C166" s="31"/>
      <c r="D166" s="31"/>
      <c r="E166" s="31" t="s">
        <v>288</v>
      </c>
      <c r="F166" s="30">
        <v>189.78</v>
      </c>
      <c r="G166" s="31" t="s">
        <v>289</v>
      </c>
      <c r="H166" s="30">
        <v>0</v>
      </c>
      <c r="I166" s="31" t="s">
        <v>290</v>
      </c>
      <c r="J166" s="30">
        <v>189.78</v>
      </c>
    </row>
    <row r="167" spans="1:10" ht="15" thickBot="1" x14ac:dyDescent="0.25">
      <c r="A167" s="31"/>
      <c r="B167" s="31"/>
      <c r="C167" s="31"/>
      <c r="D167" s="31"/>
      <c r="E167" s="31" t="s">
        <v>291</v>
      </c>
      <c r="F167" s="30">
        <v>229.07</v>
      </c>
      <c r="G167" s="31"/>
      <c r="H167" s="86" t="s">
        <v>292</v>
      </c>
      <c r="I167" s="86"/>
      <c r="J167" s="30">
        <v>1322.5</v>
      </c>
    </row>
    <row r="168" spans="1:10" ht="0.95" customHeight="1" thickTop="1" x14ac:dyDescent="0.2">
      <c r="A168" s="29"/>
      <c r="B168" s="29"/>
      <c r="C168" s="29"/>
      <c r="D168" s="29"/>
      <c r="E168" s="29"/>
      <c r="F168" s="29"/>
      <c r="G168" s="29"/>
      <c r="H168" s="29"/>
      <c r="I168" s="29"/>
      <c r="J168" s="29"/>
    </row>
    <row r="169" spans="1:10" x14ac:dyDescent="0.2">
      <c r="A169" s="24"/>
      <c r="B169" s="24"/>
      <c r="C169" s="24"/>
      <c r="D169" s="24"/>
      <c r="E169" s="24"/>
      <c r="F169" s="24"/>
      <c r="G169" s="24"/>
      <c r="H169" s="24"/>
      <c r="I169" s="24"/>
      <c r="J169" s="24"/>
    </row>
    <row r="170" spans="1:10" x14ac:dyDescent="0.2">
      <c r="A170" s="87"/>
      <c r="B170" s="87"/>
      <c r="C170" s="87"/>
      <c r="D170" s="28"/>
      <c r="E170" s="26"/>
      <c r="F170" s="82" t="s">
        <v>42</v>
      </c>
      <c r="G170" s="87"/>
      <c r="H170" s="88">
        <v>296368.40000000002</v>
      </c>
      <c r="I170" s="87"/>
      <c r="J170" s="87"/>
    </row>
    <row r="171" spans="1:10" x14ac:dyDescent="0.2">
      <c r="A171" s="87"/>
      <c r="B171" s="87"/>
      <c r="C171" s="87"/>
      <c r="D171" s="28"/>
      <c r="E171" s="26"/>
      <c r="F171" s="82" t="s">
        <v>43</v>
      </c>
      <c r="G171" s="87"/>
      <c r="H171" s="88">
        <v>62038.93</v>
      </c>
      <c r="I171" s="87"/>
      <c r="J171" s="87"/>
    </row>
    <row r="172" spans="1:10" x14ac:dyDescent="0.2">
      <c r="A172" s="87"/>
      <c r="B172" s="87"/>
      <c r="C172" s="87"/>
      <c r="D172" s="28"/>
      <c r="E172" s="26"/>
      <c r="F172" s="82" t="s">
        <v>44</v>
      </c>
      <c r="G172" s="87"/>
      <c r="H172" s="88">
        <v>358407.33</v>
      </c>
      <c r="I172" s="87"/>
      <c r="J172" s="87"/>
    </row>
    <row r="173" spans="1:10" ht="60" customHeight="1" x14ac:dyDescent="0.2">
      <c r="A173" s="25"/>
      <c r="B173" s="25"/>
      <c r="C173" s="25"/>
      <c r="D173" s="25"/>
      <c r="E173" s="25"/>
      <c r="F173" s="25"/>
      <c r="G173" s="25"/>
      <c r="H173" s="25"/>
      <c r="I173" s="25"/>
      <c r="J173" s="25"/>
    </row>
    <row r="174" spans="1:10" ht="18" customHeight="1" x14ac:dyDescent="0.2">
      <c r="A174" s="89" t="s">
        <v>45</v>
      </c>
      <c r="B174" s="89"/>
      <c r="C174" s="89"/>
      <c r="D174" s="89"/>
      <c r="E174" s="89"/>
      <c r="F174" s="89" t="s">
        <v>45</v>
      </c>
      <c r="G174" s="89"/>
      <c r="H174" s="89"/>
      <c r="I174" s="89"/>
      <c r="J174" s="89"/>
    </row>
    <row r="175" spans="1:10" ht="30" customHeight="1" x14ac:dyDescent="0.2">
      <c r="A175" s="89" t="s">
        <v>46</v>
      </c>
      <c r="B175" s="89"/>
      <c r="C175" s="89"/>
      <c r="D175" s="89"/>
      <c r="E175" s="89"/>
      <c r="F175" s="89" t="s">
        <v>47</v>
      </c>
      <c r="G175" s="89"/>
      <c r="H175" s="89"/>
      <c r="I175" s="89"/>
      <c r="J175" s="89"/>
    </row>
  </sheetData>
  <mergeCells count="155">
    <mergeCell ref="A174:E174"/>
    <mergeCell ref="F174:J174"/>
    <mergeCell ref="A175:E175"/>
    <mergeCell ref="F175:J175"/>
    <mergeCell ref="E160:F160"/>
    <mergeCell ref="E161:F161"/>
    <mergeCell ref="E162:F162"/>
    <mergeCell ref="E163:F163"/>
    <mergeCell ref="E164:F164"/>
    <mergeCell ref="E165:F165"/>
    <mergeCell ref="A171:C171"/>
    <mergeCell ref="F171:G171"/>
    <mergeCell ref="H171:J171"/>
    <mergeCell ref="A172:C172"/>
    <mergeCell ref="F172:G172"/>
    <mergeCell ref="H172:J172"/>
    <mergeCell ref="H167:I167"/>
    <mergeCell ref="A170:C170"/>
    <mergeCell ref="F170:G170"/>
    <mergeCell ref="H170:J170"/>
    <mergeCell ref="E149:F149"/>
    <mergeCell ref="E150:F150"/>
    <mergeCell ref="E151:F151"/>
    <mergeCell ref="E152:F152"/>
    <mergeCell ref="E153:F153"/>
    <mergeCell ref="H155:I155"/>
    <mergeCell ref="E158:F158"/>
    <mergeCell ref="E159:F159"/>
    <mergeCell ref="E138:F138"/>
    <mergeCell ref="E139:F139"/>
    <mergeCell ref="E140:F140"/>
    <mergeCell ref="E141:F141"/>
    <mergeCell ref="E142:F142"/>
    <mergeCell ref="E143:F143"/>
    <mergeCell ref="H145:I145"/>
    <mergeCell ref="E147:F147"/>
    <mergeCell ref="E148:F148"/>
    <mergeCell ref="E127:F127"/>
    <mergeCell ref="E128:F128"/>
    <mergeCell ref="E129:F129"/>
    <mergeCell ref="E130:F130"/>
    <mergeCell ref="E131:F131"/>
    <mergeCell ref="E132:F132"/>
    <mergeCell ref="A157:J157"/>
    <mergeCell ref="H134:I134"/>
    <mergeCell ref="E136:F136"/>
    <mergeCell ref="E137:F137"/>
    <mergeCell ref="E114:F114"/>
    <mergeCell ref="H116:I116"/>
    <mergeCell ref="E118:F118"/>
    <mergeCell ref="E119:F119"/>
    <mergeCell ref="E120:F120"/>
    <mergeCell ref="E121:F121"/>
    <mergeCell ref="E122:F122"/>
    <mergeCell ref="E123:F123"/>
    <mergeCell ref="H125:I125"/>
    <mergeCell ref="E103:F103"/>
    <mergeCell ref="E104:F104"/>
    <mergeCell ref="E105:F105"/>
    <mergeCell ref="E106:F106"/>
    <mergeCell ref="E107:F107"/>
    <mergeCell ref="H109:I109"/>
    <mergeCell ref="E111:F111"/>
    <mergeCell ref="E112:F112"/>
    <mergeCell ref="E113:F113"/>
    <mergeCell ref="H91:I91"/>
    <mergeCell ref="E93:F93"/>
    <mergeCell ref="E94:F94"/>
    <mergeCell ref="E95:F95"/>
    <mergeCell ref="E96:F96"/>
    <mergeCell ref="E97:F97"/>
    <mergeCell ref="E98:F98"/>
    <mergeCell ref="H100:I100"/>
    <mergeCell ref="E102:F102"/>
    <mergeCell ref="E87:F87"/>
    <mergeCell ref="E88:F88"/>
    <mergeCell ref="E89:F89"/>
    <mergeCell ref="E70:F70"/>
    <mergeCell ref="E71:F71"/>
    <mergeCell ref="E72:F72"/>
    <mergeCell ref="E73:F73"/>
    <mergeCell ref="E74:F74"/>
    <mergeCell ref="E75:F75"/>
    <mergeCell ref="E76:F76"/>
    <mergeCell ref="E81:F81"/>
    <mergeCell ref="E82:F82"/>
    <mergeCell ref="E83:F83"/>
    <mergeCell ref="E84:F84"/>
    <mergeCell ref="E85:F85"/>
    <mergeCell ref="E86:F86"/>
    <mergeCell ref="E80:F80"/>
    <mergeCell ref="E59:F59"/>
    <mergeCell ref="E60:F60"/>
    <mergeCell ref="E61:F61"/>
    <mergeCell ref="E62:F62"/>
    <mergeCell ref="E63:F63"/>
    <mergeCell ref="H65:I65"/>
    <mergeCell ref="E67:F67"/>
    <mergeCell ref="E68:F68"/>
    <mergeCell ref="E69:F69"/>
    <mergeCell ref="E48:F48"/>
    <mergeCell ref="E49:F49"/>
    <mergeCell ref="E50:F50"/>
    <mergeCell ref="E51:F51"/>
    <mergeCell ref="E52:F52"/>
    <mergeCell ref="E53:F53"/>
    <mergeCell ref="E54:F54"/>
    <mergeCell ref="H78:I78"/>
    <mergeCell ref="H56:I56"/>
    <mergeCell ref="E58:F58"/>
    <mergeCell ref="H36:I36"/>
    <mergeCell ref="E38:F38"/>
    <mergeCell ref="E39:F39"/>
    <mergeCell ref="E40:F40"/>
    <mergeCell ref="E41:F41"/>
    <mergeCell ref="E42:F42"/>
    <mergeCell ref="E43:F43"/>
    <mergeCell ref="H45:I45"/>
    <mergeCell ref="E47:F47"/>
    <mergeCell ref="E24:F24"/>
    <mergeCell ref="H26:I26"/>
    <mergeCell ref="E28:F28"/>
    <mergeCell ref="E29:F29"/>
    <mergeCell ref="E30:F30"/>
    <mergeCell ref="E31:F31"/>
    <mergeCell ref="E32:F32"/>
    <mergeCell ref="E33:F33"/>
    <mergeCell ref="E34:F34"/>
    <mergeCell ref="E21:F21"/>
    <mergeCell ref="E22:F22"/>
    <mergeCell ref="E23:F23"/>
    <mergeCell ref="A4:J4"/>
    <mergeCell ref="E5:F5"/>
    <mergeCell ref="E6:F6"/>
    <mergeCell ref="E7:F7"/>
    <mergeCell ref="E8:F8"/>
    <mergeCell ref="E9:F9"/>
    <mergeCell ref="E10:F10"/>
    <mergeCell ref="E13:F13"/>
    <mergeCell ref="H15:I15"/>
    <mergeCell ref="E17:F17"/>
    <mergeCell ref="E18:F18"/>
    <mergeCell ref="E19:F19"/>
    <mergeCell ref="E20:F20"/>
    <mergeCell ref="A3:J3"/>
    <mergeCell ref="E11:F11"/>
    <mergeCell ref="E12:F12"/>
    <mergeCell ref="C1:D1"/>
    <mergeCell ref="E1:F1"/>
    <mergeCell ref="G1:H1"/>
    <mergeCell ref="I1:J1"/>
    <mergeCell ref="C2:D2"/>
    <mergeCell ref="E2:F2"/>
    <mergeCell ref="G2:H2"/>
    <mergeCell ref="I2:J2"/>
  </mergeCells>
  <pageMargins left="0.51181102362204722" right="0.51181102362204722" top="0.39370078740157483" bottom="0.39370078740157483" header="0.51181102362204722" footer="0.51181102362204722"/>
  <pageSetup paperSize="9" scale="72" fitToHeight="0" orientation="landscape"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5</vt:i4>
      </vt:variant>
    </vt:vector>
  </HeadingPairs>
  <TitlesOfParts>
    <vt:vector size="5" baseType="lpstr">
      <vt:lpstr>Resumo do Orçamento</vt:lpstr>
      <vt:lpstr>Sintético c MO MAT</vt:lpstr>
      <vt:lpstr>Cronograma</vt:lpstr>
      <vt:lpstr>Composição BDI</vt:lpstr>
      <vt:lpstr>CPUs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User</cp:lastModifiedBy>
  <cp:revision>0</cp:revision>
  <cp:lastPrinted>2026-08-07T12:13:24Z</cp:lastPrinted>
  <dcterms:created xsi:type="dcterms:W3CDTF">2026-08-06T18:36:43Z</dcterms:created>
  <dcterms:modified xsi:type="dcterms:W3CDTF">2026-08-07T12:13:39Z</dcterms:modified>
</cp:coreProperties>
</file>