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RONOGRAMA" sheetId="1" state="visible" r:id="rId3"/>
    <sheet name="PROPOSTA" sheetId="2" state="visible" r:id="rId4"/>
    <sheet name="ORCAMENTARIA" sheetId="3" state="visible" r:id="rId5"/>
  </sheets>
  <externalReferences>
    <externalReference r:id="rId6"/>
  </externalReferences>
  <definedNames>
    <definedName function="false" hidden="false" localSheetId="0" name="_xlnm.Print_Titles" vbProcedure="false">CRONOGRAMA!$1:$10</definedName>
    <definedName function="false" hidden="false" localSheetId="2" name="_xlnm.Print_Titles" vbProcedure="false">ORCAMENTARIA!$1:$10</definedName>
    <definedName function="false" hidden="false" localSheetId="1" name="_xlnm.Print_Titles" vbProcedure="false">PROPOSTA!$1:$24</definedName>
    <definedName function="false" hidden="true" name="ACOMPANHAMENTO" vbProcedure="false">[1]MENU!$J$4</definedName>
    <definedName function="false" hidden="true" name="Import.DescLote" vbProcedure="false">[1]DADOS!$C$17</definedName>
    <definedName function="false" hidden="true" name="Import.TipoArredondamento" vbProcedure="false">[1]DADOS!$C$31</definedName>
    <definedName function="false" hidden="true" name="ListaTgov.Unidades" vbProcedure="false">[1]DADOS!$AV$3:$AV$220</definedName>
    <definedName function="false" hidden="true" name="ORÇAMENTO.BancoRef" vbProcedure="false">ORCAMENTARIA!$F$8</definedName>
    <definedName function="false" hidden="true" name="ORÇAMENTO.CustoUnitario" vbProcedure="false">ROUND(ORCAMENTARIA!$M1,15-13*ORCAMENTARIA!$X$8)</definedName>
    <definedName function="false" hidden="true" name="ORÇAMENTO.Lista.BDI" vbProcedure="false">[1]ORÇAMENTO!$F$4:$I$4</definedName>
    <definedName function="false" hidden="true" name="ORÇAMENTO.Lista.Fonte" vbProcedure="false">[1]ORÇAMENTO!$E$3:$I$3</definedName>
    <definedName function="false" hidden="true" name="ORÇAMENTO.PrecoUnitarioLicitado" vbProcedure="false">ORCAMENTARIA!$AD1</definedName>
    <definedName function="false" hidden="true" name="REFERENCIA.Descricao" vbProcedure="false">IF(ISNUMBER(ORCAMENTARIA!$X1),OFFSET(INDIRECT(ORÇAMENTO.BancoRef),ORCAMENTARIA!$X1-1,3,1),ORCAMENTARIA!$X1)</definedName>
    <definedName function="false" hidden="true" localSheetId="0" name="ORÇAMENTO.BancoRef" vbProcedure="false">CRONOGRAMA!$D$8</definedName>
    <definedName function="false" hidden="true" name="REFERENCIA.Unidade" vbProcedure="false">IF(ISNUMBER(ORCAMENTARIA!$X1),OFFSET(INDIRECT(ORÇAMENTO.BancoRef),ORCAMENTARIA!$X1-1,4,1),"-")</definedName>
    <definedName function="false" hidden="true" name="SomaAgrup" vbProcedure="false">SUMIF(OFFSET(ORCAMENTARIA!$C1,1,0,ORCAMENTARIA!$D1),"S",OFFSET(ORCAMENTARIA!A1,1,0,ORCAMENTARIA!$D1))</definedName>
    <definedName function="false" hidden="true" name="TIPOORCAMENTO" vbProcedure="false">IF(VALUE([1]MENU!$O$3)=2,"Licitado","Proposto")</definedName>
    <definedName function="false" hidden="true" name="VTOTAL1" vbProcedure="false">ROUND(ORCAMENTARIA!$L1*ORCAMENTARIA!$O1,15-13*ORCAMENTARIA!$X$11)</definedName>
    <definedName function="false" hidden="true" localSheetId="0" name="ORÇAMENTO.CustoUnitario" vbProcedure="false">ROUND(CRONOGRAMA!$F1,15-13*CRONOGRAMA!$Q$8)</definedName>
    <definedName function="false" hidden="true" localSheetId="0" name="ORÇAMENTO.PrecoUnitarioLicitado" vbProcedure="false">CRONOGRAMA!$W1</definedName>
    <definedName function="false" hidden="true" localSheetId="0" name="REFERENCIA.Descricao" vbProcedure="false">IF(ISNUMBER(CRONOGRAMA!$Q1),OFFSET(INDIRECT(ORÇAMENTO.BancoRef),CRONOGRAMA!$Q1-1,3,1),CRONOGRAMA!$Q1)</definedName>
    <definedName function="false" hidden="true" localSheetId="0" name="REFERENCIA.Unidade" vbProcedure="false">IF(ISNUMBER(CRONOGRAMA!$Q1),OFFSET(INDIRECT(ORÇAMENTO.BancoRef),CRONOGRAMA!$Q1-1,4,1),"-")</definedName>
    <definedName function="false" hidden="true" localSheetId="0" name="SomaAgrup" vbProcedure="false">SUMIF(OFFSET(cronograma!#ref!,1,0,CRONOGRAMA!$B1),"S",OFFSET(CRONOGRAMA!A1,1,0,CRONOGRAMA!$B1))</definedName>
    <definedName function="false" hidden="true" localSheetId="0" name="VTOTAL1" vbProcedure="false">ROUND(CRONOGRAMA!$E1*CRONOGRAMA!$H1,15-13*CRONOGRAMA!$Q$11)</definedName>
    <definedName function="false" hidden="true" localSheetId="1" name="ORÇAMENTO.BancoRef" vbProcedure="false">PROPOSTA!$F$8</definedName>
    <definedName function="false" hidden="true" localSheetId="1" name="ORÇAMENTO.CustoUnitario" vbProcedure="false">ROUND(PROPOSTA!$P1,15-13*PROPOSTA!$AA$8)</definedName>
    <definedName function="false" hidden="true" localSheetId="1" name="ORÇAMENTO.PrecoUnitarioLicitado" vbProcedure="false">PROPOSTA!$AG1</definedName>
    <definedName function="false" hidden="true" localSheetId="1" name="REFERENCIA.Descricao" vbProcedure="false">IF(ISNUMBER(PROPOSTA!$AA1),OFFSET(INDIRECT(PROPOSTA!ORÇAMENTO.BancoRef),PROPOSTA!$AA1-1,3,1),PROPOSTA!$AA1)</definedName>
    <definedName function="false" hidden="true" localSheetId="1" name="REFERENCIA.Unidade" vbProcedure="false">IF(ISNUMBER(PROPOSTA!$AA1),OFFSET(INDIRECT(PROPOSTA!ORÇAMENTO.BancoRef),PROPOSTA!$AA1-1,4,1),"-")</definedName>
    <definedName function="false" hidden="true" localSheetId="1" name="SomaAgrup" vbProcedure="false">SUMIF(OFFSET(PROPOSTA!$C1,1,0,PROPOSTA!$D1),"S",OFFSET(PROPOSTA!A1,1,0,PROPOSTA!$D1))</definedName>
    <definedName function="false" hidden="true" localSheetId="1" name="VTOTAL1" vbProcedure="false">ROUND(PROPOSTA!$O1*PROPOSTA!$R1,15-13*proposta!#ref!)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<sst xmlns="http://schemas.openxmlformats.org/spreadsheetml/2006/main" count="154" uniqueCount="67">
  <si>
    <t xml:space="preserve">Cronograma Fisico Financeiro</t>
  </si>
  <si>
    <t xml:space="preserve">Proprietário Prefeitura Municipal de Sertão</t>
  </si>
  <si>
    <t xml:space="preserve">Obra: Faixas elevadas  em CBUQ</t>
  </si>
  <si>
    <t xml:space="preserve">Local: Perimetro Urbano de Sertão</t>
  </si>
  <si>
    <t xml:space="preserve">BDI = 20,70 % - já aplicado no orçamento</t>
  </si>
  <si>
    <t xml:space="preserve">Referencia: </t>
  </si>
  <si>
    <t xml:space="preserve">Itens</t>
  </si>
  <si>
    <t xml:space="preserve">Descrição</t>
  </si>
  <si>
    <t xml:space="preserve">1º Mês</t>
  </si>
  <si>
    <t xml:space="preserve">Valor Total</t>
  </si>
  <si>
    <t xml:space="preserve">1.</t>
  </si>
  <si>
    <t xml:space="preserve">FAIXAS ELEVADAS</t>
  </si>
  <si>
    <t xml:space="preserve">1.1.</t>
  </si>
  <si>
    <t xml:space="preserve">DRENAGEM</t>
  </si>
  <si>
    <t xml:space="preserve">1.2.</t>
  </si>
  <si>
    <t xml:space="preserve">FAIXA ELEVADA E RAMPAS </t>
  </si>
  <si>
    <t xml:space="preserve">1.3.</t>
  </si>
  <si>
    <t xml:space="preserve">PINTURA E SINALIZAÇÃO</t>
  </si>
  <si>
    <t xml:space="preserve">TOTAL DO ORAMENTO</t>
  </si>
  <si>
    <t xml:space="preserve">                                                                                                         Sertão, 16 de janeiro de 2026.</t>
  </si>
  <si>
    <t xml:space="preserve">Prefeito Municipal: ____________________________</t>
  </si>
  <si>
    <t xml:space="preserve">Resp. Técnico: ____________________________</t>
  </si>
  <si>
    <t xml:space="preserve">Planilha Proposta</t>
  </si>
  <si>
    <t xml:space="preserve">Fonte/código</t>
  </si>
  <si>
    <t xml:space="preserve">Unidade</t>
  </si>
  <si>
    <t xml:space="preserve">Quantidade</t>
  </si>
  <si>
    <t xml:space="preserve">Material </t>
  </si>
  <si>
    <t xml:space="preserve">Mão de Obra</t>
  </si>
  <si>
    <t xml:space="preserve">Unitário</t>
  </si>
  <si>
    <t xml:space="preserve">Total</t>
  </si>
  <si>
    <t xml:space="preserve">Total </t>
  </si>
  <si>
    <t xml:space="preserve">1.1.1.</t>
  </si>
  <si>
    <t xml:space="preserve">SICRO</t>
  </si>
  <si>
    <t xml:space="preserve">M0963</t>
  </si>
  <si>
    <t xml:space="preserve">Tubo em aço galvanizado - E = 3,00 mm e seção de 80 x 80 mm</t>
  </si>
  <si>
    <t xml:space="preserve">m</t>
  </si>
  <si>
    <t xml:space="preserve">1.1.3.</t>
  </si>
  <si>
    <t xml:space="preserve">SINAPI</t>
  </si>
  <si>
    <t xml:space="preserve">91283</t>
  </si>
  <si>
    <t xml:space="preserve">CORTADORA DE PISO COM MOTOR 4 TEMPOS A GASOLINA, POTÊNCIA DE 13 HP, COM DISCO DE CORTE DIAMANTADO SEGMENTADO PARA CONCRETO, DIÂMETRO DE 350 MM, FURO DE 1" (14 X 1") - CHP DIURNO. AF_08/2015</t>
  </si>
  <si>
    <t xml:space="preserve">CHP</t>
  </si>
  <si>
    <t xml:space="preserve">TOTAL DO ITEM</t>
  </si>
  <si>
    <t xml:space="preserve">-</t>
  </si>
  <si>
    <t xml:space="preserve">1.2.1.</t>
  </si>
  <si>
    <t xml:space="preserve">Composição</t>
  </si>
  <si>
    <t xml:space="preserve">001</t>
  </si>
  <si>
    <t xml:space="preserve">MOBILIZAÇÃO E DESMOBILIZAÇÃO</t>
  </si>
  <si>
    <t xml:space="preserve">M</t>
  </si>
  <si>
    <t xml:space="preserve">1.2.2.</t>
  </si>
  <si>
    <t xml:space="preserve">002</t>
  </si>
  <si>
    <t xml:space="preserve">FAIXA ELEVADA EM CBUQ </t>
  </si>
  <si>
    <t xml:space="preserve">M3</t>
  </si>
  <si>
    <t xml:space="preserve">1.3.1.</t>
  </si>
  <si>
    <t xml:space="preserve">102509</t>
  </si>
  <si>
    <t xml:space="preserve">PINTURA DE FAIXA DE PEDESTRE OU ZEBRADA TINTA RETRORREFLETIVA A BASE DE RESINA ACRÍLICA COM MICROESFERAS DE VIDRO, E = 30 CM, APLICAÇÃO MANUAL. AF_05/2021</t>
  </si>
  <si>
    <t xml:space="preserve">M2</t>
  </si>
  <si>
    <t xml:space="preserve">1.3.2.</t>
  </si>
  <si>
    <t xml:space="preserve">PLACA</t>
  </si>
  <si>
    <t xml:space="preserve">SINALIZAÇÃO VERTICAL COM PLACAS DE ATENÇÃO E ADVERTENCIA, NUM TOTAL DE 4 PLACAS POR FAIXA ELEVADA</t>
  </si>
  <si>
    <t xml:space="preserve">UN </t>
  </si>
  <si>
    <t xml:space="preserve">A presente proposta importa em R$ __________________________________________________________________________________________________________________</t>
  </si>
  <si>
    <t xml:space="preserve">Data: _________________________________________________________________________________________</t>
  </si>
  <si>
    <t xml:space="preserve">Proponente: _________________________________________________________________________________________________</t>
  </si>
  <si>
    <t xml:space="preserve">Planilha Orçamentária</t>
  </si>
  <si>
    <t xml:space="preserve">O presente orçamento importa em R$ 86.997,96</t>
  </si>
  <si>
    <t xml:space="preserve">Sendo o valor de R$ 59.457,90 de material e R$ 27.540,06 de mão de obra.</t>
  </si>
  <si>
    <t xml:space="preserve">Sertão, 16 de janeiro de 2026.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</si>
</sst>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-;\-* #,##0.00_-;_-* \-??_-;_-@_-"/>
    <numFmt numFmtId="166" formatCode="mmm/yy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i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1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1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externalLink" Target="externalLinks/externalLink1.xml"/><Relationship Id="rId7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../../Engenharia%201/Desktop/SINAPI/ORCAMENTOS/FAIXAS%20ELEVADAS%20-%20PAVER/Planilha_Multipla_v3_16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8" activeCellId="0" sqref="D18"/>
    </sheetView>
  </sheetViews>
  <sheetFormatPr defaultColWidth="8.6796875" defaultRowHeight="15" customHeight="true" zeroHeight="false" outlineLevelRow="0" outlineLevelCol="0"/>
  <cols>
    <col collapsed="false" customWidth="true" hidden="false" outlineLevel="0" max="2" min="2" style="0" width="58"/>
    <col collapsed="false" customWidth="true" hidden="false" outlineLevel="0" max="3" min="3" style="0" width="43.42"/>
    <col collapsed="false" customWidth="true" hidden="false" outlineLevel="0" max="4" min="4" style="0" width="18.57"/>
    <col collapsed="false" customWidth="true" hidden="false" outlineLevel="0" max="5" min="5" style="1" width="10.57"/>
  </cols>
  <sheetData>
    <row r="1" customFormat="false" ht="17.35" hidden="false" customHeight="false" outlineLevel="0" collapsed="false">
      <c r="A1" s="2" t="s">
        <v>0</v>
      </c>
      <c r="B1" s="2"/>
      <c r="C1" s="2"/>
      <c r="D1" s="2"/>
    </row>
    <row r="3" customFormat="false" ht="15" hidden="false" customHeight="false" outlineLevel="0" collapsed="false">
      <c r="A3" s="3" t="s">
        <v>1</v>
      </c>
    </row>
    <row r="4" customFormat="false" ht="15" hidden="false" customHeight="false" outlineLevel="0" collapsed="false">
      <c r="A4" s="3" t="s">
        <v>2</v>
      </c>
    </row>
    <row r="5" customFormat="false" ht="15" hidden="false" customHeight="false" outlineLevel="0" collapsed="false">
      <c r="A5" s="3" t="s">
        <v>3</v>
      </c>
    </row>
    <row r="6" customFormat="false" ht="15" hidden="false" customHeight="false" outlineLevel="0" collapsed="false">
      <c r="A6" s="3" t="s">
        <v>4</v>
      </c>
    </row>
    <row r="7" customFormat="false" ht="15" hidden="false" customHeight="false" outlineLevel="0" collapsed="false">
      <c r="A7" s="3" t="s">
        <v>5</v>
      </c>
    </row>
    <row r="9" customFormat="false" ht="15" hidden="false" customHeight="true" outlineLevel="0" collapsed="false">
      <c r="A9" s="4" t="s">
        <v>6</v>
      </c>
      <c r="B9" s="5" t="s">
        <v>7</v>
      </c>
      <c r="C9" s="6" t="s">
        <v>8</v>
      </c>
      <c r="D9" s="6" t="s">
        <v>9</v>
      </c>
    </row>
    <row r="10" customFormat="false" ht="15" hidden="false" customHeight="false" outlineLevel="0" collapsed="false">
      <c r="A10" s="4"/>
      <c r="B10" s="5"/>
      <c r="C10" s="6"/>
      <c r="D10" s="6"/>
    </row>
    <row r="11" customFormat="false" ht="15" hidden="false" customHeight="false" outlineLevel="0" collapsed="false">
      <c r="A11" s="7" t="s">
        <v>10</v>
      </c>
      <c r="B11" s="8" t="s">
        <v>11</v>
      </c>
      <c r="C11" s="9"/>
      <c r="D11" s="9"/>
    </row>
    <row r="12" customFormat="false" ht="15" hidden="false" customHeight="false" outlineLevel="0" collapsed="false">
      <c r="A12" s="7" t="s">
        <v>12</v>
      </c>
      <c r="B12" s="8" t="s">
        <v>13</v>
      </c>
      <c r="C12" s="9" t="n">
        <v>4001.0625</v>
      </c>
      <c r="D12" s="9" t="n">
        <f aca="false">C12</f>
        <v>4001.0625</v>
      </c>
    </row>
    <row r="13" customFormat="false" ht="15" hidden="false" customHeight="false" outlineLevel="0" collapsed="false">
      <c r="A13" s="10"/>
      <c r="B13" s="8"/>
      <c r="C13" s="9"/>
      <c r="D13" s="9"/>
    </row>
    <row r="14" customFormat="false" ht="15" hidden="false" customHeight="false" outlineLevel="0" collapsed="false">
      <c r="A14" s="7" t="s">
        <v>14</v>
      </c>
      <c r="B14" s="8" t="s">
        <v>15</v>
      </c>
      <c r="C14" s="9" t="n">
        <v>72514.995</v>
      </c>
      <c r="D14" s="9" t="n">
        <f aca="false">C14</f>
        <v>72514.995</v>
      </c>
    </row>
    <row r="15" customFormat="false" ht="15" hidden="false" customHeight="false" outlineLevel="0" collapsed="false">
      <c r="A15" s="10"/>
      <c r="B15" s="8"/>
      <c r="C15" s="9"/>
      <c r="D15" s="9"/>
    </row>
    <row r="16" customFormat="false" ht="15" hidden="false" customHeight="false" outlineLevel="0" collapsed="false">
      <c r="A16" s="7" t="s">
        <v>16</v>
      </c>
      <c r="B16" s="8" t="s">
        <v>17</v>
      </c>
      <c r="C16" s="9" t="n">
        <v>10481.9</v>
      </c>
      <c r="D16" s="9" t="n">
        <f aca="false">C16</f>
        <v>10481.9</v>
      </c>
    </row>
    <row r="17" customFormat="false" ht="15" hidden="false" customHeight="false" outlineLevel="0" collapsed="false">
      <c r="A17" s="7"/>
      <c r="B17" s="11"/>
      <c r="C17" s="9"/>
      <c r="D17" s="9"/>
    </row>
    <row r="18" customFormat="false" ht="15" hidden="false" customHeight="false" outlineLevel="0" collapsed="false">
      <c r="A18" s="10"/>
      <c r="B18" s="8" t="s">
        <v>18</v>
      </c>
      <c r="C18" s="9" t="n">
        <f aca="false">SUM(C11:C17)</f>
        <v>86997.9575</v>
      </c>
      <c r="D18" s="9" t="n">
        <f aca="false">SUM(D11:D17)</f>
        <v>86997.9575</v>
      </c>
    </row>
    <row r="21" customFormat="false" ht="15" hidden="false" customHeight="false" outlineLevel="0" collapsed="false">
      <c r="B21" s="12" t="s">
        <v>19</v>
      </c>
    </row>
    <row r="25" customFormat="false" ht="15" hidden="false" customHeight="false" outlineLevel="0" collapsed="false">
      <c r="B25" s="12" t="s">
        <v>20</v>
      </c>
      <c r="C25" s="12" t="s">
        <v>21</v>
      </c>
    </row>
  </sheetData>
  <mergeCells count="5">
    <mergeCell ref="A1:D1"/>
    <mergeCell ref="A9:A10"/>
    <mergeCell ref="B9:B10"/>
    <mergeCell ref="C9:C10"/>
    <mergeCell ref="D9:D10"/>
  </mergeCells>
  <printOptions headings="false" gridLines="false" gridLinesSet="true" horizontalCentered="false" verticalCentered="false"/>
  <pageMargins left="0.511805555555556" right="0.511805555555556" top="0.7875" bottom="0.7875" header="0.511811023622047" footer="0.315277777777778"/>
  <pageSetup paperSize="9" scale="86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ColWidth="8.6796875" defaultRowHeight="15" customHeight="true" zeroHeight="false" outlineLevelRow="0" outlineLevelCol="0"/>
  <cols>
    <col collapsed="false" customWidth="true" hidden="false" outlineLevel="0" max="2" min="2" style="0" width="11.71"/>
    <col collapsed="false" customWidth="true" hidden="false" outlineLevel="0" max="3" min="3" style="0" width="8"/>
    <col collapsed="false" customWidth="true" hidden="false" outlineLevel="0" max="4" min="4" style="0" width="68.29"/>
    <col collapsed="false" customWidth="true" hidden="false" outlineLevel="0" max="6" min="6" style="0" width="9.29"/>
    <col collapsed="false" customWidth="true" hidden="false" outlineLevel="0" max="7" min="7" style="0" width="9.57"/>
    <col collapsed="false" customWidth="true" hidden="false" outlineLevel="0" max="8" min="8" style="0" width="10.57"/>
    <col collapsed="false" customWidth="true" hidden="false" outlineLevel="0" max="9" min="9" style="0" width="9.57"/>
    <col collapsed="false" customWidth="true" hidden="false" outlineLevel="0" max="10" min="10" style="0" width="10.57"/>
    <col collapsed="false" customWidth="true" hidden="false" outlineLevel="0" max="11" min="11" style="0" width="11.57"/>
  </cols>
  <sheetData>
    <row r="1" customFormat="false" ht="17.35" hidden="false" customHeight="false" outlineLevel="0" collapsed="false">
      <c r="A1" s="2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customFormat="false" ht="15" hidden="false" customHeight="false" outlineLevel="0" collapsed="false">
      <c r="A3" s="3" t="s">
        <v>1</v>
      </c>
      <c r="B3" s="3"/>
      <c r="C3" s="3"/>
    </row>
    <row r="4" customFormat="false" ht="15" hidden="false" customHeight="false" outlineLevel="0" collapsed="false">
      <c r="A4" s="3" t="s">
        <v>2</v>
      </c>
      <c r="B4" s="3"/>
      <c r="C4" s="3"/>
    </row>
    <row r="5" customFormat="false" ht="15" hidden="false" customHeight="false" outlineLevel="0" collapsed="false">
      <c r="A5" s="3" t="s">
        <v>3</v>
      </c>
      <c r="B5" s="3"/>
      <c r="C5" s="3"/>
    </row>
    <row r="6" customFormat="false" ht="15" hidden="false" customHeight="false" outlineLevel="0" collapsed="false">
      <c r="A6" s="3" t="s">
        <v>4</v>
      </c>
      <c r="B6" s="3"/>
      <c r="C6" s="3"/>
    </row>
    <row r="7" customFormat="false" ht="15" hidden="false" customHeight="false" outlineLevel="0" collapsed="false">
      <c r="A7" s="3" t="s">
        <v>5</v>
      </c>
      <c r="B7" s="3"/>
      <c r="C7" s="13" t="n">
        <v>45992</v>
      </c>
    </row>
    <row r="9" customFormat="false" ht="15" hidden="false" customHeight="true" outlineLevel="0" collapsed="false">
      <c r="A9" s="4" t="s">
        <v>6</v>
      </c>
      <c r="B9" s="14" t="s">
        <v>23</v>
      </c>
      <c r="C9" s="14"/>
      <c r="D9" s="4" t="s">
        <v>7</v>
      </c>
      <c r="E9" s="4" t="s">
        <v>24</v>
      </c>
      <c r="F9" s="4" t="s">
        <v>25</v>
      </c>
      <c r="G9" s="15" t="s">
        <v>26</v>
      </c>
      <c r="H9" s="15"/>
      <c r="I9" s="15" t="s">
        <v>27</v>
      </c>
      <c r="J9" s="15"/>
      <c r="K9" s="14" t="s">
        <v>9</v>
      </c>
    </row>
    <row r="10" customFormat="false" ht="15" hidden="false" customHeight="false" outlineLevel="0" collapsed="false">
      <c r="A10" s="4"/>
      <c r="B10" s="14"/>
      <c r="C10" s="14"/>
      <c r="D10" s="4"/>
      <c r="E10" s="4"/>
      <c r="F10" s="4"/>
      <c r="G10" s="14" t="s">
        <v>28</v>
      </c>
      <c r="H10" s="14" t="s">
        <v>29</v>
      </c>
      <c r="I10" s="14" t="s">
        <v>28</v>
      </c>
      <c r="J10" s="14" t="s">
        <v>30</v>
      </c>
      <c r="K10" s="14"/>
    </row>
    <row r="11" customFormat="false" ht="15" hidden="false" customHeight="false" outlineLevel="0" collapsed="false">
      <c r="A11" s="7" t="s">
        <v>10</v>
      </c>
      <c r="B11" s="7"/>
      <c r="C11" s="7"/>
      <c r="D11" s="16" t="s">
        <v>11</v>
      </c>
      <c r="E11" s="7"/>
      <c r="F11" s="9"/>
      <c r="G11" s="9"/>
      <c r="H11" s="9"/>
      <c r="I11" s="9"/>
      <c r="J11" s="9"/>
      <c r="K11" s="9"/>
    </row>
    <row r="12" customFormat="false" ht="15" hidden="false" customHeight="false" outlineLevel="0" collapsed="false">
      <c r="A12" s="7" t="s">
        <v>12</v>
      </c>
      <c r="B12" s="7"/>
      <c r="C12" s="7"/>
      <c r="D12" s="16" t="s">
        <v>13</v>
      </c>
      <c r="E12" s="7"/>
      <c r="F12" s="9"/>
      <c r="G12" s="9"/>
      <c r="H12" s="9"/>
      <c r="I12" s="9"/>
      <c r="J12" s="9"/>
      <c r="K12" s="9"/>
    </row>
    <row r="13" customFormat="false" ht="15" hidden="false" customHeight="false" outlineLevel="0" collapsed="false">
      <c r="A13" s="7" t="s">
        <v>31</v>
      </c>
      <c r="B13" s="7" t="s">
        <v>32</v>
      </c>
      <c r="C13" s="7" t="s">
        <v>33</v>
      </c>
      <c r="D13" s="17" t="s">
        <v>34</v>
      </c>
      <c r="E13" s="7" t="s">
        <v>35</v>
      </c>
      <c r="F13" s="9" t="n">
        <v>45</v>
      </c>
      <c r="G13" s="9"/>
      <c r="H13" s="9"/>
      <c r="I13" s="9"/>
      <c r="J13" s="9"/>
      <c r="K13" s="9"/>
    </row>
    <row r="14" customFormat="false" ht="35.05" hidden="false" customHeight="false" outlineLevel="0" collapsed="false">
      <c r="A14" s="7" t="s">
        <v>36</v>
      </c>
      <c r="B14" s="7" t="s">
        <v>37</v>
      </c>
      <c r="C14" s="7" t="s">
        <v>38</v>
      </c>
      <c r="D14" s="17" t="s">
        <v>39</v>
      </c>
      <c r="E14" s="7" t="s">
        <v>40</v>
      </c>
      <c r="F14" s="9" t="n">
        <v>11.25</v>
      </c>
      <c r="G14" s="9"/>
      <c r="H14" s="9"/>
      <c r="I14" s="9"/>
      <c r="J14" s="9"/>
      <c r="K14" s="9"/>
    </row>
    <row r="15" customFormat="false" ht="15" hidden="false" customHeight="false" outlineLevel="0" collapsed="false">
      <c r="A15" s="10"/>
      <c r="B15" s="10"/>
      <c r="C15" s="10"/>
      <c r="D15" s="16" t="s">
        <v>41</v>
      </c>
      <c r="E15" s="10"/>
      <c r="F15" s="18"/>
      <c r="G15" s="18"/>
      <c r="H15" s="18"/>
      <c r="I15" s="18"/>
      <c r="J15" s="18"/>
      <c r="K15" s="18"/>
    </row>
    <row r="16" customFormat="false" ht="15" hidden="false" customHeight="false" outlineLevel="0" collapsed="false">
      <c r="A16" s="7" t="s">
        <v>14</v>
      </c>
      <c r="B16" s="7"/>
      <c r="C16" s="7"/>
      <c r="D16" s="16" t="s">
        <v>15</v>
      </c>
      <c r="E16" s="7" t="s">
        <v>42</v>
      </c>
      <c r="F16" s="9" t="n">
        <v>0</v>
      </c>
      <c r="G16" s="9"/>
      <c r="H16" s="9"/>
      <c r="I16" s="9"/>
      <c r="J16" s="9"/>
      <c r="K16" s="9"/>
    </row>
    <row r="17" customFormat="false" ht="15" hidden="false" customHeight="false" outlineLevel="0" collapsed="false">
      <c r="A17" s="7" t="s">
        <v>43</v>
      </c>
      <c r="B17" s="7" t="s">
        <v>44</v>
      </c>
      <c r="C17" s="7" t="s">
        <v>45</v>
      </c>
      <c r="D17" s="17" t="s">
        <v>46</v>
      </c>
      <c r="E17" s="7" t="s">
        <v>47</v>
      </c>
      <c r="F17" s="9" t="n">
        <v>30</v>
      </c>
      <c r="G17" s="9"/>
      <c r="H17" s="9"/>
      <c r="I17" s="9"/>
      <c r="J17" s="9"/>
      <c r="K17" s="9"/>
    </row>
    <row r="18" customFormat="false" ht="15" hidden="false" customHeight="false" outlineLevel="0" collapsed="false">
      <c r="A18" s="7" t="s">
        <v>48</v>
      </c>
      <c r="B18" s="7" t="s">
        <v>44</v>
      </c>
      <c r="C18" s="7" t="s">
        <v>49</v>
      </c>
      <c r="D18" s="17" t="s">
        <v>50</v>
      </c>
      <c r="E18" s="7" t="s">
        <v>51</v>
      </c>
      <c r="F18" s="9" t="n">
        <v>31.5</v>
      </c>
      <c r="G18" s="9"/>
      <c r="H18" s="9"/>
      <c r="I18" s="9"/>
      <c r="J18" s="9"/>
      <c r="K18" s="9"/>
    </row>
    <row r="19" customFormat="false" ht="15" hidden="false" customHeight="false" outlineLevel="0" collapsed="false">
      <c r="A19" s="10"/>
      <c r="B19" s="10"/>
      <c r="C19" s="10"/>
      <c r="D19" s="16" t="s">
        <v>41</v>
      </c>
      <c r="E19" s="10"/>
      <c r="F19" s="18"/>
      <c r="G19" s="18"/>
      <c r="H19" s="18"/>
      <c r="I19" s="18"/>
      <c r="J19" s="18"/>
      <c r="K19" s="18"/>
    </row>
    <row r="20" customFormat="false" ht="15" hidden="false" customHeight="false" outlineLevel="0" collapsed="false">
      <c r="A20" s="7" t="s">
        <v>16</v>
      </c>
      <c r="B20" s="7"/>
      <c r="C20" s="7"/>
      <c r="D20" s="16" t="s">
        <v>17</v>
      </c>
      <c r="E20" s="7" t="s">
        <v>42</v>
      </c>
      <c r="F20" s="9" t="n">
        <v>0</v>
      </c>
      <c r="G20" s="9"/>
      <c r="H20" s="9"/>
      <c r="I20" s="9"/>
      <c r="J20" s="9"/>
      <c r="K20" s="9"/>
    </row>
    <row r="21" customFormat="false" ht="35.05" hidden="false" customHeight="false" outlineLevel="0" collapsed="false">
      <c r="A21" s="7" t="s">
        <v>52</v>
      </c>
      <c r="B21" s="7" t="s">
        <v>37</v>
      </c>
      <c r="C21" s="7" t="s">
        <v>53</v>
      </c>
      <c r="D21" s="17" t="s">
        <v>54</v>
      </c>
      <c r="E21" s="7" t="s">
        <v>55</v>
      </c>
      <c r="F21" s="9" t="n">
        <v>100</v>
      </c>
      <c r="G21" s="9"/>
      <c r="H21" s="9"/>
      <c r="I21" s="9"/>
      <c r="J21" s="9"/>
      <c r="K21" s="9"/>
    </row>
    <row r="22" customFormat="false" ht="23.85" hidden="false" customHeight="false" outlineLevel="0" collapsed="false">
      <c r="A22" s="7" t="s">
        <v>56</v>
      </c>
      <c r="B22" s="7" t="s">
        <v>44</v>
      </c>
      <c r="C22" s="7" t="s">
        <v>57</v>
      </c>
      <c r="D22" s="17" t="s">
        <v>58</v>
      </c>
      <c r="E22" s="7" t="s">
        <v>59</v>
      </c>
      <c r="F22" s="9" t="n">
        <v>10</v>
      </c>
      <c r="G22" s="9"/>
      <c r="H22" s="9"/>
      <c r="I22" s="9"/>
      <c r="J22" s="9"/>
      <c r="K22" s="9"/>
    </row>
    <row r="23" customFormat="false" ht="15" hidden="false" customHeight="false" outlineLevel="0" collapsed="false">
      <c r="A23" s="7"/>
      <c r="B23" s="7"/>
      <c r="C23" s="7"/>
      <c r="D23" s="17" t="s">
        <v>41</v>
      </c>
      <c r="E23" s="7"/>
      <c r="F23" s="9"/>
      <c r="G23" s="9"/>
      <c r="H23" s="9"/>
      <c r="I23" s="9"/>
      <c r="J23" s="9"/>
      <c r="K23" s="9"/>
    </row>
    <row r="24" customFormat="false" ht="15" hidden="false" customHeight="false" outlineLevel="0" collapsed="false">
      <c r="A24" s="10"/>
      <c r="B24" s="10"/>
      <c r="C24" s="10"/>
      <c r="D24" s="16" t="s">
        <v>18</v>
      </c>
      <c r="E24" s="10"/>
      <c r="F24" s="18"/>
      <c r="G24" s="18"/>
      <c r="H24" s="18"/>
      <c r="I24" s="18"/>
      <c r="J24" s="18"/>
      <c r="K24" s="18"/>
    </row>
    <row r="27" customFormat="false" ht="15" hidden="false" customHeight="false" outlineLevel="0" collapsed="false">
      <c r="A27" s="0" t="s">
        <v>60</v>
      </c>
      <c r="B27" s="3"/>
    </row>
    <row r="28" customFormat="false" ht="15" hidden="false" customHeight="false" outlineLevel="0" collapsed="false">
      <c r="B28" s="3"/>
    </row>
    <row r="29" customFormat="false" ht="15" hidden="false" customHeight="false" outlineLevel="0" collapsed="false">
      <c r="A29" s="0" t="s">
        <v>61</v>
      </c>
    </row>
    <row r="30" customFormat="false" ht="15" hidden="false" customHeight="false" outlineLevel="0" collapsed="false">
      <c r="G30" s="12"/>
    </row>
    <row r="31" customFormat="false" ht="15" hidden="false" customHeight="false" outlineLevel="0" collapsed="false">
      <c r="A31" s="0" t="s">
        <v>62</v>
      </c>
    </row>
    <row r="33" customFormat="false" ht="15" hidden="false" customHeight="false" outlineLevel="0" collapsed="false">
      <c r="C33" s="12"/>
      <c r="F33" s="12"/>
    </row>
  </sheetData>
  <mergeCells count="9">
    <mergeCell ref="A1:K1"/>
    <mergeCell ref="A9:A10"/>
    <mergeCell ref="B9:C10"/>
    <mergeCell ref="D9:D10"/>
    <mergeCell ref="E9:E10"/>
    <mergeCell ref="F9:F10"/>
    <mergeCell ref="G9:H9"/>
    <mergeCell ref="I9:J9"/>
    <mergeCell ref="K9:K10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81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2" activeCellId="0" sqref="J22"/>
    </sheetView>
  </sheetViews>
  <sheetFormatPr defaultColWidth="8.6796875" defaultRowHeight="15" customHeight="true" zeroHeight="false" outlineLevelRow="0" outlineLevelCol="0"/>
  <cols>
    <col collapsed="false" customWidth="true" hidden="false" outlineLevel="0" max="2" min="2" style="0" width="11.71"/>
    <col collapsed="false" customWidth="true" hidden="false" outlineLevel="0" max="3" min="3" style="0" width="8"/>
    <col collapsed="false" customWidth="true" hidden="false" outlineLevel="0" max="4" min="4" style="0" width="58"/>
    <col collapsed="false" customWidth="true" hidden="false" outlineLevel="0" max="6" min="6" style="0" width="9.29"/>
    <col collapsed="false" customWidth="true" hidden="false" outlineLevel="0" max="7" min="7" style="0" width="9.57"/>
    <col collapsed="false" customWidth="true" hidden="false" outlineLevel="0" max="8" min="8" style="0" width="10.57"/>
    <col collapsed="false" customWidth="true" hidden="false" outlineLevel="0" max="9" min="9" style="0" width="9.57"/>
    <col collapsed="false" customWidth="true" hidden="false" outlineLevel="0" max="10" min="10" style="0" width="10.57"/>
    <col collapsed="false" customWidth="true" hidden="false" outlineLevel="0" max="11" min="11" style="0" width="11.57"/>
  </cols>
  <sheetData>
    <row r="1" customFormat="false" ht="17.35" hidden="false" customHeight="false" outlineLevel="0" collapsed="false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customFormat="false" ht="15" hidden="false" customHeight="false" outlineLevel="0" collapsed="false">
      <c r="A3" s="3" t="s">
        <v>1</v>
      </c>
      <c r="B3" s="3"/>
      <c r="C3" s="3"/>
    </row>
    <row r="4" customFormat="false" ht="15" hidden="false" customHeight="false" outlineLevel="0" collapsed="false">
      <c r="A4" s="3" t="s">
        <v>2</v>
      </c>
      <c r="B4" s="3"/>
      <c r="C4" s="3"/>
    </row>
    <row r="5" customFormat="false" ht="15" hidden="false" customHeight="false" outlineLevel="0" collapsed="false">
      <c r="A5" s="3" t="s">
        <v>3</v>
      </c>
      <c r="B5" s="3"/>
      <c r="C5" s="3"/>
    </row>
    <row r="6" customFormat="false" ht="15" hidden="false" customHeight="false" outlineLevel="0" collapsed="false">
      <c r="A6" s="3" t="s">
        <v>4</v>
      </c>
      <c r="B6" s="3"/>
      <c r="C6" s="3"/>
    </row>
    <row r="7" customFormat="false" ht="15" hidden="false" customHeight="false" outlineLevel="0" collapsed="false">
      <c r="A7" s="3" t="s">
        <v>5</v>
      </c>
      <c r="B7" s="3"/>
      <c r="C7" s="13" t="n">
        <v>45992</v>
      </c>
    </row>
    <row r="9" customFormat="false" ht="15" hidden="false" customHeight="true" outlineLevel="0" collapsed="false">
      <c r="A9" s="4" t="s">
        <v>6</v>
      </c>
      <c r="B9" s="14" t="s">
        <v>23</v>
      </c>
      <c r="C9" s="14"/>
      <c r="D9" s="4" t="s">
        <v>7</v>
      </c>
      <c r="E9" s="4" t="s">
        <v>24</v>
      </c>
      <c r="F9" s="4" t="s">
        <v>25</v>
      </c>
      <c r="G9" s="15" t="s">
        <v>26</v>
      </c>
      <c r="H9" s="15"/>
      <c r="I9" s="15" t="s">
        <v>27</v>
      </c>
      <c r="J9" s="15"/>
      <c r="K9" s="14" t="s">
        <v>9</v>
      </c>
    </row>
    <row r="10" customFormat="false" ht="15" hidden="false" customHeight="false" outlineLevel="0" collapsed="false">
      <c r="A10" s="4"/>
      <c r="B10" s="14"/>
      <c r="C10" s="14"/>
      <c r="D10" s="4"/>
      <c r="E10" s="4"/>
      <c r="F10" s="4"/>
      <c r="G10" s="14" t="s">
        <v>28</v>
      </c>
      <c r="H10" s="14" t="s">
        <v>29</v>
      </c>
      <c r="I10" s="14" t="s">
        <v>28</v>
      </c>
      <c r="J10" s="14" t="s">
        <v>30</v>
      </c>
      <c r="K10" s="14"/>
    </row>
    <row r="11" customFormat="false" ht="15" hidden="false" customHeight="false" outlineLevel="0" collapsed="false">
      <c r="A11" s="7" t="s">
        <v>10</v>
      </c>
      <c r="B11" s="7"/>
      <c r="C11" s="7"/>
      <c r="D11" s="16" t="s">
        <v>11</v>
      </c>
      <c r="E11" s="7"/>
      <c r="F11" s="9"/>
      <c r="G11" s="9"/>
      <c r="H11" s="9"/>
      <c r="I11" s="9"/>
      <c r="J11" s="9"/>
      <c r="K11" s="9"/>
    </row>
    <row r="12" customFormat="false" ht="15" hidden="false" customHeight="false" outlineLevel="0" collapsed="false">
      <c r="A12" s="7" t="s">
        <v>12</v>
      </c>
      <c r="B12" s="7"/>
      <c r="C12" s="7"/>
      <c r="D12" s="16" t="s">
        <v>13</v>
      </c>
      <c r="E12" s="7"/>
      <c r="F12" s="9"/>
      <c r="G12" s="9"/>
      <c r="H12" s="9"/>
      <c r="I12" s="9"/>
      <c r="J12" s="9"/>
      <c r="K12" s="9"/>
    </row>
    <row r="13" customFormat="false" ht="15" hidden="false" customHeight="false" outlineLevel="0" collapsed="false">
      <c r="A13" s="7" t="s">
        <v>31</v>
      </c>
      <c r="B13" s="7" t="s">
        <v>32</v>
      </c>
      <c r="C13" s="7" t="s">
        <v>33</v>
      </c>
      <c r="D13" s="17" t="s">
        <v>34</v>
      </c>
      <c r="E13" s="7" t="s">
        <v>35</v>
      </c>
      <c r="F13" s="9" t="n">
        <v>45</v>
      </c>
      <c r="G13" s="9" t="n">
        <v>73.3</v>
      </c>
      <c r="H13" s="9" t="n">
        <f aca="false">G13*F13</f>
        <v>3298.5</v>
      </c>
      <c r="I13" s="9" t="n">
        <v>12.52</v>
      </c>
      <c r="J13" s="9" t="n">
        <f aca="false">I13*F13</f>
        <v>563.4</v>
      </c>
      <c r="K13" s="9" t="n">
        <f aca="false">J13+H13</f>
        <v>3861.9</v>
      </c>
    </row>
    <row r="14" customFormat="false" ht="46.25" hidden="false" customHeight="false" outlineLevel="0" collapsed="false">
      <c r="A14" s="7" t="s">
        <v>36</v>
      </c>
      <c r="B14" s="7" t="s">
        <v>37</v>
      </c>
      <c r="C14" s="7" t="s">
        <v>38</v>
      </c>
      <c r="D14" s="17" t="s">
        <v>39</v>
      </c>
      <c r="E14" s="7" t="s">
        <v>40</v>
      </c>
      <c r="F14" s="9" t="n">
        <v>11.25</v>
      </c>
      <c r="G14" s="9" t="n">
        <v>0</v>
      </c>
      <c r="H14" s="9" t="n">
        <f aca="false">G14*F14</f>
        <v>0</v>
      </c>
      <c r="I14" s="9" t="n">
        <v>12.37</v>
      </c>
      <c r="J14" s="9" t="n">
        <f aca="false">I14*F14</f>
        <v>139.1625</v>
      </c>
      <c r="K14" s="9" t="n">
        <f aca="false">J14+H14</f>
        <v>139.1625</v>
      </c>
    </row>
    <row r="15" customFormat="false" ht="15" hidden="false" customHeight="false" outlineLevel="0" collapsed="false">
      <c r="A15" s="10"/>
      <c r="B15" s="10"/>
      <c r="C15" s="10"/>
      <c r="D15" s="16" t="s">
        <v>41</v>
      </c>
      <c r="E15" s="10"/>
      <c r="F15" s="18"/>
      <c r="G15" s="18"/>
      <c r="H15" s="18" t="n">
        <f aca="false">SUM(H13:H14)</f>
        <v>3298.5</v>
      </c>
      <c r="I15" s="18"/>
      <c r="J15" s="18" t="n">
        <f aca="false">SUM(J13:J14)</f>
        <v>702.5625</v>
      </c>
      <c r="K15" s="18" t="n">
        <f aca="false">J15+H15</f>
        <v>4001.0625</v>
      </c>
    </row>
    <row r="16" customFormat="false" ht="15" hidden="false" customHeight="false" outlineLevel="0" collapsed="false">
      <c r="A16" s="7" t="s">
        <v>14</v>
      </c>
      <c r="B16" s="7"/>
      <c r="C16" s="7"/>
      <c r="D16" s="16" t="s">
        <v>15</v>
      </c>
      <c r="E16" s="7" t="s">
        <v>42</v>
      </c>
      <c r="F16" s="9" t="n">
        <v>0</v>
      </c>
      <c r="G16" s="9"/>
      <c r="H16" s="9"/>
      <c r="I16" s="9"/>
      <c r="J16" s="9"/>
      <c r="K16" s="9" t="n">
        <f aca="false">J16+H16</f>
        <v>0</v>
      </c>
    </row>
    <row r="17" customFormat="false" ht="15" hidden="false" customHeight="false" outlineLevel="0" collapsed="false">
      <c r="A17" s="7" t="s">
        <v>43</v>
      </c>
      <c r="B17" s="7" t="s">
        <v>44</v>
      </c>
      <c r="C17" s="7" t="s">
        <v>45</v>
      </c>
      <c r="D17" s="17" t="s">
        <v>46</v>
      </c>
      <c r="E17" s="7" t="s">
        <v>47</v>
      </c>
      <c r="F17" s="9" t="n">
        <v>30</v>
      </c>
      <c r="G17" s="9" t="n">
        <v>182.85</v>
      </c>
      <c r="H17" s="9" t="n">
        <f aca="false">G17*F17</f>
        <v>5485.5</v>
      </c>
      <c r="I17" s="9" t="n">
        <v>248</v>
      </c>
      <c r="J17" s="9" t="n">
        <f aca="false">I17*F17</f>
        <v>7440</v>
      </c>
      <c r="K17" s="9" t="n">
        <f aca="false">J17+H17</f>
        <v>12925.5</v>
      </c>
    </row>
    <row r="18" customFormat="false" ht="15" hidden="false" customHeight="false" outlineLevel="0" collapsed="false">
      <c r="A18" s="7" t="s">
        <v>48</v>
      </c>
      <c r="B18" s="7" t="s">
        <v>44</v>
      </c>
      <c r="C18" s="7" t="s">
        <v>49</v>
      </c>
      <c r="D18" s="17" t="s">
        <v>50</v>
      </c>
      <c r="E18" s="7" t="s">
        <v>51</v>
      </c>
      <c r="F18" s="9" t="n">
        <v>31.5</v>
      </c>
      <c r="G18" s="9" t="n">
        <v>1350</v>
      </c>
      <c r="H18" s="9" t="n">
        <f aca="false">G18*F18</f>
        <v>42525</v>
      </c>
      <c r="I18" s="9" t="n">
        <v>541.73</v>
      </c>
      <c r="J18" s="9" t="n">
        <f aca="false">I18*F18</f>
        <v>17064.495</v>
      </c>
      <c r="K18" s="9" t="n">
        <f aca="false">J18+H18</f>
        <v>59589.495</v>
      </c>
    </row>
    <row r="19" customFormat="false" ht="15" hidden="false" customHeight="false" outlineLevel="0" collapsed="false">
      <c r="A19" s="10"/>
      <c r="B19" s="10"/>
      <c r="C19" s="10"/>
      <c r="D19" s="16" t="s">
        <v>41</v>
      </c>
      <c r="E19" s="10"/>
      <c r="F19" s="18"/>
      <c r="G19" s="18"/>
      <c r="H19" s="18" t="n">
        <f aca="false">SUM(H17:H18)</f>
        <v>48010.5</v>
      </c>
      <c r="I19" s="18"/>
      <c r="J19" s="18" t="n">
        <f aca="false">SUM(J17:J18)</f>
        <v>24504.495</v>
      </c>
      <c r="K19" s="18" t="n">
        <f aca="false">J19+H19</f>
        <v>72514.995</v>
      </c>
    </row>
    <row r="20" customFormat="false" ht="15" hidden="false" customHeight="false" outlineLevel="0" collapsed="false">
      <c r="A20" s="7" t="s">
        <v>16</v>
      </c>
      <c r="B20" s="7"/>
      <c r="C20" s="7"/>
      <c r="D20" s="16" t="s">
        <v>17</v>
      </c>
      <c r="E20" s="7" t="s">
        <v>42</v>
      </c>
      <c r="F20" s="9" t="n">
        <v>0</v>
      </c>
      <c r="G20" s="9"/>
      <c r="H20" s="9" t="n">
        <f aca="false">G20*F20</f>
        <v>0</v>
      </c>
      <c r="I20" s="9" t="n">
        <v>0</v>
      </c>
      <c r="J20" s="9" t="n">
        <f aca="false">I20*F20</f>
        <v>0</v>
      </c>
      <c r="K20" s="9" t="n">
        <f aca="false">J20+H20</f>
        <v>0</v>
      </c>
    </row>
    <row r="21" customFormat="false" ht="46.25" hidden="false" customHeight="false" outlineLevel="0" collapsed="false">
      <c r="A21" s="7" t="s">
        <v>52</v>
      </c>
      <c r="B21" s="7" t="s">
        <v>37</v>
      </c>
      <c r="C21" s="7" t="s">
        <v>53</v>
      </c>
      <c r="D21" s="17" t="s">
        <v>54</v>
      </c>
      <c r="E21" s="7" t="s">
        <v>55</v>
      </c>
      <c r="F21" s="9" t="n">
        <v>100</v>
      </c>
      <c r="G21" s="9" t="n">
        <v>26</v>
      </c>
      <c r="H21" s="9" t="n">
        <f aca="false">G21*F21</f>
        <v>2600</v>
      </c>
      <c r="I21" s="9" t="n">
        <v>10.13</v>
      </c>
      <c r="J21" s="9" t="n">
        <f aca="false">I21*F21</f>
        <v>1013</v>
      </c>
      <c r="K21" s="9" t="n">
        <f aca="false">J21+H21</f>
        <v>3613</v>
      </c>
    </row>
    <row r="22" customFormat="false" ht="23.85" hidden="false" customHeight="false" outlineLevel="0" collapsed="false">
      <c r="A22" s="7" t="s">
        <v>56</v>
      </c>
      <c r="B22" s="7" t="s">
        <v>44</v>
      </c>
      <c r="C22" s="7" t="s">
        <v>57</v>
      </c>
      <c r="D22" s="17" t="s">
        <v>58</v>
      </c>
      <c r="E22" s="7" t="s">
        <v>59</v>
      </c>
      <c r="F22" s="9" t="n">
        <v>10</v>
      </c>
      <c r="G22" s="9" t="n">
        <v>554.89</v>
      </c>
      <c r="H22" s="9" t="n">
        <f aca="false">G22*F22</f>
        <v>5548.9</v>
      </c>
      <c r="I22" s="9" t="n">
        <v>132</v>
      </c>
      <c r="J22" s="9" t="n">
        <f aca="false">I22*F22</f>
        <v>1320</v>
      </c>
      <c r="K22" s="9" t="n">
        <f aca="false">J22+H22</f>
        <v>6868.9</v>
      </c>
    </row>
    <row r="23" customFormat="false" ht="15" hidden="false" customHeight="false" outlineLevel="0" collapsed="false">
      <c r="A23" s="7"/>
      <c r="B23" s="7"/>
      <c r="C23" s="7"/>
      <c r="D23" s="17" t="s">
        <v>41</v>
      </c>
      <c r="E23" s="7"/>
      <c r="F23" s="9"/>
      <c r="G23" s="9"/>
      <c r="H23" s="9" t="n">
        <f aca="false">SUM(H20:H22)</f>
        <v>8148.9</v>
      </c>
      <c r="I23" s="9"/>
      <c r="J23" s="9" t="n">
        <f aca="false">SUM(J20:J22)</f>
        <v>2333</v>
      </c>
      <c r="K23" s="9" t="n">
        <f aca="false">J23+H23</f>
        <v>10481.9</v>
      </c>
    </row>
    <row r="24" customFormat="false" ht="15" hidden="false" customHeight="false" outlineLevel="0" collapsed="false">
      <c r="A24" s="10"/>
      <c r="B24" s="10"/>
      <c r="C24" s="10"/>
      <c r="D24" s="16" t="s">
        <v>18</v>
      </c>
      <c r="E24" s="10"/>
      <c r="F24" s="18"/>
      <c r="G24" s="18"/>
      <c r="H24" s="18" t="n">
        <f aca="false">H23+H19+H15</f>
        <v>59457.9</v>
      </c>
      <c r="I24" s="18"/>
      <c r="J24" s="18" t="n">
        <f aca="false">J23+J19+J15</f>
        <v>27540.0575</v>
      </c>
      <c r="K24" s="18" t="n">
        <f aca="false">J24+H24</f>
        <v>86997.9575</v>
      </c>
    </row>
    <row r="26" customFormat="false" ht="15" hidden="false" customHeight="false" outlineLevel="0" collapsed="false">
      <c r="B26" s="3" t="s">
        <v>64</v>
      </c>
    </row>
    <row r="27" customFormat="false" ht="15" hidden="false" customHeight="false" outlineLevel="0" collapsed="false">
      <c r="B27" s="3" t="s">
        <v>65</v>
      </c>
    </row>
    <row r="28" customFormat="false" ht="15" hidden="false" customHeight="false" outlineLevel="0" collapsed="false">
      <c r="G28" s="12" t="s">
        <v>66</v>
      </c>
    </row>
    <row r="31" customFormat="false" ht="15" hidden="false" customHeight="false" outlineLevel="0" collapsed="false">
      <c r="C31" s="12" t="s">
        <v>20</v>
      </c>
      <c r="F31" s="12" t="s">
        <v>21</v>
      </c>
    </row>
  </sheetData>
  <mergeCells count="9">
    <mergeCell ref="A1:K1"/>
    <mergeCell ref="A9:A10"/>
    <mergeCell ref="B9:C10"/>
    <mergeCell ref="D9:D10"/>
    <mergeCell ref="E9:E10"/>
    <mergeCell ref="F9:F10"/>
    <mergeCell ref="G9:H9"/>
    <mergeCell ref="I9:J9"/>
    <mergeCell ref="K9:K10"/>
  </mergeCells>
  <printOptions headings="false" gridLines="false" gridLinesSet="true" horizontalCentered="false" verticalCentered="false"/>
  <pageMargins left="0.511805555555556" right="0.511805555555556" top="0.7875" bottom="0.7875" header="0.511811023622047" footer="0.315277777777778"/>
  <pageSetup paperSize="9" scale="86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2025-11-14T12:33:44Z</dcterms:created>
  <dc:creator>Engenharia 1</dc:creator>
  <dc:description/>
  <dc:language>pt-BR</dc:language>
  <cp:lastModifiedBy>Engenharia 1</cp:lastModifiedBy>
  <cp:lastPrinted>2026-01-16T19:11:32Z</cp:lastPrinted>
  <dcterms:modified xsi:type="dcterms:W3CDTF">2026-01-19T19:11:23Z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