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POSTA" sheetId="1" state="visible" r:id="rId3"/>
    <sheet name="PO" sheetId="2" state="visible" r:id="rId4"/>
    <sheet name="CRONOGRAMA FF" sheetId="3" state="visible" r:id="rId5"/>
  </sheets>
  <externalReferences>
    <externalReference r:id="rId6"/>
  </externalReferences>
  <definedNames>
    <definedName function="false" hidden="false" localSheetId="1" name="_xlnm.Print_Area" vbProcedure="false">PO!$A$1:$K$99</definedName>
    <definedName function="false" hidden="false" localSheetId="1" name="_xlnm.Print_Titles" vbProcedure="false">PO!$11:$12</definedName>
    <definedName function="false" hidden="false" localSheetId="0" name="_xlnm.Print_Area" vbProcedure="false">PROPOSTA!$A$1:$K$99</definedName>
    <definedName function="false" hidden="false" localSheetId="0" name="_xlnm.Print_Titles" vbProcedure="false">PROPOSTA!$11:$12</definedName>
    <definedName function="false" hidden="true" name="ListaTgov.Unidades" vbProcedure="false">[1]DADOS!$AV$3:$AV$220</definedName>
    <definedName function="false" hidden="true" name="ORÇAMENTO.Lista.BDI" vbProcedure="false">[1]ORÇAMENTO!$F$4:$I$4</definedName>
    <definedName function="false" hidden="true" name="ORÇAMENTO.Lista.Fonte" vbProcedure="false">[1]ORÇAMENTO!$E$3:$I$3</definedName>
    <definedName function="false" hidden="true" name="TIPOORCAMENTO" vbProcedure="false">IF(VALUE([1]MENU!$O$3)=2,"Licitado","Proposto")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<sst xmlns="http://schemas.openxmlformats.org/spreadsheetml/2006/main" count="769" uniqueCount="265">
  <si>
    <t xml:space="preserve">PLANILHA PROPOSTA</t>
  </si>
  <si>
    <t xml:space="preserve">PROPRIETARIO: PREFEITURA MUNICIPAL DE SERTÃO</t>
  </si>
  <si>
    <t xml:space="preserve">LOCAL : EMEI TIA LUIZA </t>
  </si>
  <si>
    <t xml:space="preserve">OBRA: REFORMA EXTERNA CRECHE TIA LUIZA COM TUBULAÇÃO PLUVIAL, CERCAMENTO E PAVIMENTAÇÃO</t>
  </si>
  <si>
    <t xml:space="preserve">MÊS DE REFERENCIA: FEVEREIRO /2026</t>
  </si>
  <si>
    <t xml:space="preserve">BDI JÁ INCLUSO = 21,20%</t>
  </si>
  <si>
    <t xml:space="preserve">ITENS</t>
  </si>
  <si>
    <t xml:space="preserve">FONTE</t>
  </si>
  <si>
    <t xml:space="preserve">CÓDIGO</t>
  </si>
  <si>
    <t xml:space="preserve">DESCRIÇÃO</t>
  </si>
  <si>
    <t xml:space="preserve">UNIDADE</t>
  </si>
  <si>
    <t xml:space="preserve">QUANTIDADE</t>
  </si>
  <si>
    <t xml:space="preserve">MATERIAL</t>
  </si>
  <si>
    <t xml:space="preserve">MÃO DE OBRA</t>
  </si>
  <si>
    <t xml:space="preserve">VALOR TOTAL</t>
  </si>
  <si>
    <t xml:space="preserve">UNITÁRIO</t>
  </si>
  <si>
    <t xml:space="preserve">TOTAL</t>
  </si>
  <si>
    <t xml:space="preserve">Coluna1</t>
  </si>
  <si>
    <t xml:space="preserve">Coluna2</t>
  </si>
  <si>
    <t xml:space="preserve">Coluna3</t>
  </si>
  <si>
    <t xml:space="preserve">Coluna4</t>
  </si>
  <si>
    <t xml:space="preserve">Coluna5</t>
  </si>
  <si>
    <t xml:space="preserve">Coluna6</t>
  </si>
  <si>
    <t xml:space="preserve">Coluna7</t>
  </si>
  <si>
    <t xml:space="preserve">Coluna8</t>
  </si>
  <si>
    <t xml:space="preserve">Coluna9</t>
  </si>
  <si>
    <t xml:space="preserve">Coluna10</t>
  </si>
  <si>
    <t xml:space="preserve">Coluna11</t>
  </si>
  <si>
    <t xml:space="preserve">1.</t>
  </si>
  <si>
    <t xml:space="preserve">DEMOLIÇÕES - REMOÇÕES</t>
  </si>
  <si>
    <t xml:space="preserve">1.1.</t>
  </si>
  <si>
    <t xml:space="preserve">SINAPI</t>
  </si>
  <si>
    <t xml:space="preserve">104803</t>
  </si>
  <si>
    <t xml:space="preserve">REMOÇÃO CALHAS E RUFOS, DE FORMA MANUAL, SEM REAPROVEITAMENTO. AF_09/2023</t>
  </si>
  <si>
    <t xml:space="preserve">M</t>
  </si>
  <si>
    <t xml:space="preserve">1.2.</t>
  </si>
  <si>
    <t xml:space="preserve">Composição</t>
  </si>
  <si>
    <t xml:space="preserve">060</t>
  </si>
  <si>
    <t xml:space="preserve">REMOÇÃO DE PISO DE BLOCO INTERTRAVADO OU DE PEDRA PORTUGUESA, SEM REAPROVEITAMENTO</t>
  </si>
  <si>
    <t xml:space="preserve">M2</t>
  </si>
  <si>
    <t xml:space="preserve">1.3.</t>
  </si>
  <si>
    <t xml:space="preserve">104801</t>
  </si>
  <si>
    <t xml:space="preserve">REMOÇÃO DE ALAMBRADOS PARA QUADRAS POLIESPORTIVAS, ESTRUTURADO POR TUBOS DE AÇO GALVANIZADO, COM TELA DE ARAME GALVANIZADO, DE FORMA MANUAL, SEM REAPROVEITAMENTO. AF_09/2023</t>
  </si>
  <si>
    <t xml:space="preserve">1.4.</t>
  </si>
  <si>
    <t xml:space="preserve">97624</t>
  </si>
  <si>
    <t xml:space="preserve">DEMOLIÇÃO DE ALVENARIA DE TIJOLO MACIÇO, DE FORMA MANUAL, SEM REAPROVEITAMENTO. AF_09/2023</t>
  </si>
  <si>
    <t xml:space="preserve">M3</t>
  </si>
  <si>
    <t xml:space="preserve">1.5.</t>
  </si>
  <si>
    <t xml:space="preserve">REMOCAO</t>
  </si>
  <si>
    <t xml:space="preserve">REMOÇÃO DE COBERTURA EM ESTRUTURA METALICA E TELHAS DE FIBROCIMENTO E ALUZINCO DE FORMA MANUAL COM REAPROVEITAENTO</t>
  </si>
  <si>
    <t xml:space="preserve">1.6.</t>
  </si>
  <si>
    <t xml:space="preserve">97644</t>
  </si>
  <si>
    <t xml:space="preserve">REMOÇÃO DE PORTAS, DE FORMA MANUAL, SEM REAPROVEITAMENTO. AF_09/2023</t>
  </si>
  <si>
    <t xml:space="preserve">1.7.</t>
  </si>
  <si>
    <t xml:space="preserve">98458</t>
  </si>
  <si>
    <t xml:space="preserve">TAPUME COM COMPENSADO DE MADEIRA. AF_03/2024</t>
  </si>
  <si>
    <t xml:space="preserve">1.8.</t>
  </si>
  <si>
    <t xml:space="preserve">97637</t>
  </si>
  <si>
    <t xml:space="preserve">REMOÇÃO DE TAPUME/ CHAPAS METÁLICAS E DE MADEIRA, DE FORMA MANUAL, SEM REAPROVEITAMENTO. AF_09/2023</t>
  </si>
  <si>
    <t xml:space="preserve">TOTAL ITEM 1</t>
  </si>
  <si>
    <t xml:space="preserve">2.</t>
  </si>
  <si>
    <t xml:space="preserve">DRENAGEM PLUVIAL</t>
  </si>
  <si>
    <t xml:space="preserve">2.1.</t>
  </si>
  <si>
    <t xml:space="preserve">90082</t>
  </si>
  <si>
    <t xml:space="preserve"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</si>
  <si>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2.2.</t>
  </si>
  <si>
    <t xml:space="preserve">93367</t>
  </si>
  <si>
    <t xml:space="preserve"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</si>
  <si>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 xml:space="preserve">2.3.</t>
  </si>
  <si>
    <t xml:space="preserve">TQ</t>
  </si>
  <si>
    <t xml:space="preserve">TUBO DE QUEDA AGUA PLUVIAL EXTERNA - 100 mm</t>
  </si>
  <si>
    <t xml:space="preserve">UN </t>
  </si>
  <si>
    <t xml:space="preserve">2.4.</t>
  </si>
  <si>
    <t xml:space="preserve">104166</t>
  </si>
  <si>
    <t xml:space="preserve">TUBO PVC, SÉRIE R, ÁGUA PLUVIAL, DN 150 MM, FORNECIDO E INSTALADO EM RAMAL DE ENCAMINHAMENTO. AF_06/2022</t>
  </si>
  <si>
    <t xml:space="preserve">2.5.</t>
  </si>
  <si>
    <t xml:space="preserve">90702</t>
  </si>
  <si>
    <t xml:space="preserve">TUBO DE PVC CORRUGADO DE DUPLA PAREDE PARA REDE COLETORA DE ESGOTO, DN 200 MM, JUNTA ELÁSTICA - FORNECIMENTO E ASSENTAMENTO. AF_01/2021</t>
  </si>
  <si>
    <t xml:space="preserve">2.6.</t>
  </si>
  <si>
    <t xml:space="preserve">95568</t>
  </si>
  <si>
    <t xml:space="preserve">TUBO DE CONCRETO (SIMPLES) PARA REDES COLETORAS DE ÁGUAS PLUVIAIS, DIÂMETRO DE 400 MM, JUNTA RÍGIDA, INSTALADO EM LOCAL COM BAIXO NÍVEL DE INTERFERÊNCIAS - FORNECIMENTO E ASSENTAMENTO. AF_03/2024</t>
  </si>
  <si>
    <t xml:space="preserve">2.7.</t>
  </si>
  <si>
    <t xml:space="preserve">97961</t>
  </si>
  <si>
    <t xml:space="preserve">CAIXA PARA BOCA DE LOBO COMBINADA COM GRELHA RETANGULAR, EM ALVENARIA COM BLOCOS DE CONCRETO, DIMENSÕES INTERNAS: 1,3X1X1,2 M. AF_12/2020</t>
  </si>
  <si>
    <t xml:space="preserve">UN</t>
  </si>
  <si>
    <t xml:space="preserve">TOTAL ITEM 2</t>
  </si>
  <si>
    <t xml:space="preserve">3.</t>
  </si>
  <si>
    <t xml:space="preserve">ESTRUTURA E FECHAMENTO MUROS</t>
  </si>
  <si>
    <t xml:space="preserve">-</t>
  </si>
  <si>
    <t xml:space="preserve">3.1.</t>
  </si>
  <si>
    <t xml:space="preserve">ESTACA ESCAVADA MECANICAMENTE, SEM FLUIDO ESTABILIZANTE, COM 25CM DE DIÂMETRO, CONCRETO LANÇADO POR CAMINHÃO BETONEIRA (EXCLUSIVE MOBILIZAÇÃO E DESMOBILIZAÇÃO). AF_01/2020</t>
  </si>
  <si>
    <t xml:space="preserve">3.2.</t>
  </si>
  <si>
    <t xml:space="preserve">3.3.</t>
  </si>
  <si>
    <t xml:space="preserve">BLOCO</t>
  </si>
  <si>
    <t xml:space="preserve">BLOCO DE AMARRACÇÃO SOBRE SAPATA, E ARRANQUE PILARES</t>
  </si>
  <si>
    <t xml:space="preserve">3.4.</t>
  </si>
  <si>
    <t xml:space="preserve">102487</t>
  </si>
  <si>
    <t xml:space="preserve">CONCRETO CICLÓPICO FCK = 15MPA, 30% PEDRA DE MÃO EM VOLUME REAL, INCLUSIVE LANÇAMENTO. AF_05/2021</t>
  </si>
  <si>
    <t xml:space="preserve">3.5.</t>
  </si>
  <si>
    <t xml:space="preserve">MACICO</t>
  </si>
  <si>
    <t xml:space="preserve">ALVENARIA DE TIJOLOS MACIÇOS -5X10X20 EM CONTATO COM O SOLO</t>
  </si>
  <si>
    <t xml:space="preserve">3.6.</t>
  </si>
  <si>
    <t xml:space="preserve">98555</t>
  </si>
  <si>
    <t xml:space="preserve">IMPERMEABILIZAÇÃO DE SUPERFÍCIE COM ARGAMASSA POLIMÉRICA / MEMBRANA ACRÍLICA, 3 DEMÃOS. AF_09/2023</t>
  </si>
  <si>
    <t xml:space="preserve">3.7.</t>
  </si>
  <si>
    <t xml:space="preserve">PILAR</t>
  </si>
  <si>
    <t xml:space="preserve">Pilar de concreto armado para muro altura máxima 1,80 metros</t>
  </si>
  <si>
    <t xml:space="preserve">3.8.</t>
  </si>
  <si>
    <t xml:space="preserve">VIGA</t>
  </si>
  <si>
    <t xml:space="preserve">VIGA DE AMARRAÇÃO - LARGURA DA PAREDE ALTURA DE 20 CM </t>
  </si>
  <si>
    <t xml:space="preserve">3.9.</t>
  </si>
  <si>
    <t xml:space="preserve">103366</t>
  </si>
  <si>
    <t xml:space="preserve">ALVENARIA DE VEDAÇÃO DE BLOCOS CERÂMICOS FURADOS NA HORIZONTAL DE 11,5X19X39 CM (ESPESSURA 11,5 CM) E ARGAMASSA DE ASSENTAMENTO COM PREPARO EM BETONEIRA. AF_12/2021</t>
  </si>
  <si>
    <t xml:space="preserve">3.10.</t>
  </si>
  <si>
    <t xml:space="preserve">87897</t>
  </si>
  <si>
    <t xml:space="preserve">CHAPISCO APLICADO EM ALVENARIA (SEM PRESENÇA DE VÃOS) E ESTRUTURAS DE CONCRETO DE FACHADA, COM EQUIPAMENTO DE PROJEÇÃO. ARGAMASSA TRAÇO 1:3 COM PREPARO EM BETONEIRA 400 L. AF_10/2022</t>
  </si>
  <si>
    <t xml:space="preserve">3.11.</t>
  </si>
  <si>
    <t xml:space="preserve">87328</t>
  </si>
  <si>
    <t xml:space="preserve">ARGAMASSA TRAÇO 1:7 (EM VOLUME DE CIMENTO E AREIA MÉDIA ÚMIDA) COM ADIÇÃO DE PLASTIFICANTE PARA EMBOÇO/MASSA ÚNICA/ASSENTAMENTO DE ALVENARIA DE VEDAÇÃO, PREPARO MECÂNICO COM MISTURADOR DE EIXO HORIZONTAL DE 600 KG. AF_08/2019</t>
  </si>
  <si>
    <t xml:space="preserve">3.12.</t>
  </si>
  <si>
    <t xml:space="preserve">TELA</t>
  </si>
  <si>
    <t xml:space="preserve">FECHAMENTO EXTERNO EM TELA OTTIS, FIXADA EM ESTRUTURA METALICA DE TUBOS QUADRADOS E CANTONEIRAS </t>
  </si>
  <si>
    <t xml:space="preserve">TOTAL ITEM 3</t>
  </si>
  <si>
    <t xml:space="preserve">4.</t>
  </si>
  <si>
    <t xml:space="preserve">ABERTURAS PORTÕES</t>
  </si>
  <si>
    <t xml:space="preserve">4.1.</t>
  </si>
  <si>
    <t xml:space="preserve">065</t>
  </si>
  <si>
    <t xml:space="preserve">PORTÃO DE CORRER EM ESTRUTURA METALICA DE TUBOS QUADRADOS E FECHAMENTO EM TELA OTIS</t>
  </si>
  <si>
    <t xml:space="preserve">4.2.</t>
  </si>
  <si>
    <t xml:space="preserve">106319</t>
  </si>
  <si>
    <t xml:space="preserve">PORTA DE ABRIR COM MOLA HIDRÁULICA, EM VIDRO TEMPERADO, 80X210 CM, ESPESSURA 10 MM, INCLUSIVE ACESSÓRIOS. AF_11/2025</t>
  </si>
  <si>
    <t xml:space="preserve">4.3.</t>
  </si>
  <si>
    <t xml:space="preserve">020</t>
  </si>
  <si>
    <t xml:space="preserve">PORTA DE ABRIR DE ALUMINIO DE ENTRADA LATERAL DA ESCOLA </t>
  </si>
  <si>
    <t xml:space="preserve">TOTAL ITEM 4</t>
  </si>
  <si>
    <t xml:space="preserve">5.</t>
  </si>
  <si>
    <t xml:space="preserve">ENTRADA DE AGUA E ENERGIA </t>
  </si>
  <si>
    <t xml:space="preserve">5.1.</t>
  </si>
  <si>
    <t xml:space="preserve">95657</t>
  </si>
  <si>
    <t xml:space="preserve">KIT CAVALETE PARA MEDIÇÃO DE ÁGUA - ENTRADA INDIVIDUALIZADA, EM PPR PN20 DN 25 MM (3/4") PARA 1 MEDIDOR - FORNECIMENTO E INSTALAÇÃO (EXCLUSIVE HIDRÔMETRO). AF_03/2024</t>
  </si>
  <si>
    <t xml:space="preserve">5.2.</t>
  </si>
  <si>
    <t xml:space="preserve">101500</t>
  </si>
  <si>
    <t xml:space="preserve">ENTRADA DE ENERGIA ELÉTRICA, AÉREA, BIFÁSICA, COM CAIXA DE SOBREPOR, CABO DE 35 MM2 E DISJUNTOR DIN 50A (NÃO INCLUSO O POSTE DE CONCRETO). AF_12/2025</t>
  </si>
  <si>
    <t xml:space="preserve">5.3.</t>
  </si>
  <si>
    <t xml:space="preserve">POSTE</t>
  </si>
  <si>
    <t xml:space="preserve">ASSENTAMENTO DE POSTE DE CONCRETO COM 7,5 M 1.394,95 1.410,52</t>
  </si>
  <si>
    <t xml:space="preserve">TOTAL ITEM 5</t>
  </si>
  <si>
    <t xml:space="preserve">6.</t>
  </si>
  <si>
    <t xml:space="preserve">PISOS</t>
  </si>
  <si>
    <t xml:space="preserve">6.1.</t>
  </si>
  <si>
    <t xml:space="preserve">93679</t>
  </si>
  <si>
    <t xml:space="preserve">EXECUÇÃO DE PASSEIO EM PISO INTERTRAVADO, COM BLOCO RETANGULAR COLORIDO DE 20 X 10 CM, ESPESSURA 6 CM. AF_10/2022</t>
  </si>
  <si>
    <t xml:space="preserve">6.2.</t>
  </si>
  <si>
    <t xml:space="preserve">92391</t>
  </si>
  <si>
    <t xml:space="preserve">EXECUÇÃO DE PAVIMENTO EM PISO INTERTRAVADO, COM BLOCO PISOGRAMA DE 35 X 15 CM, ESPESSURA 6 CM. AF_10/2022</t>
  </si>
  <si>
    <t xml:space="preserve">6.3.</t>
  </si>
  <si>
    <t xml:space="preserve">100324</t>
  </si>
  <si>
    <t xml:space="preserve">LASTRO COM MATERIAL GRANULAR (PEDRA BRITADA N.1 E PEDRA BRITADA N.2), APLICADO EM PISOS OU LAJES SOBRE SOLO, ESPESSURA DE *10 CM*. AF_01/2024</t>
  </si>
  <si>
    <t xml:space="preserve">6.4.</t>
  </si>
  <si>
    <t xml:space="preserve">SINAPI-I</t>
  </si>
  <si>
    <t xml:space="preserve">3322</t>
  </si>
  <si>
    <t xml:space="preserve">GRAMA ESMERALDA OU SAO CARLOS OU CURITIBANA, EM PLACAS, SEM PLANTIO</t>
  </si>
  <si>
    <t xml:space="preserve">6.5.</t>
  </si>
  <si>
    <t xml:space="preserve">103946</t>
  </si>
  <si>
    <t xml:space="preserve">PLANTIO DE GRAMA ESMERALDA OU SÃO CARLOS OU CURITIBANA, EM PLACAS. AF_07/2024</t>
  </si>
  <si>
    <t xml:space="preserve">6.6.</t>
  </si>
  <si>
    <t xml:space="preserve">Cotação</t>
  </si>
  <si>
    <t xml:space="preserve">PISO</t>
  </si>
  <si>
    <t xml:space="preserve">Pìso emborrachado placas 0,50 x 0,50 espessura 16,00 mm</t>
  </si>
  <si>
    <t xml:space="preserve">un </t>
  </si>
  <si>
    <t xml:space="preserve">6.7.</t>
  </si>
  <si>
    <t xml:space="preserve">87758</t>
  </si>
  <si>
    <t xml:space="preserve">CONTRAPISO EM ARGAMASSA PRONTA, PREPARO MECÂNICO COM MISTURADOR 300 KG, APLICADO EM ÁREAS MOLHADAS SOBRE IMPERMEABILIZAÇÃO, ACABAMENTO NÃO REFORÇADO, ESPESSURA 3CM. AF_07/2021</t>
  </si>
  <si>
    <t xml:space="preserve">6.8.</t>
  </si>
  <si>
    <t xml:space="preserve">41682</t>
  </si>
  <si>
    <t xml:space="preserve">MEIO-FIO OU GUIA DE CONCRETO PRE MOLDADO, COMP 1 M, *30 X 10/12* CM (H X L1/L2)</t>
  </si>
  <si>
    <t xml:space="preserve">6.9.</t>
  </si>
  <si>
    <t xml:space="preserve">366</t>
  </si>
  <si>
    <t xml:space="preserve">AREIA FINA - POSTO JAZIDA/FORNECEDOR (RETIRADO NA JAZIDA, SEM TRANSPORTE)</t>
  </si>
  <si>
    <t xml:space="preserve">TOTAL ITEM 6</t>
  </si>
  <si>
    <t xml:space="preserve">7.</t>
  </si>
  <si>
    <t xml:space="preserve">COBERTURA METÁLICA ENTRADA ESCOLA</t>
  </si>
  <si>
    <t xml:space="preserve">7.1.</t>
  </si>
  <si>
    <t xml:space="preserve">010</t>
  </si>
  <si>
    <t xml:space="preserve">VIGA METALICA TRELIÇADA 5,00 M FIXADA PAREDES EXISTENTES</t>
  </si>
  <si>
    <t xml:space="preserve">7.2.</t>
  </si>
  <si>
    <t xml:space="preserve">011</t>
  </si>
  <si>
    <t xml:space="preserve">TESOURA TRELIÇADA 9 METROS</t>
  </si>
  <si>
    <t xml:space="preserve">7.3.</t>
  </si>
  <si>
    <t xml:space="preserve">012</t>
  </si>
  <si>
    <t xml:space="preserve">PILAR METALICO TRELICADO FIXADO EM PISO COM CHAPA METALICA </t>
  </si>
  <si>
    <t xml:space="preserve">7.4.</t>
  </si>
  <si>
    <t xml:space="preserve">92580</t>
  </si>
  <si>
    <t xml:space="preserve">TRAMA DE AÇO COMPOSTA POR TERÇAS PARA TELHADOS DE ATÉ 2 ÁGUAS PARA TELHA ONDULADA DE FIBROCIMENTO, METÁLICA, PLÁSTICA OU TERMOACÚSTICA, INCLUSO TRANSPORTE VERTICAL, EXCLUSIVE PINTURA. AF_10/2025_PS</t>
  </si>
  <si>
    <t xml:space="preserve">7.5.</t>
  </si>
  <si>
    <t xml:space="preserve">94213</t>
  </si>
  <si>
    <t xml:space="preserve">TELHAMENTO COM TELHA DE AÇO/ALUMÍNIO E = 0,5 MM, COM ATÉ 2 ÁGUAS, INCLUSO IÇAMENTO. AF_07/2019</t>
  </si>
  <si>
    <t xml:space="preserve">7.6.</t>
  </si>
  <si>
    <t xml:space="preserve">100327</t>
  </si>
  <si>
    <t xml:space="preserve">RUFO EXTERNO/INTERNO EM CHAPA DE AÇO GALVANIZADO NÚMERO 26, CORTE DE 33 CM, INCLUSO IÇAMENTO. AF_07/2019</t>
  </si>
  <si>
    <t xml:space="preserve">7.7.</t>
  </si>
  <si>
    <t xml:space="preserve">33</t>
  </si>
  <si>
    <t xml:space="preserve">ACO CA-50, 8,0 MM, VERGALHAO</t>
  </si>
  <si>
    <t xml:space="preserve">KG</t>
  </si>
  <si>
    <t xml:space="preserve">TOTAL ITEM 7</t>
  </si>
  <si>
    <t xml:space="preserve">8.</t>
  </si>
  <si>
    <t xml:space="preserve">PINTURA</t>
  </si>
  <si>
    <t xml:space="preserve">8.1.</t>
  </si>
  <si>
    <t xml:space="preserve">88415</t>
  </si>
  <si>
    <t xml:space="preserve">APLICAÇÃO MANUAL DE FUNDO SELADOR ACRÍLICO EM PAREDES EXTERNAS DE CASAS. AF_03/2024</t>
  </si>
  <si>
    <t xml:space="preserve">8.2.</t>
  </si>
  <si>
    <t xml:space="preserve">95305</t>
  </si>
  <si>
    <t xml:space="preserve">TEXTURA ACRÍLICA, APLICAÇÃO MANUAL EM PAREDE, UMA DEMÃO. AF_04/2023</t>
  </si>
  <si>
    <t xml:space="preserve">8.3.</t>
  </si>
  <si>
    <t xml:space="preserve">070</t>
  </si>
  <si>
    <t xml:space="preserve">BASE DE PINTURA PRIME EM PEÇAS METALICAS</t>
  </si>
  <si>
    <t xml:space="preserve">8.4.</t>
  </si>
  <si>
    <t xml:space="preserve">100739</t>
  </si>
  <si>
    <t xml:space="preserve">PINTURA COM TINTA ALQUÍDICA DE ACABAMENTO (ESMALTE SINTÉTICO ACETINADO) PULVERIZADA SOBRE PERFIL METÁLICO EXECUTADO EM FÁBRICA (POR DEMÃO). AF_01/2020_PE</t>
  </si>
  <si>
    <t xml:space="preserve">TOTAL ITEM 8</t>
  </si>
  <si>
    <t xml:space="preserve">9.</t>
  </si>
  <si>
    <t xml:space="preserve">AUTOMATIZAÇÃO PORTÃO</t>
  </si>
  <si>
    <t xml:space="preserve">9.1.</t>
  </si>
  <si>
    <t xml:space="preserve">030</t>
  </si>
  <si>
    <t xml:space="preserve">KIT PARA MOVIMENTACAO DO PORTÃO COM Motor, central eletrônica, Cremalheira (barra dentada), 2 controles ,Fim de curso, trilho, roldana</t>
  </si>
  <si>
    <t xml:space="preserve">9.2.</t>
  </si>
  <si>
    <t xml:space="preserve">92000</t>
  </si>
  <si>
    <t xml:space="preserve">TOMADA BAIXA DE EMBUTIR (1 MÓDULO), 2P+T 10 A, INCLUINDO SUPORTE E PLACA - FORNECIMENTO E INSTALAÇÃO. AF_03/2023</t>
  </si>
  <si>
    <t xml:space="preserve">9.3.</t>
  </si>
  <si>
    <t xml:space="preserve">91927</t>
  </si>
  <si>
    <t xml:space="preserve">CABO DE COBRE FLEXÍVEL ISOLADO, 2,5 MM², ANTI-CHAMA 0,6/1,0 KV, PARA CIRCUITOS TERMINAIS - FORNECIMENTO E INSTALAÇÃO. AF_03/2023</t>
  </si>
  <si>
    <t xml:space="preserve">9.4.</t>
  </si>
  <si>
    <t xml:space="preserve">91860</t>
  </si>
  <si>
    <t xml:space="preserve">ELETRODUTO FLEXÍVEL CORRUGADO, PEAD, DN 40 MM (1 1/4"), PARA CIRCUITOS TERMINAIS, INSTALADO EM PAREDE - FORNECIMENTO E INSTALAÇÃO. AF_03/2023</t>
  </si>
  <si>
    <t xml:space="preserve">TOTAL ITEM 9</t>
  </si>
  <si>
    <t xml:space="preserve">TOTAL GERAL</t>
  </si>
  <si>
    <t xml:space="preserve">A PRESENTE PROPOSTA IMPORTA EM R$ ___________________________________________________________________________________________________________</t>
  </si>
  <si>
    <t xml:space="preserve">SENDO O VALOR DE MATERIAL  = R$ ______________________________________________________________________________________________________________</t>
  </si>
  <si>
    <t xml:space="preserve">E MÃO DE OBRA R$ ______________________________________________________________________________________________________________________________</t>
  </si>
  <si>
    <t xml:space="preserve">DATA: ________________________________________________________________________________</t>
  </si>
  <si>
    <t xml:space="preserve">PROPONENTE: _________________________________________________________________________________________________</t>
  </si>
  <si>
    <t xml:space="preserve">PLANILHA ORÇAMENTÁRIA</t>
  </si>
  <si>
    <t xml:space="preserve">O PRESENTE ORÇAMENTO IMPORTA EM R$ 411.755,19</t>
  </si>
  <si>
    <t xml:space="preserve">QUATROCENTOS E ONZE MIL E SETECENTOS E CINQUENTA E CINCO REAIS E DEZENOVE CENTAVOS</t>
  </si>
  <si>
    <t xml:space="preserve">SENDO O VALOR DE MATERIAL  = </t>
  </si>
  <si>
    <t xml:space="preserve">TREZENTOS E TREZE REAIS E SETECENTOS E OITENTA E SETE REAIS E DEZENOVE CENTAVOS</t>
  </si>
  <si>
    <t xml:space="preserve">E MÃO DE OBRA</t>
  </si>
  <si>
    <t xml:space="preserve">NOVENTA E SETE MIL E NOVECENTOS E SESSENTA E OITO REAIS </t>
  </si>
  <si>
    <t xml:space="preserve">SERTÃO 26 DE MARÇO DE 2026.</t>
  </si>
  <si>
    <t xml:space="preserve">PREFEITO: _______________________________________</t>
  </si>
  <si>
    <t xml:space="preserve">RESP. TÉCNICO: __________________________</t>
  </si>
  <si>
    <t xml:space="preserve">HOMERO FOCHESATTO</t>
  </si>
  <si>
    <t xml:space="preserve">ENG. CIVIL DANIELA TONIAL CATTANI</t>
  </si>
  <si>
    <t xml:space="preserve">PREFEITO MUNICIPAL</t>
  </si>
  <si>
    <t xml:space="preserve">CREA RS 187.228</t>
  </si>
  <si>
    <t xml:space="preserve">CRONOGRAMA FISICO E FINANCEIRO</t>
  </si>
  <si>
    <t xml:space="preserve">1º Mês </t>
  </si>
  <si>
    <t xml:space="preserve">2º Mês </t>
  </si>
  <si>
    <t xml:space="preserve">3º Mês </t>
  </si>
  <si>
    <t xml:space="preserve">4º Mês </t>
  </si>
  <si>
    <t xml:space="preserve">5º Mês </t>
  </si>
  <si>
    <t xml:space="preserve">6º Mês </t>
  </si>
  <si>
    <t xml:space="preserve">%</t>
  </si>
  <si>
    <t xml:space="preserve">R$</t>
  </si>
  <si>
    <t xml:space="preserve">SERTAO 26 DE MARÇO DE 2026.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</si>
</sst>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_-;\-* #,##0.00_-;_-* \-??_-;_-@_-"/>
    <numFmt numFmtId="166" formatCode="_-&quot;R$ &quot;* #,##0.00_-;&quot;-R$ &quot;* #,##0.00_-;_-&quot;R$ &quot;* \-??_-;_-@_-"/>
    <numFmt numFmtId="167" formatCode="&quot;R$ &quot;#,##0.00;[RED]&quot;-R$ &quot;#,##0.00"/>
    <numFmt numFmtId="168" formatCode="0%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6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7999"/>
        <bgColor rgb="FFCCFF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9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0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2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2" borderId="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2" borderId="1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2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2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2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5" fillId="2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5" fillId="2" borderId="1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0" borderId="1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2" borderId="1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2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0" borderId="1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2" borderId="1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5" fillId="0" borderId="1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5" fillId="2" borderId="14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5" fillId="0" borderId="15" xfId="15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externalLink" Target="externalLinks/externalLink1.xml"/><Relationship Id="rId7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../../Engenharia%201/Desktop/SINAPI/ORCAMENTOS/REFORMA%20TIA%20LUIZA/Planilha_Multipla_v3_16-SEM%20DRENAGEM%20RUA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id="1" name="Tabela3" displayName="Tabela3" ref="A13:K89" headerRowCount="1" totalsRowCount="0" totalsRowShown="0">
  <autoFilter ref="A13:K89"/>
  <tableColumns count="11">
    <tableColumn id="1" name="Coluna1"/>
    <tableColumn id="2" name="Coluna2"/>
    <tableColumn id="3" name="Coluna3"/>
    <tableColumn id="4" name="Coluna4"/>
    <tableColumn id="5" name="Coluna5"/>
    <tableColumn id="6" name="Coluna6"/>
    <tableColumn id="7" name="Coluna7"/>
    <tableColumn id="8" name="Coluna8"/>
    <tableColumn id="9" name="Coluna9"/>
    <tableColumn id="10" name="Coluna10"/>
    <tableColumn id="11" name="Coluna11"/>
  </tableColumns>
</table>
</file>

<file path=xl/tables/table2.xml><?xml version="1.0" encoding="utf-8"?>
<table xmlns="http://schemas.openxmlformats.org/spreadsheetml/2006/main" id="2" name="Tabela35" displayName="Tabela35" ref="A13:K89" headerRowCount="1" totalsRowCount="0" totalsRowShown="0">
  <autoFilter ref="A13:K89"/>
  <tableColumns count="11">
    <tableColumn id="1" name="Coluna1"/>
    <tableColumn id="2" name="Coluna2"/>
    <tableColumn id="3" name="Coluna3"/>
    <tableColumn id="4" name="Coluna4"/>
    <tableColumn id="5" name="Coluna5"/>
    <tableColumn id="6" name="Coluna6"/>
    <tableColumn id="7" name="Coluna7"/>
    <tableColumn id="8" name="Coluna8"/>
    <tableColumn id="9" name="Coluna9"/>
    <tableColumn id="10" name="Coluna10"/>
    <tableColumn id="11" name="Coluna11"/>
  </tableColumns>
</table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9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0.29"/>
    <col collapsed="false" customWidth="true" hidden="false" outlineLevel="0" max="2" min="2" style="0" width="11.71"/>
    <col collapsed="false" customWidth="true" hidden="false" outlineLevel="0" max="3" min="3" style="0" width="10.29"/>
    <col collapsed="false" customWidth="true" hidden="false" outlineLevel="0" max="4" min="4" style="0" width="51.29"/>
    <col collapsed="false" customWidth="true" hidden="false" outlineLevel="0" max="5" min="5" style="0" width="10.29"/>
    <col collapsed="false" customWidth="true" hidden="false" outlineLevel="0" max="6" min="6" style="1" width="12.15"/>
    <col collapsed="false" customWidth="true" hidden="false" outlineLevel="0" max="11" min="7" style="1" width="14.29"/>
    <col collapsed="false" customWidth="true" hidden="false" outlineLevel="0" max="12" min="12" style="0" width="13.71"/>
  </cols>
  <sheetData>
    <row r="1" customFormat="false" ht="22.0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customFormat="false" ht="1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customFormat="false" ht="15" hidden="false" customHeight="false" outlineLevel="0" collapsed="fals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customFormat="false" ht="15" hidden="false" customHeight="false" outlineLevel="0" collapsed="fals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customFormat="false" ht="15" hidden="false" customHeight="false" outlineLevel="0" collapsed="false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customFormat="false" ht="15" hidden="false" customHeight="false" outlineLevel="0" collapsed="false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</row>
    <row r="11" s="7" customFormat="true" ht="15" hidden="false" customHeight="true" outlineLevel="0" collapsed="false">
      <c r="A11" s="4" t="s">
        <v>6</v>
      </c>
      <c r="B11" s="4" t="s">
        <v>7</v>
      </c>
      <c r="C11" s="4" t="s">
        <v>8</v>
      </c>
      <c r="D11" s="4" t="s">
        <v>9</v>
      </c>
      <c r="E11" s="4" t="s">
        <v>10</v>
      </c>
      <c r="F11" s="5" t="s">
        <v>11</v>
      </c>
      <c r="G11" s="6" t="s">
        <v>12</v>
      </c>
      <c r="H11" s="6"/>
      <c r="I11" s="6" t="s">
        <v>13</v>
      </c>
      <c r="J11" s="6"/>
      <c r="K11" s="5" t="s">
        <v>14</v>
      </c>
    </row>
    <row r="12" s="7" customFormat="true" ht="15" hidden="false" customHeight="false" outlineLevel="0" collapsed="false">
      <c r="A12" s="4"/>
      <c r="B12" s="4"/>
      <c r="C12" s="4"/>
      <c r="D12" s="4"/>
      <c r="E12" s="4"/>
      <c r="F12" s="5"/>
      <c r="G12" s="8" t="s">
        <v>15</v>
      </c>
      <c r="H12" s="8" t="s">
        <v>16</v>
      </c>
      <c r="I12" s="8" t="s">
        <v>15</v>
      </c>
      <c r="J12" s="8" t="s">
        <v>16</v>
      </c>
      <c r="K12" s="5"/>
    </row>
    <row r="13" customFormat="false" ht="15" hidden="true" customHeight="false" outlineLevel="0" collapsed="false">
      <c r="A13" s="9" t="s">
        <v>17</v>
      </c>
      <c r="B13" s="10" t="s">
        <v>18</v>
      </c>
      <c r="C13" s="10" t="s">
        <v>19</v>
      </c>
      <c r="D13" s="11" t="s">
        <v>20</v>
      </c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26</v>
      </c>
      <c r="K13" s="13" t="s">
        <v>27</v>
      </c>
    </row>
    <row r="14" customFormat="false" ht="15" hidden="false" customHeight="false" outlineLevel="0" collapsed="false">
      <c r="A14" s="14" t="s">
        <v>28</v>
      </c>
      <c r="B14" s="15"/>
      <c r="C14" s="15"/>
      <c r="D14" s="16" t="s">
        <v>29</v>
      </c>
      <c r="E14" s="15"/>
      <c r="F14" s="17"/>
      <c r="G14" s="17"/>
      <c r="H14" s="17"/>
      <c r="I14" s="17"/>
      <c r="J14" s="17"/>
      <c r="K14" s="18"/>
    </row>
    <row r="15" customFormat="false" ht="23.85" hidden="false" customHeight="false" outlineLevel="0" collapsed="false">
      <c r="A15" s="14" t="s">
        <v>30</v>
      </c>
      <c r="B15" s="15" t="s">
        <v>31</v>
      </c>
      <c r="C15" s="15" t="s">
        <v>32</v>
      </c>
      <c r="D15" s="16" t="s">
        <v>33</v>
      </c>
      <c r="E15" s="15" t="s">
        <v>34</v>
      </c>
      <c r="F15" s="17" t="n">
        <v>36</v>
      </c>
      <c r="G15" s="17"/>
      <c r="H15" s="17"/>
      <c r="I15" s="17"/>
      <c r="J15" s="17"/>
      <c r="K15" s="18"/>
    </row>
    <row r="16" customFormat="false" ht="23.85" hidden="false" customHeight="false" outlineLevel="0" collapsed="false">
      <c r="A16" s="14" t="s">
        <v>35</v>
      </c>
      <c r="B16" s="15" t="s">
        <v>36</v>
      </c>
      <c r="C16" s="15" t="s">
        <v>37</v>
      </c>
      <c r="D16" s="16" t="s">
        <v>38</v>
      </c>
      <c r="E16" s="15" t="s">
        <v>39</v>
      </c>
      <c r="F16" s="17" t="n">
        <v>240</v>
      </c>
      <c r="G16" s="17"/>
      <c r="H16" s="17"/>
      <c r="I16" s="17"/>
      <c r="J16" s="17"/>
      <c r="K16" s="18"/>
    </row>
    <row r="17" customFormat="false" ht="46.25" hidden="false" customHeight="false" outlineLevel="0" collapsed="false">
      <c r="A17" s="14" t="s">
        <v>40</v>
      </c>
      <c r="B17" s="15" t="s">
        <v>31</v>
      </c>
      <c r="C17" s="15" t="s">
        <v>41</v>
      </c>
      <c r="D17" s="16" t="s">
        <v>42</v>
      </c>
      <c r="E17" s="15" t="s">
        <v>39</v>
      </c>
      <c r="F17" s="17" t="n">
        <v>188</v>
      </c>
      <c r="G17" s="17"/>
      <c r="H17" s="17"/>
      <c r="I17" s="17"/>
      <c r="J17" s="17"/>
      <c r="K17" s="18"/>
    </row>
    <row r="18" customFormat="false" ht="23.85" hidden="false" customHeight="false" outlineLevel="0" collapsed="false">
      <c r="A18" s="14" t="s">
        <v>43</v>
      </c>
      <c r="B18" s="15" t="s">
        <v>31</v>
      </c>
      <c r="C18" s="15" t="s">
        <v>44</v>
      </c>
      <c r="D18" s="16" t="s">
        <v>45</v>
      </c>
      <c r="E18" s="15" t="s">
        <v>46</v>
      </c>
      <c r="F18" s="17" t="n">
        <v>28</v>
      </c>
      <c r="G18" s="17"/>
      <c r="H18" s="17"/>
      <c r="I18" s="17"/>
      <c r="J18" s="17"/>
      <c r="K18" s="18"/>
    </row>
    <row r="19" customFormat="false" ht="35.05" hidden="false" customHeight="false" outlineLevel="0" collapsed="false">
      <c r="A19" s="14" t="s">
        <v>47</v>
      </c>
      <c r="B19" s="15" t="s">
        <v>36</v>
      </c>
      <c r="C19" s="15" t="s">
        <v>48</v>
      </c>
      <c r="D19" s="16" t="s">
        <v>49</v>
      </c>
      <c r="E19" s="15" t="s">
        <v>39</v>
      </c>
      <c r="F19" s="17" t="n">
        <v>85</v>
      </c>
      <c r="G19" s="17"/>
      <c r="H19" s="17"/>
      <c r="I19" s="17"/>
      <c r="J19" s="17"/>
      <c r="K19" s="18"/>
    </row>
    <row r="20" customFormat="false" ht="23.85" hidden="false" customHeight="false" outlineLevel="0" collapsed="false">
      <c r="A20" s="14" t="s">
        <v>50</v>
      </c>
      <c r="B20" s="15" t="s">
        <v>31</v>
      </c>
      <c r="C20" s="15" t="s">
        <v>51</v>
      </c>
      <c r="D20" s="16" t="s">
        <v>52</v>
      </c>
      <c r="E20" s="15" t="s">
        <v>39</v>
      </c>
      <c r="F20" s="17" t="n">
        <v>5.46</v>
      </c>
      <c r="G20" s="17"/>
      <c r="H20" s="17"/>
      <c r="I20" s="17"/>
      <c r="J20" s="17"/>
      <c r="K20" s="18"/>
    </row>
    <row r="21" customFormat="false" ht="15" hidden="false" customHeight="false" outlineLevel="0" collapsed="false">
      <c r="A21" s="14" t="s">
        <v>53</v>
      </c>
      <c r="B21" s="15" t="s">
        <v>31</v>
      </c>
      <c r="C21" s="15" t="s">
        <v>54</v>
      </c>
      <c r="D21" s="16" t="s">
        <v>55</v>
      </c>
      <c r="E21" s="15" t="s">
        <v>39</v>
      </c>
      <c r="F21" s="17" t="n">
        <v>61</v>
      </c>
      <c r="G21" s="17"/>
      <c r="H21" s="17"/>
      <c r="I21" s="17"/>
      <c r="J21" s="17"/>
      <c r="K21" s="18"/>
    </row>
    <row r="22" s="7" customFormat="true" ht="35.05" hidden="false" customHeight="false" outlineLevel="0" collapsed="false">
      <c r="A22" s="14" t="s">
        <v>56</v>
      </c>
      <c r="B22" s="15" t="s">
        <v>31</v>
      </c>
      <c r="C22" s="15" t="s">
        <v>57</v>
      </c>
      <c r="D22" s="16" t="s">
        <v>58</v>
      </c>
      <c r="E22" s="15" t="s">
        <v>39</v>
      </c>
      <c r="F22" s="17" t="n">
        <v>61</v>
      </c>
      <c r="G22" s="17"/>
      <c r="H22" s="17"/>
      <c r="I22" s="17"/>
      <c r="J22" s="17"/>
      <c r="K22" s="18"/>
    </row>
    <row r="23" customFormat="false" ht="15" hidden="false" customHeight="false" outlineLevel="0" collapsed="false">
      <c r="A23" s="19"/>
      <c r="B23" s="20"/>
      <c r="C23" s="20"/>
      <c r="D23" s="21" t="s">
        <v>59</v>
      </c>
      <c r="E23" s="20"/>
      <c r="F23" s="22"/>
      <c r="G23" s="22"/>
      <c r="H23" s="22"/>
      <c r="I23" s="22"/>
      <c r="J23" s="22"/>
      <c r="K23" s="23"/>
    </row>
    <row r="24" customFormat="false" ht="15" hidden="false" customHeight="false" outlineLevel="0" collapsed="false">
      <c r="A24" s="19" t="s">
        <v>60</v>
      </c>
      <c r="B24" s="15"/>
      <c r="C24" s="15"/>
      <c r="D24" s="21" t="s">
        <v>61</v>
      </c>
      <c r="E24" s="15"/>
      <c r="F24" s="17"/>
      <c r="G24" s="17"/>
      <c r="H24" s="17"/>
      <c r="I24" s="17"/>
      <c r="J24" s="17"/>
      <c r="K24" s="18"/>
    </row>
    <row r="25" customFormat="false" ht="57.45" hidden="false" customHeight="false" outlineLevel="0" collapsed="false">
      <c r="A25" s="14" t="s">
        <v>62</v>
      </c>
      <c r="B25" s="15" t="s">
        <v>31</v>
      </c>
      <c r="C25" s="15" t="s">
        <v>63</v>
      </c>
      <c r="D25" s="16" t="s">
        <v>64</v>
      </c>
      <c r="E25" s="15" t="s">
        <v>46</v>
      </c>
      <c r="F25" s="17" t="n">
        <v>112.8</v>
      </c>
      <c r="G25" s="17"/>
      <c r="H25" s="17"/>
      <c r="I25" s="17"/>
      <c r="J25" s="17"/>
      <c r="K25" s="18"/>
    </row>
    <row r="26" customFormat="false" ht="68.65" hidden="false" customHeight="false" outlineLevel="0" collapsed="false">
      <c r="A26" s="14" t="s">
        <v>65</v>
      </c>
      <c r="B26" s="15" t="s">
        <v>31</v>
      </c>
      <c r="C26" s="15" t="s">
        <v>66</v>
      </c>
      <c r="D26" s="16" t="s">
        <v>67</v>
      </c>
      <c r="E26" s="15" t="s">
        <v>46</v>
      </c>
      <c r="F26" s="17" t="n">
        <v>84.6</v>
      </c>
      <c r="G26" s="17"/>
      <c r="H26" s="17"/>
      <c r="I26" s="17"/>
      <c r="J26" s="17"/>
      <c r="K26" s="18"/>
    </row>
    <row r="27" customFormat="false" ht="15" hidden="false" customHeight="false" outlineLevel="0" collapsed="false">
      <c r="A27" s="14" t="s">
        <v>68</v>
      </c>
      <c r="B27" s="15" t="s">
        <v>36</v>
      </c>
      <c r="C27" s="15" t="s">
        <v>69</v>
      </c>
      <c r="D27" s="16" t="s">
        <v>70</v>
      </c>
      <c r="E27" s="15" t="s">
        <v>71</v>
      </c>
      <c r="F27" s="17" t="n">
        <v>9</v>
      </c>
      <c r="G27" s="17"/>
      <c r="H27" s="17"/>
      <c r="I27" s="17"/>
      <c r="J27" s="17"/>
      <c r="K27" s="18"/>
    </row>
    <row r="28" customFormat="false" ht="35.05" hidden="false" customHeight="false" outlineLevel="0" collapsed="false">
      <c r="A28" s="14" t="s">
        <v>72</v>
      </c>
      <c r="B28" s="15" t="s">
        <v>31</v>
      </c>
      <c r="C28" s="15" t="s">
        <v>73</v>
      </c>
      <c r="D28" s="16" t="s">
        <v>74</v>
      </c>
      <c r="E28" s="15" t="s">
        <v>34</v>
      </c>
      <c r="F28" s="17" t="n">
        <v>69.6</v>
      </c>
      <c r="G28" s="17"/>
      <c r="H28" s="17"/>
      <c r="I28" s="17"/>
      <c r="J28" s="17"/>
      <c r="K28" s="18"/>
    </row>
    <row r="29" customFormat="false" ht="35.05" hidden="false" customHeight="false" outlineLevel="0" collapsed="false">
      <c r="A29" s="14" t="s">
        <v>75</v>
      </c>
      <c r="B29" s="15" t="s">
        <v>31</v>
      </c>
      <c r="C29" s="15" t="s">
        <v>76</v>
      </c>
      <c r="D29" s="16" t="s">
        <v>77</v>
      </c>
      <c r="E29" s="15" t="s">
        <v>34</v>
      </c>
      <c r="F29" s="17" t="n">
        <v>18</v>
      </c>
      <c r="G29" s="17"/>
      <c r="H29" s="17"/>
      <c r="I29" s="17"/>
      <c r="J29" s="17"/>
      <c r="K29" s="18"/>
    </row>
    <row r="30" customFormat="false" ht="57.45" hidden="false" customHeight="false" outlineLevel="0" collapsed="false">
      <c r="A30" s="14" t="s">
        <v>78</v>
      </c>
      <c r="B30" s="15" t="s">
        <v>31</v>
      </c>
      <c r="C30" s="15" t="s">
        <v>79</v>
      </c>
      <c r="D30" s="16" t="s">
        <v>80</v>
      </c>
      <c r="E30" s="15" t="s">
        <v>34</v>
      </c>
      <c r="F30" s="17" t="n">
        <v>80</v>
      </c>
      <c r="G30" s="17"/>
      <c r="H30" s="17"/>
      <c r="I30" s="17"/>
      <c r="J30" s="17"/>
      <c r="K30" s="18"/>
    </row>
    <row r="31" s="7" customFormat="true" ht="46.25" hidden="false" customHeight="false" outlineLevel="0" collapsed="false">
      <c r="A31" s="14" t="s">
        <v>81</v>
      </c>
      <c r="B31" s="15" t="s">
        <v>31</v>
      </c>
      <c r="C31" s="15" t="s">
        <v>82</v>
      </c>
      <c r="D31" s="16" t="s">
        <v>83</v>
      </c>
      <c r="E31" s="15" t="s">
        <v>84</v>
      </c>
      <c r="F31" s="17" t="n">
        <v>4</v>
      </c>
      <c r="G31" s="17"/>
      <c r="H31" s="17"/>
      <c r="I31" s="17"/>
      <c r="J31" s="17"/>
      <c r="K31" s="18"/>
    </row>
    <row r="32" customFormat="false" ht="15" hidden="false" customHeight="false" outlineLevel="0" collapsed="false">
      <c r="A32" s="19"/>
      <c r="B32" s="20"/>
      <c r="C32" s="20"/>
      <c r="D32" s="21" t="s">
        <v>85</v>
      </c>
      <c r="E32" s="20"/>
      <c r="F32" s="22"/>
      <c r="G32" s="22"/>
      <c r="H32" s="22"/>
      <c r="I32" s="22"/>
      <c r="J32" s="22"/>
      <c r="K32" s="23"/>
    </row>
    <row r="33" customFormat="false" ht="15" hidden="false" customHeight="false" outlineLevel="0" collapsed="false">
      <c r="A33" s="14" t="s">
        <v>86</v>
      </c>
      <c r="B33" s="15"/>
      <c r="C33" s="15"/>
      <c r="D33" s="16" t="s">
        <v>87</v>
      </c>
      <c r="E33" s="15" t="s">
        <v>88</v>
      </c>
      <c r="F33" s="17" t="n">
        <v>0</v>
      </c>
      <c r="G33" s="17"/>
      <c r="H33" s="17"/>
      <c r="I33" s="17"/>
      <c r="J33" s="17"/>
      <c r="K33" s="18"/>
    </row>
    <row r="34" customFormat="false" ht="46.25" hidden="false" customHeight="false" outlineLevel="0" collapsed="false">
      <c r="A34" s="14" t="s">
        <v>89</v>
      </c>
      <c r="B34" s="15" t="s">
        <v>31</v>
      </c>
      <c r="C34" s="15" t="n">
        <v>100896</v>
      </c>
      <c r="D34" s="16" t="s">
        <v>90</v>
      </c>
      <c r="E34" s="15" t="s">
        <v>34</v>
      </c>
      <c r="F34" s="17" t="n">
        <v>69</v>
      </c>
      <c r="G34" s="17"/>
      <c r="H34" s="17"/>
      <c r="I34" s="17"/>
      <c r="J34" s="17"/>
      <c r="K34" s="18"/>
    </row>
    <row r="35" customFormat="false" ht="57.45" hidden="false" customHeight="false" outlineLevel="0" collapsed="false">
      <c r="A35" s="14" t="s">
        <v>91</v>
      </c>
      <c r="B35" s="15" t="s">
        <v>31</v>
      </c>
      <c r="C35" s="15" t="s">
        <v>63</v>
      </c>
      <c r="D35" s="16" t="s">
        <v>64</v>
      </c>
      <c r="E35" s="15" t="s">
        <v>46</v>
      </c>
      <c r="F35" s="17" t="n">
        <v>27.2</v>
      </c>
      <c r="G35" s="17"/>
      <c r="H35" s="17"/>
      <c r="I35" s="17"/>
      <c r="J35" s="17"/>
      <c r="K35" s="18"/>
    </row>
    <row r="36" customFormat="false" ht="23.85" hidden="false" customHeight="false" outlineLevel="0" collapsed="false">
      <c r="A36" s="14" t="s">
        <v>92</v>
      </c>
      <c r="B36" s="15" t="s">
        <v>36</v>
      </c>
      <c r="C36" s="15" t="s">
        <v>93</v>
      </c>
      <c r="D36" s="16" t="s">
        <v>94</v>
      </c>
      <c r="E36" s="15" t="s">
        <v>46</v>
      </c>
      <c r="F36" s="17" t="n">
        <v>2.21</v>
      </c>
      <c r="G36" s="17"/>
      <c r="H36" s="17"/>
      <c r="I36" s="17"/>
      <c r="J36" s="17"/>
      <c r="K36" s="18"/>
    </row>
    <row r="37" customFormat="false" ht="23.85" hidden="false" customHeight="false" outlineLevel="0" collapsed="false">
      <c r="A37" s="14" t="s">
        <v>95</v>
      </c>
      <c r="B37" s="15" t="s">
        <v>31</v>
      </c>
      <c r="C37" s="15" t="s">
        <v>96</v>
      </c>
      <c r="D37" s="16" t="s">
        <v>97</v>
      </c>
      <c r="E37" s="15" t="s">
        <v>46</v>
      </c>
      <c r="F37" s="17" t="n">
        <v>14</v>
      </c>
      <c r="G37" s="17"/>
      <c r="H37" s="17"/>
      <c r="I37" s="17"/>
      <c r="J37" s="17"/>
      <c r="K37" s="18"/>
    </row>
    <row r="38" customFormat="false" ht="23.85" hidden="false" customHeight="false" outlineLevel="0" collapsed="false">
      <c r="A38" s="14" t="s">
        <v>98</v>
      </c>
      <c r="B38" s="15" t="s">
        <v>36</v>
      </c>
      <c r="C38" s="15" t="s">
        <v>99</v>
      </c>
      <c r="D38" s="16" t="s">
        <v>100</v>
      </c>
      <c r="E38" s="15" t="s">
        <v>39</v>
      </c>
      <c r="F38" s="17" t="n">
        <v>125.9</v>
      </c>
      <c r="G38" s="17"/>
      <c r="H38" s="17"/>
      <c r="I38" s="17"/>
      <c r="J38" s="17"/>
      <c r="K38" s="18"/>
    </row>
    <row r="39" customFormat="false" ht="35.05" hidden="false" customHeight="false" outlineLevel="0" collapsed="false">
      <c r="A39" s="14" t="s">
        <v>101</v>
      </c>
      <c r="B39" s="15" t="s">
        <v>31</v>
      </c>
      <c r="C39" s="15" t="s">
        <v>102</v>
      </c>
      <c r="D39" s="16" t="s">
        <v>103</v>
      </c>
      <c r="E39" s="15" t="s">
        <v>39</v>
      </c>
      <c r="F39" s="17" t="n">
        <v>177.3</v>
      </c>
      <c r="G39" s="17"/>
      <c r="H39" s="17"/>
      <c r="I39" s="17"/>
      <c r="J39" s="17"/>
      <c r="K39" s="18"/>
    </row>
    <row r="40" customFormat="false" ht="23.85" hidden="false" customHeight="false" outlineLevel="0" collapsed="false">
      <c r="A40" s="14" t="s">
        <v>104</v>
      </c>
      <c r="B40" s="15" t="s">
        <v>36</v>
      </c>
      <c r="C40" s="15" t="s">
        <v>105</v>
      </c>
      <c r="D40" s="16" t="s">
        <v>106</v>
      </c>
      <c r="E40" s="15" t="s">
        <v>46</v>
      </c>
      <c r="F40" s="17" t="n">
        <v>3.94</v>
      </c>
      <c r="G40" s="17"/>
      <c r="H40" s="17"/>
      <c r="I40" s="17"/>
      <c r="J40" s="17"/>
      <c r="K40" s="18"/>
    </row>
    <row r="41" customFormat="false" ht="23.85" hidden="false" customHeight="false" outlineLevel="0" collapsed="false">
      <c r="A41" s="14" t="s">
        <v>107</v>
      </c>
      <c r="B41" s="15" t="s">
        <v>36</v>
      </c>
      <c r="C41" s="15" t="s">
        <v>108</v>
      </c>
      <c r="D41" s="16" t="s">
        <v>109</v>
      </c>
      <c r="E41" s="15" t="s">
        <v>46</v>
      </c>
      <c r="F41" s="17" t="n">
        <v>13.34</v>
      </c>
      <c r="G41" s="17"/>
      <c r="H41" s="17"/>
      <c r="I41" s="17"/>
      <c r="J41" s="17"/>
      <c r="K41" s="18"/>
    </row>
    <row r="42" customFormat="false" ht="46.25" hidden="false" customHeight="false" outlineLevel="0" collapsed="false">
      <c r="A42" s="14" t="s">
        <v>110</v>
      </c>
      <c r="B42" s="15" t="s">
        <v>31</v>
      </c>
      <c r="C42" s="15" t="s">
        <v>111</v>
      </c>
      <c r="D42" s="16" t="s">
        <v>112</v>
      </c>
      <c r="E42" s="15" t="s">
        <v>39</v>
      </c>
      <c r="F42" s="17" t="n">
        <v>246</v>
      </c>
      <c r="G42" s="17"/>
      <c r="H42" s="17"/>
      <c r="I42" s="17"/>
      <c r="J42" s="17"/>
      <c r="K42" s="18"/>
    </row>
    <row r="43" customFormat="false" ht="46.25" hidden="false" customHeight="false" outlineLevel="0" collapsed="false">
      <c r="A43" s="14" t="s">
        <v>113</v>
      </c>
      <c r="B43" s="15" t="s">
        <v>31</v>
      </c>
      <c r="C43" s="15" t="s">
        <v>114</v>
      </c>
      <c r="D43" s="16" t="s">
        <v>115</v>
      </c>
      <c r="E43" s="15" t="s">
        <v>39</v>
      </c>
      <c r="F43" s="17" t="n">
        <v>779.9</v>
      </c>
      <c r="G43" s="17"/>
      <c r="H43" s="17"/>
      <c r="I43" s="17"/>
      <c r="J43" s="17"/>
      <c r="K43" s="18"/>
    </row>
    <row r="44" customFormat="false" ht="68.65" hidden="false" customHeight="false" outlineLevel="0" collapsed="false">
      <c r="A44" s="14" t="s">
        <v>116</v>
      </c>
      <c r="B44" s="15" t="s">
        <v>31</v>
      </c>
      <c r="C44" s="15" t="s">
        <v>117</v>
      </c>
      <c r="D44" s="16" t="s">
        <v>118</v>
      </c>
      <c r="E44" s="15" t="s">
        <v>46</v>
      </c>
      <c r="F44" s="17" t="n">
        <v>13.38</v>
      </c>
      <c r="G44" s="17"/>
      <c r="H44" s="17"/>
      <c r="I44" s="17"/>
      <c r="J44" s="17"/>
      <c r="K44" s="18"/>
    </row>
    <row r="45" s="7" customFormat="true" ht="35.05" hidden="false" customHeight="false" outlineLevel="0" collapsed="false">
      <c r="A45" s="14" t="s">
        <v>119</v>
      </c>
      <c r="B45" s="15" t="s">
        <v>36</v>
      </c>
      <c r="C45" s="15" t="s">
        <v>120</v>
      </c>
      <c r="D45" s="16" t="s">
        <v>121</v>
      </c>
      <c r="E45" s="15" t="s">
        <v>39</v>
      </c>
      <c r="F45" s="17" t="n">
        <v>98.5</v>
      </c>
      <c r="G45" s="17"/>
      <c r="H45" s="17"/>
      <c r="I45" s="17"/>
      <c r="J45" s="17"/>
      <c r="K45" s="18"/>
    </row>
    <row r="46" customFormat="false" ht="15" hidden="false" customHeight="false" outlineLevel="0" collapsed="false">
      <c r="A46" s="19"/>
      <c r="B46" s="20"/>
      <c r="C46" s="20"/>
      <c r="D46" s="21" t="s">
        <v>122</v>
      </c>
      <c r="E46" s="20"/>
      <c r="F46" s="22"/>
      <c r="G46" s="22"/>
      <c r="H46" s="22"/>
      <c r="I46" s="22"/>
      <c r="J46" s="22"/>
      <c r="K46" s="23"/>
    </row>
    <row r="47" customFormat="false" ht="15" hidden="false" customHeight="false" outlineLevel="0" collapsed="false">
      <c r="A47" s="14" t="s">
        <v>123</v>
      </c>
      <c r="B47" s="15"/>
      <c r="C47" s="15"/>
      <c r="D47" s="16" t="s">
        <v>124</v>
      </c>
      <c r="E47" s="15"/>
      <c r="F47" s="17"/>
      <c r="G47" s="17"/>
      <c r="H47" s="17"/>
      <c r="I47" s="17"/>
      <c r="J47" s="17"/>
      <c r="K47" s="18"/>
    </row>
    <row r="48" customFormat="false" ht="23.85" hidden="false" customHeight="false" outlineLevel="0" collapsed="false">
      <c r="A48" s="14" t="s">
        <v>125</v>
      </c>
      <c r="B48" s="15" t="s">
        <v>36</v>
      </c>
      <c r="C48" s="15" t="s">
        <v>126</v>
      </c>
      <c r="D48" s="16" t="s">
        <v>127</v>
      </c>
      <c r="E48" s="15" t="s">
        <v>39</v>
      </c>
      <c r="F48" s="17" t="n">
        <v>6.3</v>
      </c>
      <c r="G48" s="17"/>
      <c r="H48" s="17"/>
      <c r="I48" s="17"/>
      <c r="J48" s="17"/>
      <c r="K48" s="18"/>
    </row>
    <row r="49" customFormat="false" ht="35.05" hidden="false" customHeight="false" outlineLevel="0" collapsed="false">
      <c r="A49" s="14" t="s">
        <v>128</v>
      </c>
      <c r="B49" s="15" t="s">
        <v>31</v>
      </c>
      <c r="C49" s="15" t="s">
        <v>129</v>
      </c>
      <c r="D49" s="16" t="s">
        <v>130</v>
      </c>
      <c r="E49" s="15" t="s">
        <v>84</v>
      </c>
      <c r="F49" s="17" t="n">
        <v>1</v>
      </c>
      <c r="G49" s="17"/>
      <c r="H49" s="17"/>
      <c r="I49" s="17"/>
      <c r="J49" s="17"/>
      <c r="K49" s="18"/>
    </row>
    <row r="50" s="7" customFormat="true" ht="23.85" hidden="false" customHeight="false" outlineLevel="0" collapsed="false">
      <c r="A50" s="14" t="s">
        <v>131</v>
      </c>
      <c r="B50" s="15" t="s">
        <v>36</v>
      </c>
      <c r="C50" s="15" t="s">
        <v>132</v>
      </c>
      <c r="D50" s="16" t="s">
        <v>133</v>
      </c>
      <c r="E50" s="15" t="s">
        <v>84</v>
      </c>
      <c r="F50" s="17" t="n">
        <v>1</v>
      </c>
      <c r="G50" s="17"/>
      <c r="H50" s="17"/>
      <c r="I50" s="17"/>
      <c r="J50" s="17"/>
      <c r="K50" s="18"/>
    </row>
    <row r="51" customFormat="false" ht="15" hidden="false" customHeight="false" outlineLevel="0" collapsed="false">
      <c r="A51" s="19"/>
      <c r="B51" s="20"/>
      <c r="C51" s="20"/>
      <c r="D51" s="21" t="s">
        <v>134</v>
      </c>
      <c r="E51" s="20"/>
      <c r="F51" s="22"/>
      <c r="G51" s="22"/>
      <c r="H51" s="22"/>
      <c r="I51" s="22"/>
      <c r="J51" s="22"/>
      <c r="K51" s="23"/>
    </row>
    <row r="52" customFormat="false" ht="15" hidden="false" customHeight="false" outlineLevel="0" collapsed="false">
      <c r="A52" s="14" t="s">
        <v>135</v>
      </c>
      <c r="B52" s="15"/>
      <c r="C52" s="15"/>
      <c r="D52" s="16" t="s">
        <v>136</v>
      </c>
      <c r="E52" s="15" t="s">
        <v>88</v>
      </c>
      <c r="F52" s="17" t="n">
        <v>0</v>
      </c>
      <c r="G52" s="17"/>
      <c r="H52" s="17"/>
      <c r="I52" s="17"/>
      <c r="J52" s="17"/>
      <c r="K52" s="18"/>
    </row>
    <row r="53" customFormat="false" ht="46.25" hidden="false" customHeight="false" outlineLevel="0" collapsed="false">
      <c r="A53" s="14" t="s">
        <v>137</v>
      </c>
      <c r="B53" s="15" t="s">
        <v>31</v>
      </c>
      <c r="C53" s="15" t="s">
        <v>138</v>
      </c>
      <c r="D53" s="16" t="s">
        <v>139</v>
      </c>
      <c r="E53" s="15" t="s">
        <v>84</v>
      </c>
      <c r="F53" s="17" t="n">
        <v>1</v>
      </c>
      <c r="G53" s="17"/>
      <c r="H53" s="17"/>
      <c r="I53" s="17"/>
      <c r="J53" s="17"/>
      <c r="K53" s="18"/>
    </row>
    <row r="54" customFormat="false" ht="35.05" hidden="false" customHeight="false" outlineLevel="0" collapsed="false">
      <c r="A54" s="14" t="s">
        <v>140</v>
      </c>
      <c r="B54" s="15" t="s">
        <v>31</v>
      </c>
      <c r="C54" s="15" t="s">
        <v>141</v>
      </c>
      <c r="D54" s="16" t="s">
        <v>142</v>
      </c>
      <c r="E54" s="15" t="s">
        <v>84</v>
      </c>
      <c r="F54" s="17" t="n">
        <v>1</v>
      </c>
      <c r="G54" s="17"/>
      <c r="H54" s="17"/>
      <c r="I54" s="17"/>
      <c r="J54" s="17"/>
      <c r="K54" s="18"/>
    </row>
    <row r="55" s="7" customFormat="true" ht="23.85" hidden="false" customHeight="false" outlineLevel="0" collapsed="false">
      <c r="A55" s="14" t="s">
        <v>143</v>
      </c>
      <c r="B55" s="15" t="s">
        <v>36</v>
      </c>
      <c r="C55" s="15" t="s">
        <v>144</v>
      </c>
      <c r="D55" s="16" t="s">
        <v>145</v>
      </c>
      <c r="E55" s="15" t="s">
        <v>71</v>
      </c>
      <c r="F55" s="17" t="n">
        <v>1</v>
      </c>
      <c r="G55" s="17"/>
      <c r="H55" s="17"/>
      <c r="I55" s="17"/>
      <c r="J55" s="17"/>
      <c r="K55" s="18"/>
    </row>
    <row r="56" customFormat="false" ht="15" hidden="false" customHeight="false" outlineLevel="0" collapsed="false">
      <c r="A56" s="19"/>
      <c r="B56" s="20"/>
      <c r="C56" s="20"/>
      <c r="D56" s="21" t="s">
        <v>146</v>
      </c>
      <c r="E56" s="20"/>
      <c r="F56" s="22"/>
      <c r="G56" s="22"/>
      <c r="H56" s="22"/>
      <c r="I56" s="22"/>
      <c r="J56" s="22"/>
      <c r="K56" s="23"/>
    </row>
    <row r="57" customFormat="false" ht="15" hidden="false" customHeight="false" outlineLevel="0" collapsed="false">
      <c r="A57" s="14" t="s">
        <v>147</v>
      </c>
      <c r="B57" s="15"/>
      <c r="C57" s="15"/>
      <c r="D57" s="16" t="s">
        <v>148</v>
      </c>
      <c r="E57" s="15" t="s">
        <v>88</v>
      </c>
      <c r="F57" s="17" t="n">
        <v>0</v>
      </c>
      <c r="G57" s="17"/>
      <c r="H57" s="17"/>
      <c r="I57" s="17"/>
      <c r="J57" s="17"/>
      <c r="K57" s="18"/>
    </row>
    <row r="58" customFormat="false" ht="35.05" hidden="false" customHeight="false" outlineLevel="0" collapsed="false">
      <c r="A58" s="14" t="s">
        <v>149</v>
      </c>
      <c r="B58" s="15" t="s">
        <v>31</v>
      </c>
      <c r="C58" s="15" t="s">
        <v>150</v>
      </c>
      <c r="D58" s="16" t="s">
        <v>151</v>
      </c>
      <c r="E58" s="15" t="s">
        <v>39</v>
      </c>
      <c r="F58" s="17" t="n">
        <v>50</v>
      </c>
      <c r="G58" s="17"/>
      <c r="H58" s="17"/>
      <c r="I58" s="17"/>
      <c r="J58" s="17"/>
      <c r="K58" s="18"/>
    </row>
    <row r="59" customFormat="false" ht="35.05" hidden="false" customHeight="false" outlineLevel="0" collapsed="false">
      <c r="A59" s="14" t="s">
        <v>152</v>
      </c>
      <c r="B59" s="15" t="s">
        <v>31</v>
      </c>
      <c r="C59" s="15" t="s">
        <v>153</v>
      </c>
      <c r="D59" s="16" t="s">
        <v>154</v>
      </c>
      <c r="E59" s="15" t="s">
        <v>39</v>
      </c>
      <c r="F59" s="17" t="n">
        <v>627</v>
      </c>
      <c r="G59" s="17"/>
      <c r="H59" s="17"/>
      <c r="I59" s="17"/>
      <c r="J59" s="17"/>
      <c r="K59" s="18"/>
    </row>
    <row r="60" customFormat="false" ht="35.05" hidden="false" customHeight="false" outlineLevel="0" collapsed="false">
      <c r="A60" s="14" t="s">
        <v>155</v>
      </c>
      <c r="B60" s="15" t="s">
        <v>31</v>
      </c>
      <c r="C60" s="15" t="s">
        <v>156</v>
      </c>
      <c r="D60" s="16" t="s">
        <v>157</v>
      </c>
      <c r="E60" s="15" t="s">
        <v>46</v>
      </c>
      <c r="F60" s="17" t="n">
        <v>62.7</v>
      </c>
      <c r="G60" s="17"/>
      <c r="H60" s="17"/>
      <c r="I60" s="17"/>
      <c r="J60" s="17"/>
      <c r="K60" s="18"/>
    </row>
    <row r="61" customFormat="false" ht="23.85" hidden="false" customHeight="false" outlineLevel="0" collapsed="false">
      <c r="A61" s="14" t="s">
        <v>158</v>
      </c>
      <c r="B61" s="15" t="s">
        <v>159</v>
      </c>
      <c r="C61" s="15" t="s">
        <v>160</v>
      </c>
      <c r="D61" s="16" t="s">
        <v>161</v>
      </c>
      <c r="E61" s="15" t="s">
        <v>39</v>
      </c>
      <c r="F61" s="17" t="n">
        <v>305</v>
      </c>
      <c r="G61" s="17"/>
      <c r="H61" s="17"/>
      <c r="I61" s="17"/>
      <c r="J61" s="17"/>
      <c r="K61" s="18"/>
    </row>
    <row r="62" customFormat="false" ht="23.85" hidden="false" customHeight="false" outlineLevel="0" collapsed="false">
      <c r="A62" s="14" t="s">
        <v>162</v>
      </c>
      <c r="B62" s="15" t="s">
        <v>31</v>
      </c>
      <c r="C62" s="15" t="s">
        <v>163</v>
      </c>
      <c r="D62" s="16" t="s">
        <v>164</v>
      </c>
      <c r="E62" s="15" t="s">
        <v>39</v>
      </c>
      <c r="F62" s="17" t="n">
        <v>305</v>
      </c>
      <c r="G62" s="17"/>
      <c r="H62" s="17"/>
      <c r="I62" s="17"/>
      <c r="J62" s="17"/>
      <c r="K62" s="18"/>
    </row>
    <row r="63" customFormat="false" ht="15" hidden="false" customHeight="false" outlineLevel="0" collapsed="false">
      <c r="A63" s="14" t="s">
        <v>165</v>
      </c>
      <c r="B63" s="15" t="s">
        <v>166</v>
      </c>
      <c r="C63" s="15" t="s">
        <v>167</v>
      </c>
      <c r="D63" s="16" t="s">
        <v>168</v>
      </c>
      <c r="E63" s="15" t="s">
        <v>169</v>
      </c>
      <c r="F63" s="17" t="n">
        <v>180</v>
      </c>
      <c r="G63" s="17"/>
      <c r="H63" s="17"/>
      <c r="I63" s="17"/>
      <c r="J63" s="17"/>
      <c r="K63" s="18"/>
    </row>
    <row r="64" customFormat="false" ht="57.45" hidden="false" customHeight="false" outlineLevel="0" collapsed="false">
      <c r="A64" s="14" t="s">
        <v>170</v>
      </c>
      <c r="B64" s="15" t="s">
        <v>31</v>
      </c>
      <c r="C64" s="15" t="s">
        <v>171</v>
      </c>
      <c r="D64" s="16" t="s">
        <v>172</v>
      </c>
      <c r="E64" s="15" t="s">
        <v>39</v>
      </c>
      <c r="F64" s="17" t="n">
        <v>48</v>
      </c>
      <c r="G64" s="17"/>
      <c r="H64" s="17"/>
      <c r="I64" s="17"/>
      <c r="J64" s="17"/>
      <c r="K64" s="18"/>
    </row>
    <row r="65" customFormat="false" ht="23.85" hidden="false" customHeight="false" outlineLevel="0" collapsed="false">
      <c r="A65" s="14" t="s">
        <v>173</v>
      </c>
      <c r="B65" s="15" t="s">
        <v>159</v>
      </c>
      <c r="C65" s="15" t="s">
        <v>174</v>
      </c>
      <c r="D65" s="16" t="s">
        <v>175</v>
      </c>
      <c r="E65" s="15" t="s">
        <v>84</v>
      </c>
      <c r="F65" s="17" t="n">
        <v>182</v>
      </c>
      <c r="G65" s="17"/>
      <c r="H65" s="17"/>
      <c r="I65" s="17"/>
      <c r="J65" s="17"/>
      <c r="K65" s="18"/>
    </row>
    <row r="66" s="7" customFormat="true" ht="23.85" hidden="false" customHeight="false" outlineLevel="0" collapsed="false">
      <c r="A66" s="14" t="s">
        <v>176</v>
      </c>
      <c r="B66" s="15" t="s">
        <v>159</v>
      </c>
      <c r="C66" s="15" t="s">
        <v>177</v>
      </c>
      <c r="D66" s="16" t="s">
        <v>178</v>
      </c>
      <c r="E66" s="15" t="s">
        <v>46</v>
      </c>
      <c r="F66" s="17" t="n">
        <v>7.5</v>
      </c>
      <c r="G66" s="17"/>
      <c r="H66" s="17"/>
      <c r="I66" s="17"/>
      <c r="J66" s="17"/>
      <c r="K66" s="18"/>
    </row>
    <row r="67" s="7" customFormat="true" ht="15" hidden="false" customHeight="false" outlineLevel="0" collapsed="false">
      <c r="A67" s="19"/>
      <c r="B67" s="20"/>
      <c r="C67" s="20"/>
      <c r="D67" s="21" t="s">
        <v>179</v>
      </c>
      <c r="E67" s="20"/>
      <c r="F67" s="22"/>
      <c r="G67" s="22"/>
      <c r="H67" s="22"/>
      <c r="I67" s="22"/>
      <c r="J67" s="22"/>
      <c r="K67" s="23"/>
    </row>
    <row r="68" customFormat="false" ht="15" hidden="false" customHeight="false" outlineLevel="0" collapsed="false">
      <c r="A68" s="19" t="s">
        <v>180</v>
      </c>
      <c r="B68" s="20"/>
      <c r="C68" s="20"/>
      <c r="D68" s="21" t="s">
        <v>181</v>
      </c>
      <c r="E68" s="20" t="s">
        <v>88</v>
      </c>
      <c r="F68" s="22" t="n">
        <v>0</v>
      </c>
      <c r="G68" s="22"/>
      <c r="H68" s="22"/>
      <c r="I68" s="22"/>
      <c r="J68" s="22"/>
      <c r="K68" s="23"/>
    </row>
    <row r="69" customFormat="false" ht="23.85" hidden="false" customHeight="false" outlineLevel="0" collapsed="false">
      <c r="A69" s="14" t="s">
        <v>182</v>
      </c>
      <c r="B69" s="15" t="s">
        <v>36</v>
      </c>
      <c r="C69" s="15" t="s">
        <v>183</v>
      </c>
      <c r="D69" s="16" t="s">
        <v>184</v>
      </c>
      <c r="E69" s="15" t="s">
        <v>84</v>
      </c>
      <c r="F69" s="17" t="n">
        <v>1</v>
      </c>
      <c r="G69" s="17"/>
      <c r="H69" s="17"/>
      <c r="I69" s="17"/>
      <c r="J69" s="17"/>
      <c r="K69" s="18"/>
    </row>
    <row r="70" customFormat="false" ht="15" hidden="false" customHeight="false" outlineLevel="0" collapsed="false">
      <c r="A70" s="14" t="s">
        <v>185</v>
      </c>
      <c r="B70" s="15" t="s">
        <v>36</v>
      </c>
      <c r="C70" s="15" t="s">
        <v>186</v>
      </c>
      <c r="D70" s="16" t="s">
        <v>187</v>
      </c>
      <c r="E70" s="15" t="s">
        <v>84</v>
      </c>
      <c r="F70" s="17" t="n">
        <v>2</v>
      </c>
      <c r="G70" s="17"/>
      <c r="H70" s="17"/>
      <c r="I70" s="17"/>
      <c r="J70" s="17"/>
      <c r="K70" s="18"/>
    </row>
    <row r="71" customFormat="false" ht="23.85" hidden="false" customHeight="false" outlineLevel="0" collapsed="false">
      <c r="A71" s="14" t="s">
        <v>188</v>
      </c>
      <c r="B71" s="15" t="s">
        <v>36</v>
      </c>
      <c r="C71" s="15" t="s">
        <v>189</v>
      </c>
      <c r="D71" s="16" t="s">
        <v>190</v>
      </c>
      <c r="E71" s="15" t="s">
        <v>71</v>
      </c>
      <c r="F71" s="17" t="n">
        <v>4</v>
      </c>
      <c r="G71" s="17"/>
      <c r="H71" s="17"/>
      <c r="I71" s="17"/>
      <c r="J71" s="17"/>
      <c r="K71" s="18"/>
    </row>
    <row r="72" customFormat="false" ht="57.45" hidden="false" customHeight="false" outlineLevel="0" collapsed="false">
      <c r="A72" s="14" t="s">
        <v>191</v>
      </c>
      <c r="B72" s="15" t="s">
        <v>31</v>
      </c>
      <c r="C72" s="15" t="s">
        <v>192</v>
      </c>
      <c r="D72" s="16" t="s">
        <v>193</v>
      </c>
      <c r="E72" s="15" t="s">
        <v>39</v>
      </c>
      <c r="F72" s="17" t="n">
        <v>45</v>
      </c>
      <c r="G72" s="17"/>
      <c r="H72" s="17"/>
      <c r="I72" s="17"/>
      <c r="J72" s="17"/>
      <c r="K72" s="18"/>
    </row>
    <row r="73" customFormat="false" ht="23.85" hidden="false" customHeight="false" outlineLevel="0" collapsed="false">
      <c r="A73" s="14" t="s">
        <v>194</v>
      </c>
      <c r="B73" s="15" t="s">
        <v>31</v>
      </c>
      <c r="C73" s="15" t="s">
        <v>195</v>
      </c>
      <c r="D73" s="16" t="s">
        <v>196</v>
      </c>
      <c r="E73" s="15" t="s">
        <v>39</v>
      </c>
      <c r="F73" s="17" t="n">
        <v>54</v>
      </c>
      <c r="G73" s="17"/>
      <c r="H73" s="17"/>
      <c r="I73" s="17"/>
      <c r="J73" s="17"/>
      <c r="K73" s="18"/>
    </row>
    <row r="74" customFormat="false" ht="35.05" hidden="false" customHeight="false" outlineLevel="0" collapsed="false">
      <c r="A74" s="14" t="s">
        <v>197</v>
      </c>
      <c r="B74" s="15" t="s">
        <v>31</v>
      </c>
      <c r="C74" s="15" t="s">
        <v>198</v>
      </c>
      <c r="D74" s="16" t="s">
        <v>199</v>
      </c>
      <c r="E74" s="15" t="s">
        <v>34</v>
      </c>
      <c r="F74" s="17" t="n">
        <v>4.2</v>
      </c>
      <c r="G74" s="17"/>
      <c r="H74" s="17"/>
      <c r="I74" s="17"/>
      <c r="J74" s="17"/>
      <c r="K74" s="18"/>
    </row>
    <row r="75" s="7" customFormat="true" ht="15" hidden="false" customHeight="false" outlineLevel="0" collapsed="false">
      <c r="A75" s="14" t="s">
        <v>200</v>
      </c>
      <c r="B75" s="15" t="s">
        <v>159</v>
      </c>
      <c r="C75" s="15" t="s">
        <v>201</v>
      </c>
      <c r="D75" s="16" t="s">
        <v>202</v>
      </c>
      <c r="E75" s="15" t="s">
        <v>203</v>
      </c>
      <c r="F75" s="17" t="n">
        <v>10.5</v>
      </c>
      <c r="G75" s="17"/>
      <c r="H75" s="17"/>
      <c r="I75" s="17"/>
      <c r="J75" s="17"/>
      <c r="K75" s="18"/>
    </row>
    <row r="76" s="7" customFormat="true" ht="15" hidden="false" customHeight="false" outlineLevel="0" collapsed="false">
      <c r="A76" s="19"/>
      <c r="B76" s="20"/>
      <c r="C76" s="20"/>
      <c r="D76" s="21" t="s">
        <v>204</v>
      </c>
      <c r="E76" s="20"/>
      <c r="F76" s="22"/>
      <c r="G76" s="22"/>
      <c r="H76" s="22"/>
      <c r="I76" s="22"/>
      <c r="J76" s="22"/>
      <c r="K76" s="23"/>
    </row>
    <row r="77" customFormat="false" ht="15" hidden="false" customHeight="false" outlineLevel="0" collapsed="false">
      <c r="A77" s="19" t="s">
        <v>205</v>
      </c>
      <c r="B77" s="20"/>
      <c r="C77" s="20"/>
      <c r="D77" s="21" t="s">
        <v>206</v>
      </c>
      <c r="E77" s="20" t="s">
        <v>88</v>
      </c>
      <c r="F77" s="22" t="n">
        <v>0</v>
      </c>
      <c r="G77" s="22"/>
      <c r="H77" s="22"/>
      <c r="I77" s="22"/>
      <c r="J77" s="22"/>
      <c r="K77" s="23"/>
    </row>
    <row r="78" customFormat="false" ht="23.85" hidden="false" customHeight="false" outlineLevel="0" collapsed="false">
      <c r="A78" s="14" t="s">
        <v>207</v>
      </c>
      <c r="B78" s="15" t="s">
        <v>31</v>
      </c>
      <c r="C78" s="15" t="s">
        <v>208</v>
      </c>
      <c r="D78" s="16" t="s">
        <v>209</v>
      </c>
      <c r="E78" s="15" t="s">
        <v>39</v>
      </c>
      <c r="F78" s="17" t="n">
        <v>492</v>
      </c>
      <c r="G78" s="17"/>
      <c r="H78" s="17"/>
      <c r="I78" s="17"/>
      <c r="J78" s="17"/>
      <c r="K78" s="18"/>
    </row>
    <row r="79" customFormat="false" ht="23.85" hidden="false" customHeight="false" outlineLevel="0" collapsed="false">
      <c r="A79" s="14" t="s">
        <v>210</v>
      </c>
      <c r="B79" s="15" t="s">
        <v>31</v>
      </c>
      <c r="C79" s="15" t="s">
        <v>211</v>
      </c>
      <c r="D79" s="16" t="s">
        <v>212</v>
      </c>
      <c r="E79" s="15" t="s">
        <v>39</v>
      </c>
      <c r="F79" s="17" t="n">
        <v>492</v>
      </c>
      <c r="G79" s="17"/>
      <c r="H79" s="17"/>
      <c r="I79" s="17"/>
      <c r="J79" s="17"/>
      <c r="K79" s="18"/>
    </row>
    <row r="80" customFormat="false" ht="15" hidden="false" customHeight="false" outlineLevel="0" collapsed="false">
      <c r="A80" s="14" t="s">
        <v>213</v>
      </c>
      <c r="B80" s="15" t="s">
        <v>36</v>
      </c>
      <c r="C80" s="15" t="s">
        <v>214</v>
      </c>
      <c r="D80" s="16" t="s">
        <v>215</v>
      </c>
      <c r="E80" s="15" t="s">
        <v>39</v>
      </c>
      <c r="F80" s="17" t="n">
        <v>210</v>
      </c>
      <c r="G80" s="17"/>
      <c r="H80" s="17"/>
      <c r="I80" s="17"/>
      <c r="J80" s="17"/>
      <c r="K80" s="18"/>
    </row>
    <row r="81" s="7" customFormat="true" ht="46.25" hidden="false" customHeight="false" outlineLevel="0" collapsed="false">
      <c r="A81" s="14" t="s">
        <v>216</v>
      </c>
      <c r="B81" s="15" t="s">
        <v>31</v>
      </c>
      <c r="C81" s="15" t="s">
        <v>217</v>
      </c>
      <c r="D81" s="16" t="s">
        <v>218</v>
      </c>
      <c r="E81" s="15" t="s">
        <v>39</v>
      </c>
      <c r="F81" s="17" t="n">
        <v>210</v>
      </c>
      <c r="G81" s="17"/>
      <c r="H81" s="17"/>
      <c r="I81" s="17"/>
      <c r="J81" s="17"/>
      <c r="K81" s="18"/>
    </row>
    <row r="82" s="7" customFormat="true" ht="15" hidden="false" customHeight="false" outlineLevel="0" collapsed="false">
      <c r="A82" s="19"/>
      <c r="B82" s="20"/>
      <c r="C82" s="20"/>
      <c r="D82" s="21" t="s">
        <v>219</v>
      </c>
      <c r="E82" s="20"/>
      <c r="F82" s="22"/>
      <c r="G82" s="22"/>
      <c r="H82" s="22"/>
      <c r="I82" s="22"/>
      <c r="J82" s="22"/>
      <c r="K82" s="23"/>
    </row>
    <row r="83" customFormat="false" ht="15" hidden="false" customHeight="false" outlineLevel="0" collapsed="false">
      <c r="A83" s="19" t="s">
        <v>220</v>
      </c>
      <c r="B83" s="20"/>
      <c r="C83" s="20"/>
      <c r="D83" s="21" t="s">
        <v>221</v>
      </c>
      <c r="E83" s="20" t="s">
        <v>88</v>
      </c>
      <c r="F83" s="22" t="n">
        <v>0</v>
      </c>
      <c r="G83" s="22"/>
      <c r="H83" s="22"/>
      <c r="I83" s="22"/>
      <c r="J83" s="22"/>
      <c r="K83" s="23"/>
    </row>
    <row r="84" customFormat="false" ht="35.05" hidden="false" customHeight="false" outlineLevel="0" collapsed="false">
      <c r="A84" s="14" t="s">
        <v>222</v>
      </c>
      <c r="B84" s="15" t="s">
        <v>166</v>
      </c>
      <c r="C84" s="15" t="s">
        <v>223</v>
      </c>
      <c r="D84" s="16" t="s">
        <v>224</v>
      </c>
      <c r="E84" s="15" t="s">
        <v>71</v>
      </c>
      <c r="F84" s="17" t="n">
        <v>1</v>
      </c>
      <c r="G84" s="17"/>
      <c r="H84" s="17"/>
      <c r="I84" s="17"/>
      <c r="J84" s="17"/>
      <c r="K84" s="18"/>
    </row>
    <row r="85" customFormat="false" ht="35.05" hidden="false" customHeight="false" outlineLevel="0" collapsed="false">
      <c r="A85" s="14" t="s">
        <v>225</v>
      </c>
      <c r="B85" s="15" t="s">
        <v>31</v>
      </c>
      <c r="C85" s="15" t="s">
        <v>226</v>
      </c>
      <c r="D85" s="16" t="s">
        <v>227</v>
      </c>
      <c r="E85" s="15" t="s">
        <v>84</v>
      </c>
      <c r="F85" s="17" t="n">
        <v>2</v>
      </c>
      <c r="G85" s="17"/>
      <c r="H85" s="17"/>
      <c r="I85" s="17"/>
      <c r="J85" s="17"/>
      <c r="K85" s="18"/>
    </row>
    <row r="86" customFormat="false" ht="35.05" hidden="false" customHeight="false" outlineLevel="0" collapsed="false">
      <c r="A86" s="14" t="s">
        <v>228</v>
      </c>
      <c r="B86" s="15" t="s">
        <v>31</v>
      </c>
      <c r="C86" s="15" t="s">
        <v>229</v>
      </c>
      <c r="D86" s="16" t="s">
        <v>230</v>
      </c>
      <c r="E86" s="15" t="s">
        <v>34</v>
      </c>
      <c r="F86" s="17" t="n">
        <v>12</v>
      </c>
      <c r="G86" s="17"/>
      <c r="H86" s="17"/>
      <c r="I86" s="17"/>
      <c r="J86" s="17"/>
      <c r="K86" s="18"/>
    </row>
    <row r="87" s="7" customFormat="true" ht="35.05" hidden="false" customHeight="false" outlineLevel="0" collapsed="false">
      <c r="A87" s="14" t="s">
        <v>231</v>
      </c>
      <c r="B87" s="15" t="s">
        <v>31</v>
      </c>
      <c r="C87" s="15" t="s">
        <v>232</v>
      </c>
      <c r="D87" s="16" t="s">
        <v>233</v>
      </c>
      <c r="E87" s="15" t="s">
        <v>34</v>
      </c>
      <c r="F87" s="17" t="n">
        <v>12</v>
      </c>
      <c r="G87" s="17"/>
      <c r="H87" s="17"/>
      <c r="I87" s="17"/>
      <c r="J87" s="17"/>
      <c r="K87" s="18"/>
    </row>
    <row r="88" customFormat="false" ht="15" hidden="false" customHeight="false" outlineLevel="0" collapsed="false">
      <c r="A88" s="24"/>
      <c r="B88" s="25"/>
      <c r="C88" s="25"/>
      <c r="D88" s="26" t="s">
        <v>234</v>
      </c>
      <c r="E88" s="25"/>
      <c r="F88" s="8"/>
      <c r="G88" s="8"/>
      <c r="H88" s="8"/>
      <c r="I88" s="8"/>
      <c r="J88" s="8"/>
      <c r="K88" s="27"/>
    </row>
    <row r="89" customFormat="false" ht="15" hidden="false" customHeight="false" outlineLevel="0" collapsed="false">
      <c r="A89" s="28"/>
      <c r="B89" s="29"/>
      <c r="C89" s="29"/>
      <c r="D89" s="30" t="s">
        <v>235</v>
      </c>
      <c r="E89" s="29"/>
      <c r="F89" s="31"/>
      <c r="G89" s="31"/>
      <c r="H89" s="32"/>
      <c r="I89" s="31"/>
      <c r="J89" s="32"/>
      <c r="K89" s="33"/>
    </row>
    <row r="91" customFormat="false" ht="15" hidden="false" customHeight="false" outlineLevel="0" collapsed="false">
      <c r="A91" s="7" t="s">
        <v>236</v>
      </c>
      <c r="C91" s="7"/>
      <c r="D91" s="34"/>
      <c r="E91" s="35"/>
      <c r="F91" s="34"/>
      <c r="H91" s="35"/>
    </row>
    <row r="92" customFormat="false" ht="15" hidden="false" customHeight="false" outlineLevel="0" collapsed="false">
      <c r="A92" s="7" t="s">
        <v>237</v>
      </c>
      <c r="C92" s="7"/>
      <c r="D92" s="36"/>
      <c r="E92" s="35"/>
      <c r="F92" s="34"/>
      <c r="H92" s="35"/>
    </row>
    <row r="93" customFormat="false" ht="15" hidden="false" customHeight="false" outlineLevel="0" collapsed="false">
      <c r="A93" s="7" t="s">
        <v>238</v>
      </c>
      <c r="C93" s="7"/>
      <c r="D93" s="36"/>
      <c r="E93" s="35"/>
      <c r="F93" s="34"/>
      <c r="H93" s="35"/>
    </row>
    <row r="94" customFormat="false" ht="15" hidden="false" customHeight="false" outlineLevel="0" collapsed="false">
      <c r="C94" s="7"/>
      <c r="D94" s="7"/>
      <c r="E94" s="7"/>
      <c r="F94" s="35"/>
      <c r="G94" s="35"/>
      <c r="H94" s="35"/>
    </row>
    <row r="95" customFormat="false" ht="15" hidden="false" customHeight="false" outlineLevel="0" collapsed="false">
      <c r="A95" s="7" t="s">
        <v>239</v>
      </c>
      <c r="C95" s="7"/>
      <c r="D95" s="7"/>
      <c r="E95" s="7"/>
      <c r="F95" s="35"/>
      <c r="G95" s="35"/>
      <c r="H95" s="35"/>
    </row>
    <row r="96" customFormat="false" ht="15" hidden="false" customHeight="false" outlineLevel="0" collapsed="false">
      <c r="C96" s="7"/>
      <c r="D96" s="7"/>
      <c r="E96" s="7"/>
      <c r="F96" s="35"/>
      <c r="G96" s="35"/>
      <c r="H96" s="35"/>
    </row>
    <row r="97" customFormat="false" ht="15" hidden="false" customHeight="false" outlineLevel="0" collapsed="false">
      <c r="A97" s="7" t="s">
        <v>240</v>
      </c>
      <c r="C97" s="7"/>
      <c r="D97" s="7"/>
      <c r="E97" s="7"/>
      <c r="F97" s="35"/>
      <c r="G97" s="35"/>
      <c r="H97" s="35"/>
    </row>
    <row r="98" customFormat="false" ht="15" hidden="false" customHeight="false" outlineLevel="0" collapsed="false">
      <c r="C98" s="7"/>
      <c r="D98" s="7"/>
      <c r="E98" s="7"/>
      <c r="F98" s="35"/>
      <c r="G98" s="35"/>
      <c r="H98" s="35"/>
    </row>
    <row r="99" customFormat="false" ht="15" hidden="false" customHeight="false" outlineLevel="0" collapsed="false">
      <c r="C99" s="7"/>
      <c r="D99" s="7"/>
      <c r="E99" s="7"/>
      <c r="F99" s="35"/>
      <c r="G99" s="35"/>
      <c r="H99" s="35"/>
    </row>
  </sheetData>
  <mergeCells count="15">
    <mergeCell ref="A1:K1"/>
    <mergeCell ref="A3:K3"/>
    <mergeCell ref="A4:K4"/>
    <mergeCell ref="A5:K5"/>
    <mergeCell ref="A6:K6"/>
    <mergeCell ref="A7:K7"/>
    <mergeCell ref="A11:A12"/>
    <mergeCell ref="B11:B12"/>
    <mergeCell ref="C11:C12"/>
    <mergeCell ref="D11:D12"/>
    <mergeCell ref="E11:E12"/>
    <mergeCell ref="F11:F12"/>
    <mergeCell ref="G11:H11"/>
    <mergeCell ref="I11:J11"/>
    <mergeCell ref="K11:K12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71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99"/>
  <sheetViews>
    <sheetView showFormulas="false" showGridLines="true" showRowColHeaders="true" showZeros="true" rightToLeft="false" tabSelected="false" showOutlineSymbols="true" defaultGridColor="true" view="normal" topLeftCell="A29" colorId="64" zoomScale="100" zoomScaleNormal="100" zoomScalePageLayoutView="100" workbookViewId="0">
      <selection pane="topLeft" activeCell="H104" activeCellId="0" sqref="H104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0.29"/>
    <col collapsed="false" customWidth="true" hidden="false" outlineLevel="0" max="2" min="2" style="0" width="11.71"/>
    <col collapsed="false" customWidth="true" hidden="false" outlineLevel="0" max="3" min="3" style="0" width="10.29"/>
    <col collapsed="false" customWidth="true" hidden="false" outlineLevel="0" max="4" min="4" style="0" width="51.29"/>
    <col collapsed="false" customWidth="true" hidden="false" outlineLevel="0" max="5" min="5" style="0" width="10.29"/>
    <col collapsed="false" customWidth="true" hidden="false" outlineLevel="0" max="6" min="6" style="1" width="12.15"/>
    <col collapsed="false" customWidth="true" hidden="false" outlineLevel="0" max="11" min="7" style="1" width="14.29"/>
    <col collapsed="false" customWidth="true" hidden="false" outlineLevel="0" max="12" min="12" style="0" width="13.71"/>
  </cols>
  <sheetData>
    <row r="1" customFormat="false" ht="22.05" hidden="false" customHeight="false" outlineLevel="0" collapsed="false">
      <c r="A1" s="2" t="s">
        <v>241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customFormat="false" ht="1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customFormat="false" ht="15" hidden="false" customHeight="false" outlineLevel="0" collapsed="fals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customFormat="false" ht="15" hidden="false" customHeight="false" outlineLevel="0" collapsed="fals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customFormat="false" ht="15" hidden="false" customHeight="false" outlineLevel="0" collapsed="false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customFormat="false" ht="15" hidden="false" customHeight="false" outlineLevel="0" collapsed="false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</row>
    <row r="11" s="7" customFormat="true" ht="15" hidden="false" customHeight="true" outlineLevel="0" collapsed="false">
      <c r="A11" s="4" t="s">
        <v>6</v>
      </c>
      <c r="B11" s="4" t="s">
        <v>7</v>
      </c>
      <c r="C11" s="4" t="s">
        <v>8</v>
      </c>
      <c r="D11" s="4" t="s">
        <v>9</v>
      </c>
      <c r="E11" s="4" t="s">
        <v>10</v>
      </c>
      <c r="F11" s="5" t="s">
        <v>11</v>
      </c>
      <c r="G11" s="6" t="s">
        <v>12</v>
      </c>
      <c r="H11" s="6"/>
      <c r="I11" s="6" t="s">
        <v>13</v>
      </c>
      <c r="J11" s="6"/>
      <c r="K11" s="5" t="s">
        <v>14</v>
      </c>
    </row>
    <row r="12" s="7" customFormat="true" ht="15" hidden="false" customHeight="false" outlineLevel="0" collapsed="false">
      <c r="A12" s="4"/>
      <c r="B12" s="4"/>
      <c r="C12" s="4"/>
      <c r="D12" s="4"/>
      <c r="E12" s="4"/>
      <c r="F12" s="5"/>
      <c r="G12" s="8" t="s">
        <v>15</v>
      </c>
      <c r="H12" s="8" t="s">
        <v>16</v>
      </c>
      <c r="I12" s="8" t="s">
        <v>15</v>
      </c>
      <c r="J12" s="8" t="s">
        <v>16</v>
      </c>
      <c r="K12" s="5"/>
    </row>
    <row r="13" customFormat="false" ht="15" hidden="true" customHeight="false" outlineLevel="0" collapsed="false">
      <c r="A13" s="9" t="s">
        <v>17</v>
      </c>
      <c r="B13" s="10" t="s">
        <v>18</v>
      </c>
      <c r="C13" s="10" t="s">
        <v>19</v>
      </c>
      <c r="D13" s="11" t="s">
        <v>20</v>
      </c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26</v>
      </c>
      <c r="K13" s="13" t="s">
        <v>27</v>
      </c>
    </row>
    <row r="14" customFormat="false" ht="15" hidden="false" customHeight="false" outlineLevel="0" collapsed="false">
      <c r="A14" s="14" t="s">
        <v>28</v>
      </c>
      <c r="B14" s="15"/>
      <c r="C14" s="15"/>
      <c r="D14" s="21" t="s">
        <v>29</v>
      </c>
      <c r="E14" s="15"/>
      <c r="F14" s="17"/>
      <c r="G14" s="17"/>
      <c r="H14" s="17"/>
      <c r="I14" s="17"/>
      <c r="J14" s="17"/>
      <c r="K14" s="18"/>
    </row>
    <row r="15" customFormat="false" ht="23.85" hidden="false" customHeight="false" outlineLevel="0" collapsed="false">
      <c r="A15" s="14" t="s">
        <v>30</v>
      </c>
      <c r="B15" s="15" t="s">
        <v>31</v>
      </c>
      <c r="C15" s="15" t="s">
        <v>32</v>
      </c>
      <c r="D15" s="16" t="s">
        <v>33</v>
      </c>
      <c r="E15" s="15" t="s">
        <v>34</v>
      </c>
      <c r="F15" s="17" t="n">
        <v>36</v>
      </c>
      <c r="G15" s="17" t="n">
        <v>0</v>
      </c>
      <c r="H15" s="17" t="n">
        <f aca="false">F15*G15</f>
        <v>0</v>
      </c>
      <c r="I15" s="17" t="n">
        <v>6.23</v>
      </c>
      <c r="J15" s="17" t="n">
        <f aca="false">I15*F15</f>
        <v>224.28</v>
      </c>
      <c r="K15" s="18" t="n">
        <f aca="false">J15+H15</f>
        <v>224.28</v>
      </c>
    </row>
    <row r="16" customFormat="false" ht="23.85" hidden="false" customHeight="false" outlineLevel="0" collapsed="false">
      <c r="A16" s="14" t="s">
        <v>35</v>
      </c>
      <c r="B16" s="15" t="s">
        <v>36</v>
      </c>
      <c r="C16" s="15" t="s">
        <v>37</v>
      </c>
      <c r="D16" s="16" t="s">
        <v>38</v>
      </c>
      <c r="E16" s="15" t="s">
        <v>39</v>
      </c>
      <c r="F16" s="17" t="n">
        <v>240</v>
      </c>
      <c r="G16" s="17" t="n">
        <v>0</v>
      </c>
      <c r="H16" s="17" t="n">
        <f aca="false">F16*G16</f>
        <v>0</v>
      </c>
      <c r="I16" s="17" t="n">
        <v>10.99</v>
      </c>
      <c r="J16" s="17" t="n">
        <f aca="false">I16*F16</f>
        <v>2637.6</v>
      </c>
      <c r="K16" s="18" t="n">
        <f aca="false">J16+H16</f>
        <v>2637.6</v>
      </c>
    </row>
    <row r="17" customFormat="false" ht="46.25" hidden="false" customHeight="false" outlineLevel="0" collapsed="false">
      <c r="A17" s="14" t="s">
        <v>40</v>
      </c>
      <c r="B17" s="15" t="s">
        <v>31</v>
      </c>
      <c r="C17" s="15" t="s">
        <v>41</v>
      </c>
      <c r="D17" s="16" t="s">
        <v>42</v>
      </c>
      <c r="E17" s="15" t="s">
        <v>39</v>
      </c>
      <c r="F17" s="17" t="n">
        <v>188</v>
      </c>
      <c r="G17" s="17" t="n">
        <v>0</v>
      </c>
      <c r="H17" s="17" t="n">
        <f aca="false">F17*G17</f>
        <v>0</v>
      </c>
      <c r="I17" s="17" t="n">
        <v>19.28</v>
      </c>
      <c r="J17" s="17" t="n">
        <f aca="false">I17*F17</f>
        <v>3624.64</v>
      </c>
      <c r="K17" s="18" t="n">
        <f aca="false">J17+H17</f>
        <v>3624.64</v>
      </c>
    </row>
    <row r="18" customFormat="false" ht="23.85" hidden="false" customHeight="false" outlineLevel="0" collapsed="false">
      <c r="A18" s="14" t="s">
        <v>43</v>
      </c>
      <c r="B18" s="15" t="s">
        <v>31</v>
      </c>
      <c r="C18" s="15" t="s">
        <v>44</v>
      </c>
      <c r="D18" s="16" t="s">
        <v>45</v>
      </c>
      <c r="E18" s="15" t="s">
        <v>46</v>
      </c>
      <c r="F18" s="17" t="n">
        <v>28</v>
      </c>
      <c r="G18" s="17" t="n">
        <v>0</v>
      </c>
      <c r="H18" s="17" t="n">
        <f aca="false">F18*G18</f>
        <v>0</v>
      </c>
      <c r="I18" s="17" t="n">
        <v>148.32</v>
      </c>
      <c r="J18" s="17" t="n">
        <f aca="false">I18*F18</f>
        <v>4152.96</v>
      </c>
      <c r="K18" s="18" t="n">
        <f aca="false">J18+H18</f>
        <v>4152.96</v>
      </c>
    </row>
    <row r="19" customFormat="false" ht="35.05" hidden="false" customHeight="false" outlineLevel="0" collapsed="false">
      <c r="A19" s="14" t="s">
        <v>47</v>
      </c>
      <c r="B19" s="15" t="s">
        <v>36</v>
      </c>
      <c r="C19" s="15" t="s">
        <v>48</v>
      </c>
      <c r="D19" s="16" t="s">
        <v>49</v>
      </c>
      <c r="E19" s="15" t="s">
        <v>39</v>
      </c>
      <c r="F19" s="17" t="n">
        <v>85</v>
      </c>
      <c r="G19" s="17" t="n">
        <v>0</v>
      </c>
      <c r="H19" s="17" t="n">
        <f aca="false">F19*G19</f>
        <v>0</v>
      </c>
      <c r="I19" s="17" t="n">
        <v>11.53</v>
      </c>
      <c r="J19" s="17" t="n">
        <f aca="false">I19*F19</f>
        <v>980.05</v>
      </c>
      <c r="K19" s="18" t="n">
        <f aca="false">J19+H19</f>
        <v>980.05</v>
      </c>
    </row>
    <row r="20" customFormat="false" ht="23.85" hidden="false" customHeight="false" outlineLevel="0" collapsed="false">
      <c r="A20" s="14" t="s">
        <v>50</v>
      </c>
      <c r="B20" s="15" t="s">
        <v>31</v>
      </c>
      <c r="C20" s="15" t="s">
        <v>51</v>
      </c>
      <c r="D20" s="16" t="s">
        <v>52</v>
      </c>
      <c r="E20" s="15" t="s">
        <v>39</v>
      </c>
      <c r="F20" s="17" t="n">
        <v>5.46</v>
      </c>
      <c r="G20" s="17"/>
      <c r="H20" s="17" t="n">
        <f aca="false">F20*G20</f>
        <v>0</v>
      </c>
      <c r="I20" s="17" t="n">
        <v>13.17</v>
      </c>
      <c r="J20" s="17" t="n">
        <f aca="false">I20*F20</f>
        <v>71.9082</v>
      </c>
      <c r="K20" s="18" t="n">
        <f aca="false">J20+H20</f>
        <v>71.9082</v>
      </c>
    </row>
    <row r="21" customFormat="false" ht="15" hidden="false" customHeight="false" outlineLevel="0" collapsed="false">
      <c r="A21" s="14" t="s">
        <v>53</v>
      </c>
      <c r="B21" s="15" t="s">
        <v>31</v>
      </c>
      <c r="C21" s="15" t="s">
        <v>54</v>
      </c>
      <c r="D21" s="16" t="s">
        <v>55</v>
      </c>
      <c r="E21" s="15" t="s">
        <v>39</v>
      </c>
      <c r="F21" s="17" t="n">
        <v>61</v>
      </c>
      <c r="G21" s="17" t="n">
        <v>35</v>
      </c>
      <c r="H21" s="17" t="n">
        <f aca="false">F21*G21</f>
        <v>2135</v>
      </c>
      <c r="I21" s="17" t="n">
        <v>89.93</v>
      </c>
      <c r="J21" s="17" t="n">
        <f aca="false">I21*F21</f>
        <v>5485.73</v>
      </c>
      <c r="K21" s="18" t="n">
        <f aca="false">J21+H21</f>
        <v>7620.73</v>
      </c>
    </row>
    <row r="22" s="7" customFormat="true" ht="35.05" hidden="false" customHeight="false" outlineLevel="0" collapsed="false">
      <c r="A22" s="14" t="s">
        <v>56</v>
      </c>
      <c r="B22" s="15" t="s">
        <v>31</v>
      </c>
      <c r="C22" s="15" t="s">
        <v>57</v>
      </c>
      <c r="D22" s="16" t="s">
        <v>58</v>
      </c>
      <c r="E22" s="15" t="s">
        <v>39</v>
      </c>
      <c r="F22" s="17" t="n">
        <v>61</v>
      </c>
      <c r="G22" s="17"/>
      <c r="H22" s="17" t="n">
        <f aca="false">F22*G22</f>
        <v>0</v>
      </c>
      <c r="I22" s="17" t="n">
        <v>4.12</v>
      </c>
      <c r="J22" s="17" t="n">
        <f aca="false">I22*F22</f>
        <v>251.32</v>
      </c>
      <c r="K22" s="18" t="n">
        <f aca="false">J22+H22</f>
        <v>251.32</v>
      </c>
    </row>
    <row r="23" customFormat="false" ht="15" hidden="false" customHeight="false" outlineLevel="0" collapsed="false">
      <c r="A23" s="19"/>
      <c r="B23" s="20"/>
      <c r="C23" s="20"/>
      <c r="D23" s="21" t="s">
        <v>59</v>
      </c>
      <c r="E23" s="20"/>
      <c r="F23" s="22"/>
      <c r="G23" s="22"/>
      <c r="H23" s="22" t="n">
        <f aca="false">SUM(H15:H22)</f>
        <v>2135</v>
      </c>
      <c r="I23" s="22"/>
      <c r="J23" s="22" t="n">
        <f aca="false">SUM(J15:J22)</f>
        <v>17428.4882</v>
      </c>
      <c r="K23" s="23" t="n">
        <f aca="false">J23+H23</f>
        <v>19563.4882</v>
      </c>
    </row>
    <row r="24" customFormat="false" ht="15" hidden="false" customHeight="false" outlineLevel="0" collapsed="false">
      <c r="A24" s="19" t="s">
        <v>60</v>
      </c>
      <c r="B24" s="15"/>
      <c r="C24" s="15"/>
      <c r="D24" s="21" t="s">
        <v>61</v>
      </c>
      <c r="E24" s="15"/>
      <c r="F24" s="17"/>
      <c r="G24" s="17"/>
      <c r="H24" s="17"/>
      <c r="I24" s="17"/>
      <c r="J24" s="17"/>
      <c r="K24" s="18"/>
    </row>
    <row r="25" customFormat="false" ht="57.45" hidden="false" customHeight="false" outlineLevel="0" collapsed="false">
      <c r="A25" s="14" t="s">
        <v>62</v>
      </c>
      <c r="B25" s="15" t="s">
        <v>31</v>
      </c>
      <c r="C25" s="15" t="s">
        <v>63</v>
      </c>
      <c r="D25" s="16" t="s">
        <v>64</v>
      </c>
      <c r="E25" s="15" t="s">
        <v>46</v>
      </c>
      <c r="F25" s="17" t="n">
        <v>112.8</v>
      </c>
      <c r="G25" s="17" t="n">
        <v>0</v>
      </c>
      <c r="H25" s="17" t="n">
        <f aca="false">F25*G25</f>
        <v>0</v>
      </c>
      <c r="I25" s="17" t="n">
        <v>12.2</v>
      </c>
      <c r="J25" s="17" t="n">
        <f aca="false">I25*F25</f>
        <v>1376.16</v>
      </c>
      <c r="K25" s="18" t="n">
        <f aca="false">J25+H25</f>
        <v>1376.16</v>
      </c>
    </row>
    <row r="26" customFormat="false" ht="68.65" hidden="false" customHeight="false" outlineLevel="0" collapsed="false">
      <c r="A26" s="14" t="s">
        <v>65</v>
      </c>
      <c r="B26" s="15" t="s">
        <v>31</v>
      </c>
      <c r="C26" s="15" t="s">
        <v>66</v>
      </c>
      <c r="D26" s="16" t="s">
        <v>67</v>
      </c>
      <c r="E26" s="15" t="s">
        <v>46</v>
      </c>
      <c r="F26" s="17" t="n">
        <v>84.6</v>
      </c>
      <c r="G26" s="17" t="n">
        <v>0</v>
      </c>
      <c r="H26" s="17" t="n">
        <f aca="false">F26*G26</f>
        <v>0</v>
      </c>
      <c r="I26" s="17" t="n">
        <v>31.12</v>
      </c>
      <c r="J26" s="17" t="n">
        <f aca="false">I26*F26</f>
        <v>2632.752</v>
      </c>
      <c r="K26" s="18" t="n">
        <f aca="false">J26+H26</f>
        <v>2632.752</v>
      </c>
    </row>
    <row r="27" customFormat="false" ht="15" hidden="false" customHeight="false" outlineLevel="0" collapsed="false">
      <c r="A27" s="14" t="s">
        <v>68</v>
      </c>
      <c r="B27" s="15" t="s">
        <v>36</v>
      </c>
      <c r="C27" s="15" t="s">
        <v>69</v>
      </c>
      <c r="D27" s="16" t="s">
        <v>70</v>
      </c>
      <c r="E27" s="15" t="s">
        <v>71</v>
      </c>
      <c r="F27" s="17" t="n">
        <v>9</v>
      </c>
      <c r="G27" s="17" t="n">
        <v>147.27</v>
      </c>
      <c r="H27" s="17" t="n">
        <f aca="false">F27*G27</f>
        <v>1325.43</v>
      </c>
      <c r="I27" s="17" t="n">
        <v>38.48</v>
      </c>
      <c r="J27" s="17" t="n">
        <f aca="false">I27*F27</f>
        <v>346.32</v>
      </c>
      <c r="K27" s="18" t="n">
        <f aca="false">J27+H27</f>
        <v>1671.75</v>
      </c>
    </row>
    <row r="28" customFormat="false" ht="35.05" hidden="false" customHeight="false" outlineLevel="0" collapsed="false">
      <c r="A28" s="14" t="s">
        <v>72</v>
      </c>
      <c r="B28" s="15" t="s">
        <v>31</v>
      </c>
      <c r="C28" s="15" t="s">
        <v>73</v>
      </c>
      <c r="D28" s="16" t="s">
        <v>74</v>
      </c>
      <c r="E28" s="15" t="s">
        <v>34</v>
      </c>
      <c r="F28" s="17" t="n">
        <v>69.6</v>
      </c>
      <c r="G28" s="17" t="n">
        <v>98.94</v>
      </c>
      <c r="H28" s="17" t="n">
        <f aca="false">F28*G28</f>
        <v>6886.224</v>
      </c>
      <c r="I28" s="17" t="n">
        <v>4.35</v>
      </c>
      <c r="J28" s="17" t="n">
        <f aca="false">I28*F28</f>
        <v>302.76</v>
      </c>
      <c r="K28" s="18" t="n">
        <f aca="false">J28+H28</f>
        <v>7188.984</v>
      </c>
    </row>
    <row r="29" customFormat="false" ht="35.05" hidden="false" customHeight="false" outlineLevel="0" collapsed="false">
      <c r="A29" s="14" t="s">
        <v>75</v>
      </c>
      <c r="B29" s="15" t="s">
        <v>31</v>
      </c>
      <c r="C29" s="15" t="s">
        <v>76</v>
      </c>
      <c r="D29" s="16" t="s">
        <v>77</v>
      </c>
      <c r="E29" s="15" t="s">
        <v>34</v>
      </c>
      <c r="F29" s="17" t="n">
        <v>18</v>
      </c>
      <c r="G29" s="17" t="n">
        <v>139.46</v>
      </c>
      <c r="H29" s="17" t="n">
        <f aca="false">F29*G29</f>
        <v>2510.28</v>
      </c>
      <c r="I29" s="17" t="n">
        <v>18.5</v>
      </c>
      <c r="J29" s="17" t="n">
        <f aca="false">I29*F29</f>
        <v>333</v>
      </c>
      <c r="K29" s="18" t="n">
        <f aca="false">J29+H29</f>
        <v>2843.28</v>
      </c>
    </row>
    <row r="30" customFormat="false" ht="57.45" hidden="false" customHeight="false" outlineLevel="0" collapsed="false">
      <c r="A30" s="14" t="s">
        <v>78</v>
      </c>
      <c r="B30" s="15" t="s">
        <v>31</v>
      </c>
      <c r="C30" s="15" t="s">
        <v>79</v>
      </c>
      <c r="D30" s="16" t="s">
        <v>80</v>
      </c>
      <c r="E30" s="15" t="s">
        <v>34</v>
      </c>
      <c r="F30" s="17" t="n">
        <v>80</v>
      </c>
      <c r="G30" s="17" t="n">
        <v>103.35</v>
      </c>
      <c r="H30" s="17" t="n">
        <f aca="false">F30*G30</f>
        <v>8268</v>
      </c>
      <c r="I30" s="17" t="n">
        <v>25.8</v>
      </c>
      <c r="J30" s="17" t="n">
        <f aca="false">I30*F30</f>
        <v>2064</v>
      </c>
      <c r="K30" s="18" t="n">
        <f aca="false">J30+H30</f>
        <v>10332</v>
      </c>
    </row>
    <row r="31" s="7" customFormat="true" ht="46.25" hidden="false" customHeight="false" outlineLevel="0" collapsed="false">
      <c r="A31" s="14" t="s">
        <v>81</v>
      </c>
      <c r="B31" s="15" t="s">
        <v>31</v>
      </c>
      <c r="C31" s="15" t="s">
        <v>82</v>
      </c>
      <c r="D31" s="16" t="s">
        <v>83</v>
      </c>
      <c r="E31" s="15" t="s">
        <v>84</v>
      </c>
      <c r="F31" s="17" t="n">
        <v>4</v>
      </c>
      <c r="G31" s="17" t="n">
        <v>2337.37</v>
      </c>
      <c r="H31" s="17" t="n">
        <f aca="false">F31*G31</f>
        <v>9349.48</v>
      </c>
      <c r="I31" s="17" t="n">
        <v>950</v>
      </c>
      <c r="J31" s="17" t="n">
        <f aca="false">I31*F31</f>
        <v>3800</v>
      </c>
      <c r="K31" s="18" t="n">
        <f aca="false">J31+H31</f>
        <v>13149.48</v>
      </c>
    </row>
    <row r="32" customFormat="false" ht="15" hidden="false" customHeight="false" outlineLevel="0" collapsed="false">
      <c r="A32" s="19"/>
      <c r="B32" s="20"/>
      <c r="C32" s="20"/>
      <c r="D32" s="21" t="s">
        <v>85</v>
      </c>
      <c r="E32" s="20"/>
      <c r="F32" s="22"/>
      <c r="G32" s="22"/>
      <c r="H32" s="22" t="n">
        <f aca="false">SUM(H25:H31)</f>
        <v>28339.414</v>
      </c>
      <c r="I32" s="22"/>
      <c r="J32" s="22" t="n">
        <f aca="false">SUM(J25:J31)</f>
        <v>10854.992</v>
      </c>
      <c r="K32" s="23" t="n">
        <f aca="false">J32+H32</f>
        <v>39194.406</v>
      </c>
    </row>
    <row r="33" customFormat="false" ht="15" hidden="false" customHeight="false" outlineLevel="0" collapsed="false">
      <c r="A33" s="14" t="s">
        <v>86</v>
      </c>
      <c r="B33" s="15"/>
      <c r="C33" s="15"/>
      <c r="D33" s="16" t="s">
        <v>87</v>
      </c>
      <c r="E33" s="15" t="s">
        <v>88</v>
      </c>
      <c r="F33" s="17" t="n">
        <v>0</v>
      </c>
      <c r="G33" s="17"/>
      <c r="H33" s="17"/>
      <c r="I33" s="17"/>
      <c r="J33" s="17"/>
      <c r="K33" s="18"/>
    </row>
    <row r="34" customFormat="false" ht="46.25" hidden="false" customHeight="false" outlineLevel="0" collapsed="false">
      <c r="A34" s="14" t="s">
        <v>89</v>
      </c>
      <c r="B34" s="15" t="s">
        <v>31</v>
      </c>
      <c r="C34" s="15" t="n">
        <v>100896</v>
      </c>
      <c r="D34" s="16" t="s">
        <v>90</v>
      </c>
      <c r="E34" s="15" t="s">
        <v>34</v>
      </c>
      <c r="F34" s="17" t="n">
        <v>69</v>
      </c>
      <c r="G34" s="17" t="n">
        <v>58.05</v>
      </c>
      <c r="H34" s="17" t="n">
        <f aca="false">F34*G34</f>
        <v>4005.45</v>
      </c>
      <c r="I34" s="17" t="n">
        <v>22.32</v>
      </c>
      <c r="J34" s="17" t="n">
        <f aca="false">I34*F34</f>
        <v>1540.08</v>
      </c>
      <c r="K34" s="18" t="n">
        <f aca="false">J34+H34</f>
        <v>5545.53</v>
      </c>
    </row>
    <row r="35" customFormat="false" ht="57.45" hidden="false" customHeight="false" outlineLevel="0" collapsed="false">
      <c r="A35" s="14" t="s">
        <v>91</v>
      </c>
      <c r="B35" s="15" t="s">
        <v>31</v>
      </c>
      <c r="C35" s="15" t="s">
        <v>63</v>
      </c>
      <c r="D35" s="16" t="s">
        <v>64</v>
      </c>
      <c r="E35" s="15" t="s">
        <v>46</v>
      </c>
      <c r="F35" s="17" t="n">
        <v>27.2</v>
      </c>
      <c r="G35" s="17" t="n">
        <v>0</v>
      </c>
      <c r="H35" s="17" t="n">
        <f aca="false">F35*G35</f>
        <v>0</v>
      </c>
      <c r="I35" s="17" t="n">
        <v>12.2</v>
      </c>
      <c r="J35" s="17" t="n">
        <f aca="false">I35*F35</f>
        <v>331.84</v>
      </c>
      <c r="K35" s="18" t="n">
        <f aca="false">J35+H35</f>
        <v>331.84</v>
      </c>
    </row>
    <row r="36" customFormat="false" ht="23.85" hidden="false" customHeight="false" outlineLevel="0" collapsed="false">
      <c r="A36" s="14" t="s">
        <v>92</v>
      </c>
      <c r="B36" s="15" t="s">
        <v>36</v>
      </c>
      <c r="C36" s="15" t="s">
        <v>93</v>
      </c>
      <c r="D36" s="16" t="s">
        <v>94</v>
      </c>
      <c r="E36" s="15" t="s">
        <v>46</v>
      </c>
      <c r="F36" s="17" t="n">
        <v>2.21</v>
      </c>
      <c r="G36" s="17" t="n">
        <v>65.5</v>
      </c>
      <c r="H36" s="17" t="n">
        <f aca="false">F36*G36</f>
        <v>144.755</v>
      </c>
      <c r="I36" s="17" t="n">
        <v>28.14</v>
      </c>
      <c r="J36" s="17" t="n">
        <f aca="false">I36*F36</f>
        <v>62.1894</v>
      </c>
      <c r="K36" s="18" t="n">
        <f aca="false">J36+H36</f>
        <v>206.9444</v>
      </c>
    </row>
    <row r="37" customFormat="false" ht="23.85" hidden="false" customHeight="false" outlineLevel="0" collapsed="false">
      <c r="A37" s="14" t="s">
        <v>95</v>
      </c>
      <c r="B37" s="15" t="s">
        <v>31</v>
      </c>
      <c r="C37" s="15" t="s">
        <v>96</v>
      </c>
      <c r="D37" s="16" t="s">
        <v>97</v>
      </c>
      <c r="E37" s="15" t="s">
        <v>46</v>
      </c>
      <c r="F37" s="17" t="n">
        <v>14</v>
      </c>
      <c r="G37" s="17" t="n">
        <v>562.74</v>
      </c>
      <c r="H37" s="17" t="n">
        <f aca="false">F37*G37</f>
        <v>7878.36</v>
      </c>
      <c r="I37" s="17" t="n">
        <v>215</v>
      </c>
      <c r="J37" s="17" t="n">
        <f aca="false">I37*F37</f>
        <v>3010</v>
      </c>
      <c r="K37" s="18" t="n">
        <f aca="false">J37+H37</f>
        <v>10888.36</v>
      </c>
    </row>
    <row r="38" customFormat="false" ht="23.85" hidden="false" customHeight="false" outlineLevel="0" collapsed="false">
      <c r="A38" s="14" t="s">
        <v>98</v>
      </c>
      <c r="B38" s="15" t="s">
        <v>36</v>
      </c>
      <c r="C38" s="15" t="s">
        <v>99</v>
      </c>
      <c r="D38" s="16" t="s">
        <v>100</v>
      </c>
      <c r="E38" s="15" t="s">
        <v>39</v>
      </c>
      <c r="F38" s="17" t="n">
        <v>125.9</v>
      </c>
      <c r="G38" s="17" t="n">
        <v>252.41</v>
      </c>
      <c r="H38" s="17" t="n">
        <f aca="false">F38*G38</f>
        <v>31778.419</v>
      </c>
      <c r="I38" s="17" t="n">
        <v>42.8</v>
      </c>
      <c r="J38" s="17" t="n">
        <f aca="false">I38*F38</f>
        <v>5388.52</v>
      </c>
      <c r="K38" s="18" t="n">
        <f aca="false">J38+H38</f>
        <v>37166.939</v>
      </c>
    </row>
    <row r="39" customFormat="false" ht="35.05" hidden="false" customHeight="false" outlineLevel="0" collapsed="false">
      <c r="A39" s="14" t="s">
        <v>101</v>
      </c>
      <c r="B39" s="15" t="s">
        <v>31</v>
      </c>
      <c r="C39" s="15" t="s">
        <v>102</v>
      </c>
      <c r="D39" s="16" t="s">
        <v>103</v>
      </c>
      <c r="E39" s="15" t="s">
        <v>39</v>
      </c>
      <c r="F39" s="17" t="n">
        <v>177.3</v>
      </c>
      <c r="G39" s="17" t="n">
        <v>38.5</v>
      </c>
      <c r="H39" s="17" t="n">
        <f aca="false">F39*G39</f>
        <v>6826.05</v>
      </c>
      <c r="I39" s="17" t="n">
        <v>2.89</v>
      </c>
      <c r="J39" s="17" t="n">
        <f aca="false">I39*F39</f>
        <v>512.397</v>
      </c>
      <c r="K39" s="18" t="n">
        <f aca="false">J39+H39</f>
        <v>7338.447</v>
      </c>
    </row>
    <row r="40" customFormat="false" ht="23.85" hidden="false" customHeight="false" outlineLevel="0" collapsed="false">
      <c r="A40" s="14" t="s">
        <v>104</v>
      </c>
      <c r="B40" s="15" t="s">
        <v>36</v>
      </c>
      <c r="C40" s="15" t="s">
        <v>105</v>
      </c>
      <c r="D40" s="16" t="s">
        <v>106</v>
      </c>
      <c r="E40" s="15" t="s">
        <v>46</v>
      </c>
      <c r="F40" s="17" t="n">
        <v>3.94</v>
      </c>
      <c r="G40" s="17" t="n">
        <v>788.5</v>
      </c>
      <c r="H40" s="17" t="n">
        <f aca="false">F40*G40</f>
        <v>3106.69</v>
      </c>
      <c r="I40" s="17" t="n">
        <v>365</v>
      </c>
      <c r="J40" s="17" t="n">
        <f aca="false">I40*F40</f>
        <v>1438.1</v>
      </c>
      <c r="K40" s="18" t="n">
        <f aca="false">J40+H40</f>
        <v>4544.79</v>
      </c>
    </row>
    <row r="41" customFormat="false" ht="23.85" hidden="false" customHeight="false" outlineLevel="0" collapsed="false">
      <c r="A41" s="14" t="s">
        <v>107</v>
      </c>
      <c r="B41" s="15" t="s">
        <v>36</v>
      </c>
      <c r="C41" s="15" t="s">
        <v>108</v>
      </c>
      <c r="D41" s="16" t="s">
        <v>109</v>
      </c>
      <c r="E41" s="15" t="s">
        <v>46</v>
      </c>
      <c r="F41" s="17" t="n">
        <v>13.34</v>
      </c>
      <c r="G41" s="17" t="n">
        <v>915.78</v>
      </c>
      <c r="H41" s="17" t="n">
        <f aca="false">F41*G41</f>
        <v>12216.5052</v>
      </c>
      <c r="I41" s="17" t="n">
        <v>465</v>
      </c>
      <c r="J41" s="17" t="n">
        <f aca="false">I41*F41</f>
        <v>6203.1</v>
      </c>
      <c r="K41" s="18" t="n">
        <f aca="false">J41+H41</f>
        <v>18419.6052</v>
      </c>
    </row>
    <row r="42" customFormat="false" ht="46.25" hidden="false" customHeight="false" outlineLevel="0" collapsed="false">
      <c r="A42" s="14" t="s">
        <v>110</v>
      </c>
      <c r="B42" s="15" t="s">
        <v>31</v>
      </c>
      <c r="C42" s="15" t="s">
        <v>111</v>
      </c>
      <c r="D42" s="16" t="s">
        <v>112</v>
      </c>
      <c r="E42" s="15" t="s">
        <v>39</v>
      </c>
      <c r="F42" s="17" t="n">
        <v>246</v>
      </c>
      <c r="G42" s="17" t="n">
        <v>59.5</v>
      </c>
      <c r="H42" s="17" t="n">
        <f aca="false">F42*G42</f>
        <v>14637</v>
      </c>
      <c r="I42" s="17" t="n">
        <v>17.3</v>
      </c>
      <c r="J42" s="17" t="n">
        <f aca="false">I42*F42</f>
        <v>4255.8</v>
      </c>
      <c r="K42" s="18" t="n">
        <f aca="false">J42+H42</f>
        <v>18892.8</v>
      </c>
    </row>
    <row r="43" customFormat="false" ht="46.25" hidden="false" customHeight="false" outlineLevel="0" collapsed="false">
      <c r="A43" s="14" t="s">
        <v>113</v>
      </c>
      <c r="B43" s="15" t="s">
        <v>31</v>
      </c>
      <c r="C43" s="15" t="s">
        <v>114</v>
      </c>
      <c r="D43" s="16" t="s">
        <v>115</v>
      </c>
      <c r="E43" s="15" t="s">
        <v>39</v>
      </c>
      <c r="F43" s="17" t="n">
        <v>779.9</v>
      </c>
      <c r="G43" s="17" t="n">
        <v>5.3</v>
      </c>
      <c r="H43" s="17" t="n">
        <f aca="false">F43*G43</f>
        <v>4133.47</v>
      </c>
      <c r="I43" s="17" t="n">
        <v>1.5</v>
      </c>
      <c r="J43" s="17" t="n">
        <f aca="false">I43*F43</f>
        <v>1169.85</v>
      </c>
      <c r="K43" s="18" t="n">
        <f aca="false">J43+H43</f>
        <v>5303.32</v>
      </c>
    </row>
    <row r="44" customFormat="false" ht="68.65" hidden="false" customHeight="false" outlineLevel="0" collapsed="false">
      <c r="A44" s="14" t="s">
        <v>116</v>
      </c>
      <c r="B44" s="15" t="s">
        <v>31</v>
      </c>
      <c r="C44" s="15" t="s">
        <v>117</v>
      </c>
      <c r="D44" s="16" t="s">
        <v>118</v>
      </c>
      <c r="E44" s="15" t="s">
        <v>46</v>
      </c>
      <c r="F44" s="17" t="n">
        <v>13.38</v>
      </c>
      <c r="G44" s="17" t="n">
        <v>379.68</v>
      </c>
      <c r="H44" s="17" t="n">
        <f aca="false">F44*G44</f>
        <v>5080.1184</v>
      </c>
      <c r="I44" s="17" t="n">
        <v>162</v>
      </c>
      <c r="J44" s="17" t="n">
        <f aca="false">I44*F44</f>
        <v>2167.56</v>
      </c>
      <c r="K44" s="18" t="n">
        <f aca="false">J44+H44</f>
        <v>7247.6784</v>
      </c>
    </row>
    <row r="45" s="7" customFormat="true" ht="35.05" hidden="false" customHeight="false" outlineLevel="0" collapsed="false">
      <c r="A45" s="14" t="s">
        <v>119</v>
      </c>
      <c r="B45" s="15" t="s">
        <v>36</v>
      </c>
      <c r="C45" s="15" t="s">
        <v>120</v>
      </c>
      <c r="D45" s="16" t="s">
        <v>121</v>
      </c>
      <c r="E45" s="15" t="s">
        <v>39</v>
      </c>
      <c r="F45" s="17" t="n">
        <v>98.5</v>
      </c>
      <c r="G45" s="17" t="n">
        <v>548.2</v>
      </c>
      <c r="H45" s="17" t="n">
        <f aca="false">F45*G45</f>
        <v>53997.7</v>
      </c>
      <c r="I45" s="17" t="n">
        <v>52.93</v>
      </c>
      <c r="J45" s="17" t="n">
        <f aca="false">I45*F45</f>
        <v>5213.605</v>
      </c>
      <c r="K45" s="18" t="n">
        <f aca="false">J45+H45</f>
        <v>59211.305</v>
      </c>
    </row>
    <row r="46" customFormat="false" ht="15" hidden="false" customHeight="false" outlineLevel="0" collapsed="false">
      <c r="A46" s="19"/>
      <c r="B46" s="20"/>
      <c r="C46" s="20"/>
      <c r="D46" s="21" t="s">
        <v>122</v>
      </c>
      <c r="E46" s="20"/>
      <c r="F46" s="22"/>
      <c r="G46" s="22"/>
      <c r="H46" s="22" t="n">
        <f aca="false">SUM(H34:H45)</f>
        <v>143804.5176</v>
      </c>
      <c r="I46" s="22"/>
      <c r="J46" s="22" t="n">
        <f aca="false">SUM(J34:J45)</f>
        <v>31293.0414</v>
      </c>
      <c r="K46" s="23" t="n">
        <f aca="false">J46+H46</f>
        <v>175097.559</v>
      </c>
    </row>
    <row r="47" customFormat="false" ht="15" hidden="false" customHeight="false" outlineLevel="0" collapsed="false">
      <c r="A47" s="14" t="s">
        <v>123</v>
      </c>
      <c r="B47" s="15"/>
      <c r="C47" s="15"/>
      <c r="D47" s="16" t="s">
        <v>124</v>
      </c>
      <c r="E47" s="15"/>
      <c r="F47" s="17"/>
      <c r="G47" s="17"/>
      <c r="H47" s="17"/>
      <c r="I47" s="17"/>
      <c r="J47" s="17"/>
      <c r="K47" s="18"/>
    </row>
    <row r="48" customFormat="false" ht="23.85" hidden="false" customHeight="false" outlineLevel="0" collapsed="false">
      <c r="A48" s="14" t="s">
        <v>125</v>
      </c>
      <c r="B48" s="15" t="s">
        <v>36</v>
      </c>
      <c r="C48" s="15" t="s">
        <v>126</v>
      </c>
      <c r="D48" s="16" t="s">
        <v>127</v>
      </c>
      <c r="E48" s="15" t="s">
        <v>39</v>
      </c>
      <c r="F48" s="17" t="n">
        <v>6.3</v>
      </c>
      <c r="G48" s="17" t="n">
        <v>636.7</v>
      </c>
      <c r="H48" s="17" t="n">
        <f aca="false">F48*G48</f>
        <v>4011.21</v>
      </c>
      <c r="I48" s="17" t="n">
        <v>163</v>
      </c>
      <c r="J48" s="17" t="n">
        <f aca="false">I48*F48</f>
        <v>1026.9</v>
      </c>
      <c r="K48" s="18" t="n">
        <f aca="false">J48+H48</f>
        <v>5038.11</v>
      </c>
    </row>
    <row r="49" customFormat="false" ht="35.05" hidden="false" customHeight="false" outlineLevel="0" collapsed="false">
      <c r="A49" s="14" t="s">
        <v>128</v>
      </c>
      <c r="B49" s="15" t="s">
        <v>31</v>
      </c>
      <c r="C49" s="15" t="s">
        <v>129</v>
      </c>
      <c r="D49" s="16" t="s">
        <v>130</v>
      </c>
      <c r="E49" s="15" t="s">
        <v>84</v>
      </c>
      <c r="F49" s="17" t="n">
        <v>1</v>
      </c>
      <c r="G49" s="17" t="n">
        <v>1874</v>
      </c>
      <c r="H49" s="17" t="n">
        <f aca="false">F49*G49</f>
        <v>1874</v>
      </c>
      <c r="I49" s="17" t="n">
        <v>532.04</v>
      </c>
      <c r="J49" s="17" t="n">
        <f aca="false">I49*F49</f>
        <v>532.04</v>
      </c>
      <c r="K49" s="18" t="n">
        <f aca="false">J49+H49</f>
        <v>2406.04</v>
      </c>
    </row>
    <row r="50" s="7" customFormat="true" ht="23.85" hidden="false" customHeight="false" outlineLevel="0" collapsed="false">
      <c r="A50" s="14" t="s">
        <v>131</v>
      </c>
      <c r="B50" s="15" t="s">
        <v>36</v>
      </c>
      <c r="C50" s="15" t="s">
        <v>132</v>
      </c>
      <c r="D50" s="16" t="s">
        <v>133</v>
      </c>
      <c r="E50" s="15" t="s">
        <v>84</v>
      </c>
      <c r="F50" s="17" t="n">
        <v>1</v>
      </c>
      <c r="G50" s="17" t="n">
        <v>1180.16</v>
      </c>
      <c r="H50" s="17" t="n">
        <f aca="false">F50*G50</f>
        <v>1180.16</v>
      </c>
      <c r="I50" s="17" t="n">
        <v>352</v>
      </c>
      <c r="J50" s="17" t="n">
        <f aca="false">I50*F50</f>
        <v>352</v>
      </c>
      <c r="K50" s="18" t="n">
        <f aca="false">J50+H50</f>
        <v>1532.16</v>
      </c>
    </row>
    <row r="51" customFormat="false" ht="15" hidden="false" customHeight="false" outlineLevel="0" collapsed="false">
      <c r="A51" s="19"/>
      <c r="B51" s="20"/>
      <c r="C51" s="20"/>
      <c r="D51" s="21" t="s">
        <v>134</v>
      </c>
      <c r="E51" s="20"/>
      <c r="F51" s="22"/>
      <c r="G51" s="22"/>
      <c r="H51" s="22" t="n">
        <f aca="false">SUM(H48:H50)</f>
        <v>7065.37</v>
      </c>
      <c r="I51" s="22"/>
      <c r="J51" s="22" t="n">
        <f aca="false">SUM(J48:J50)</f>
        <v>1910.94</v>
      </c>
      <c r="K51" s="23" t="n">
        <f aca="false">J51+H51</f>
        <v>8976.31</v>
      </c>
    </row>
    <row r="52" customFormat="false" ht="15" hidden="false" customHeight="false" outlineLevel="0" collapsed="false">
      <c r="A52" s="14" t="s">
        <v>135</v>
      </c>
      <c r="B52" s="15"/>
      <c r="C52" s="15"/>
      <c r="D52" s="16" t="s">
        <v>136</v>
      </c>
      <c r="E52" s="15" t="s">
        <v>88</v>
      </c>
      <c r="F52" s="17" t="n">
        <v>0</v>
      </c>
      <c r="G52" s="17"/>
      <c r="H52" s="17"/>
      <c r="I52" s="17"/>
      <c r="J52" s="17"/>
      <c r="K52" s="18"/>
    </row>
    <row r="53" customFormat="false" ht="46.25" hidden="false" customHeight="false" outlineLevel="0" collapsed="false">
      <c r="A53" s="14" t="s">
        <v>137</v>
      </c>
      <c r="B53" s="15" t="s">
        <v>31</v>
      </c>
      <c r="C53" s="15" t="s">
        <v>138</v>
      </c>
      <c r="D53" s="16" t="s">
        <v>139</v>
      </c>
      <c r="E53" s="15" t="s">
        <v>84</v>
      </c>
      <c r="F53" s="17" t="n">
        <v>1</v>
      </c>
      <c r="G53" s="17" t="n">
        <v>293.14</v>
      </c>
      <c r="H53" s="17" t="n">
        <f aca="false">F53*G53</f>
        <v>293.14</v>
      </c>
      <c r="I53" s="17" t="n">
        <v>110</v>
      </c>
      <c r="J53" s="17" t="n">
        <f aca="false">I53*F53</f>
        <v>110</v>
      </c>
      <c r="K53" s="18" t="n">
        <f aca="false">J53+H53</f>
        <v>403.14</v>
      </c>
    </row>
    <row r="54" customFormat="false" ht="35.05" hidden="false" customHeight="false" outlineLevel="0" collapsed="false">
      <c r="A54" s="14" t="s">
        <v>140</v>
      </c>
      <c r="B54" s="15" t="s">
        <v>31</v>
      </c>
      <c r="C54" s="15" t="s">
        <v>141</v>
      </c>
      <c r="D54" s="16" t="s">
        <v>142</v>
      </c>
      <c r="E54" s="15" t="s">
        <v>84</v>
      </c>
      <c r="F54" s="17" t="n">
        <v>1</v>
      </c>
      <c r="G54" s="17" t="n">
        <v>2344.84</v>
      </c>
      <c r="H54" s="17" t="n">
        <f aca="false">F54*G54</f>
        <v>2344.84</v>
      </c>
      <c r="I54" s="17" t="n">
        <v>450</v>
      </c>
      <c r="J54" s="17" t="n">
        <f aca="false">I54*F54</f>
        <v>450</v>
      </c>
      <c r="K54" s="18" t="n">
        <f aca="false">J54+H54</f>
        <v>2794.84</v>
      </c>
    </row>
    <row r="55" s="7" customFormat="true" ht="23.85" hidden="false" customHeight="false" outlineLevel="0" collapsed="false">
      <c r="A55" s="14" t="s">
        <v>143</v>
      </c>
      <c r="B55" s="15" t="s">
        <v>36</v>
      </c>
      <c r="C55" s="15" t="s">
        <v>144</v>
      </c>
      <c r="D55" s="16" t="s">
        <v>145</v>
      </c>
      <c r="E55" s="15" t="s">
        <v>71</v>
      </c>
      <c r="F55" s="17" t="n">
        <v>1</v>
      </c>
      <c r="G55" s="17" t="n">
        <v>1469.3</v>
      </c>
      <c r="H55" s="17" t="n">
        <f aca="false">F55*G55</f>
        <v>1469.3</v>
      </c>
      <c r="I55" s="17" t="n">
        <v>280</v>
      </c>
      <c r="J55" s="17" t="n">
        <f aca="false">I55*F55</f>
        <v>280</v>
      </c>
      <c r="K55" s="18" t="n">
        <f aca="false">J55+H55</f>
        <v>1749.3</v>
      </c>
    </row>
    <row r="56" customFormat="false" ht="15" hidden="false" customHeight="false" outlineLevel="0" collapsed="false">
      <c r="A56" s="19"/>
      <c r="B56" s="20"/>
      <c r="C56" s="20"/>
      <c r="D56" s="21" t="s">
        <v>146</v>
      </c>
      <c r="E56" s="20"/>
      <c r="F56" s="22"/>
      <c r="G56" s="22"/>
      <c r="H56" s="22" t="n">
        <f aca="false">SUM(H53:H55)</f>
        <v>4107.28</v>
      </c>
      <c r="I56" s="22"/>
      <c r="J56" s="22" t="n">
        <f aca="false">SUM(J53:J55)</f>
        <v>840</v>
      </c>
      <c r="K56" s="23" t="n">
        <f aca="false">J56+H56</f>
        <v>4947.28</v>
      </c>
    </row>
    <row r="57" customFormat="false" ht="15" hidden="false" customHeight="false" outlineLevel="0" collapsed="false">
      <c r="A57" s="14" t="s">
        <v>147</v>
      </c>
      <c r="B57" s="15"/>
      <c r="C57" s="15"/>
      <c r="D57" s="16" t="s">
        <v>148</v>
      </c>
      <c r="E57" s="15" t="s">
        <v>88</v>
      </c>
      <c r="F57" s="17" t="n">
        <v>0</v>
      </c>
      <c r="G57" s="17"/>
      <c r="H57" s="17"/>
      <c r="I57" s="17"/>
      <c r="J57" s="17"/>
      <c r="K57" s="18"/>
    </row>
    <row r="58" customFormat="false" ht="35.05" hidden="false" customHeight="false" outlineLevel="0" collapsed="false">
      <c r="A58" s="14" t="s">
        <v>149</v>
      </c>
      <c r="B58" s="15" t="s">
        <v>31</v>
      </c>
      <c r="C58" s="15" t="s">
        <v>150</v>
      </c>
      <c r="D58" s="16" t="s">
        <v>151</v>
      </c>
      <c r="E58" s="15" t="s">
        <v>39</v>
      </c>
      <c r="F58" s="17" t="n">
        <v>50</v>
      </c>
      <c r="G58" s="17" t="n">
        <v>101.42</v>
      </c>
      <c r="H58" s="17" t="n">
        <f aca="false">F58*G58</f>
        <v>5071</v>
      </c>
      <c r="I58" s="17" t="n">
        <v>18</v>
      </c>
      <c r="J58" s="17" t="n">
        <f aca="false">I58*F58</f>
        <v>900</v>
      </c>
      <c r="K58" s="18" t="n">
        <f aca="false">J58+H58</f>
        <v>5971</v>
      </c>
    </row>
    <row r="59" customFormat="false" ht="35.05" hidden="false" customHeight="false" outlineLevel="0" collapsed="false">
      <c r="A59" s="14" t="s">
        <v>152</v>
      </c>
      <c r="B59" s="15" t="s">
        <v>31</v>
      </c>
      <c r="C59" s="15" t="s">
        <v>153</v>
      </c>
      <c r="D59" s="16" t="s">
        <v>154</v>
      </c>
      <c r="E59" s="15" t="s">
        <v>39</v>
      </c>
      <c r="F59" s="17" t="n">
        <v>627</v>
      </c>
      <c r="G59" s="17" t="n">
        <v>77.35</v>
      </c>
      <c r="H59" s="17" t="n">
        <f aca="false">F59*G59</f>
        <v>48498.45</v>
      </c>
      <c r="I59" s="17" t="n">
        <v>14.5</v>
      </c>
      <c r="J59" s="17" t="n">
        <f aca="false">I59*F59</f>
        <v>9091.5</v>
      </c>
      <c r="K59" s="18" t="n">
        <f aca="false">J59+H59</f>
        <v>57589.95</v>
      </c>
    </row>
    <row r="60" customFormat="false" ht="35.05" hidden="false" customHeight="false" outlineLevel="0" collapsed="false">
      <c r="A60" s="14" t="s">
        <v>155</v>
      </c>
      <c r="B60" s="15" t="s">
        <v>31</v>
      </c>
      <c r="C60" s="15" t="s">
        <v>156</v>
      </c>
      <c r="D60" s="16" t="s">
        <v>157</v>
      </c>
      <c r="E60" s="15" t="s">
        <v>46</v>
      </c>
      <c r="F60" s="17" t="n">
        <v>62.7</v>
      </c>
      <c r="G60" s="17" t="n">
        <v>184.48</v>
      </c>
      <c r="H60" s="17" t="n">
        <f aca="false">F60*G60</f>
        <v>11566.896</v>
      </c>
      <c r="I60" s="17" t="n">
        <v>35</v>
      </c>
      <c r="J60" s="17" t="n">
        <f aca="false">I60*F60</f>
        <v>2194.5</v>
      </c>
      <c r="K60" s="18" t="n">
        <f aca="false">J60+H60</f>
        <v>13761.396</v>
      </c>
    </row>
    <row r="61" customFormat="false" ht="23.85" hidden="false" customHeight="false" outlineLevel="0" collapsed="false">
      <c r="A61" s="14" t="s">
        <v>158</v>
      </c>
      <c r="B61" s="15" t="s">
        <v>159</v>
      </c>
      <c r="C61" s="15" t="s">
        <v>160</v>
      </c>
      <c r="D61" s="16" t="s">
        <v>161</v>
      </c>
      <c r="E61" s="15" t="s">
        <v>39</v>
      </c>
      <c r="F61" s="17" t="n">
        <v>305</v>
      </c>
      <c r="G61" s="17" t="n">
        <v>32.66</v>
      </c>
      <c r="H61" s="17" t="n">
        <f aca="false">F61*G61</f>
        <v>9961.3</v>
      </c>
      <c r="I61" s="17" t="n">
        <v>0</v>
      </c>
      <c r="J61" s="17" t="n">
        <f aca="false">I61*F61</f>
        <v>0</v>
      </c>
      <c r="K61" s="18" t="n">
        <f aca="false">J61+H61</f>
        <v>9961.3</v>
      </c>
    </row>
    <row r="62" customFormat="false" ht="23.85" hidden="false" customHeight="false" outlineLevel="0" collapsed="false">
      <c r="A62" s="14" t="s">
        <v>162</v>
      </c>
      <c r="B62" s="15" t="s">
        <v>31</v>
      </c>
      <c r="C62" s="15" t="s">
        <v>163</v>
      </c>
      <c r="D62" s="16" t="s">
        <v>164</v>
      </c>
      <c r="E62" s="15" t="s">
        <v>39</v>
      </c>
      <c r="F62" s="17" t="n">
        <v>305</v>
      </c>
      <c r="G62" s="17" t="n">
        <v>0</v>
      </c>
      <c r="H62" s="17" t="n">
        <f aca="false">F62*G62</f>
        <v>0</v>
      </c>
      <c r="I62" s="17" t="n">
        <v>37.69</v>
      </c>
      <c r="J62" s="17" t="n">
        <f aca="false">I62*F62</f>
        <v>11495.45</v>
      </c>
      <c r="K62" s="18" t="n">
        <f aca="false">J62+H62</f>
        <v>11495.45</v>
      </c>
    </row>
    <row r="63" customFormat="false" ht="15" hidden="false" customHeight="false" outlineLevel="0" collapsed="false">
      <c r="A63" s="14" t="s">
        <v>165</v>
      </c>
      <c r="B63" s="15" t="s">
        <v>166</v>
      </c>
      <c r="C63" s="15" t="s">
        <v>167</v>
      </c>
      <c r="D63" s="16" t="s">
        <v>168</v>
      </c>
      <c r="E63" s="15" t="s">
        <v>169</v>
      </c>
      <c r="F63" s="17" t="n">
        <v>180</v>
      </c>
      <c r="G63" s="17" t="n">
        <v>80.02</v>
      </c>
      <c r="H63" s="17" t="n">
        <f aca="false">F63*G63</f>
        <v>14403.6</v>
      </c>
      <c r="I63" s="17" t="n">
        <v>3</v>
      </c>
      <c r="J63" s="17" t="n">
        <f aca="false">I63*F63</f>
        <v>540</v>
      </c>
      <c r="K63" s="18" t="n">
        <f aca="false">J63+H63</f>
        <v>14943.6</v>
      </c>
    </row>
    <row r="64" customFormat="false" ht="57.45" hidden="false" customHeight="false" outlineLevel="0" collapsed="false">
      <c r="A64" s="14" t="s">
        <v>170</v>
      </c>
      <c r="B64" s="15" t="s">
        <v>31</v>
      </c>
      <c r="C64" s="15" t="s">
        <v>171</v>
      </c>
      <c r="D64" s="16" t="s">
        <v>172</v>
      </c>
      <c r="E64" s="15" t="s">
        <v>39</v>
      </c>
      <c r="F64" s="17" t="n">
        <v>48</v>
      </c>
      <c r="G64" s="17" t="n">
        <v>90.97</v>
      </c>
      <c r="H64" s="17" t="n">
        <f aca="false">F64*G64</f>
        <v>4366.56</v>
      </c>
      <c r="I64" s="17" t="n">
        <v>45.8</v>
      </c>
      <c r="J64" s="17" t="n">
        <f aca="false">I64*F64</f>
        <v>2198.4</v>
      </c>
      <c r="K64" s="18" t="n">
        <f aca="false">J64+H64</f>
        <v>6564.96</v>
      </c>
    </row>
    <row r="65" customFormat="false" ht="23.85" hidden="false" customHeight="false" outlineLevel="0" collapsed="false">
      <c r="A65" s="14" t="s">
        <v>173</v>
      </c>
      <c r="B65" s="15" t="s">
        <v>159</v>
      </c>
      <c r="C65" s="15" t="s">
        <v>174</v>
      </c>
      <c r="D65" s="16" t="s">
        <v>175</v>
      </c>
      <c r="E65" s="15" t="s">
        <v>84</v>
      </c>
      <c r="F65" s="17" t="n">
        <v>182</v>
      </c>
      <c r="G65" s="17" t="n">
        <v>42.39</v>
      </c>
      <c r="H65" s="17" t="n">
        <f aca="false">F65*G65</f>
        <v>7714.98</v>
      </c>
      <c r="I65" s="17" t="n">
        <v>2.5</v>
      </c>
      <c r="J65" s="17" t="n">
        <f aca="false">I65*F65</f>
        <v>455</v>
      </c>
      <c r="K65" s="18" t="n">
        <f aca="false">J65+H65</f>
        <v>8169.98</v>
      </c>
    </row>
    <row r="66" s="7" customFormat="true" ht="23.85" hidden="false" customHeight="false" outlineLevel="0" collapsed="false">
      <c r="A66" s="14" t="s">
        <v>176</v>
      </c>
      <c r="B66" s="15" t="s">
        <v>159</v>
      </c>
      <c r="C66" s="15" t="s">
        <v>177</v>
      </c>
      <c r="D66" s="16" t="s">
        <v>178</v>
      </c>
      <c r="E66" s="15" t="s">
        <v>46</v>
      </c>
      <c r="F66" s="17" t="n">
        <v>7.5</v>
      </c>
      <c r="G66" s="17" t="n">
        <v>112</v>
      </c>
      <c r="H66" s="17" t="n">
        <f aca="false">F66*G66</f>
        <v>840</v>
      </c>
      <c r="I66" s="17" t="n">
        <v>3.14</v>
      </c>
      <c r="J66" s="17" t="n">
        <f aca="false">I66*F66</f>
        <v>23.55</v>
      </c>
      <c r="K66" s="18" t="n">
        <f aca="false">J66+H66</f>
        <v>863.55</v>
      </c>
    </row>
    <row r="67" s="7" customFormat="true" ht="15" hidden="false" customHeight="false" outlineLevel="0" collapsed="false">
      <c r="A67" s="19"/>
      <c r="B67" s="20"/>
      <c r="C67" s="20"/>
      <c r="D67" s="21" t="s">
        <v>179</v>
      </c>
      <c r="E67" s="20"/>
      <c r="F67" s="22"/>
      <c r="G67" s="22"/>
      <c r="H67" s="22" t="n">
        <f aca="false">SUM(H58:H66)</f>
        <v>102422.786</v>
      </c>
      <c r="I67" s="22"/>
      <c r="J67" s="22" t="n">
        <f aca="false">SUM(J58:J66)</f>
        <v>26898.4</v>
      </c>
      <c r="K67" s="23" t="n">
        <f aca="false">J67+H67</f>
        <v>129321.186</v>
      </c>
    </row>
    <row r="68" customFormat="false" ht="15" hidden="false" customHeight="false" outlineLevel="0" collapsed="false">
      <c r="A68" s="19" t="s">
        <v>180</v>
      </c>
      <c r="B68" s="20"/>
      <c r="C68" s="20"/>
      <c r="D68" s="21" t="s">
        <v>181</v>
      </c>
      <c r="E68" s="20" t="s">
        <v>88</v>
      </c>
      <c r="F68" s="22" t="n">
        <v>0</v>
      </c>
      <c r="G68" s="22"/>
      <c r="H68" s="22"/>
      <c r="I68" s="22"/>
      <c r="J68" s="22"/>
      <c r="K68" s="23"/>
    </row>
    <row r="69" customFormat="false" ht="23.85" hidden="false" customHeight="false" outlineLevel="0" collapsed="false">
      <c r="A69" s="14" t="s">
        <v>182</v>
      </c>
      <c r="B69" s="15" t="s">
        <v>36</v>
      </c>
      <c r="C69" s="15" t="s">
        <v>183</v>
      </c>
      <c r="D69" s="16" t="s">
        <v>184</v>
      </c>
      <c r="E69" s="15" t="s">
        <v>84</v>
      </c>
      <c r="F69" s="17" t="n">
        <v>1</v>
      </c>
      <c r="G69" s="17" t="n">
        <v>795.01</v>
      </c>
      <c r="H69" s="17" t="n">
        <f aca="false">F69*G69</f>
        <v>795.01</v>
      </c>
      <c r="I69" s="17" t="n">
        <v>150</v>
      </c>
      <c r="J69" s="17" t="n">
        <f aca="false">I69*F69</f>
        <v>150</v>
      </c>
      <c r="K69" s="18" t="n">
        <f aca="false">J69+H69</f>
        <v>945.01</v>
      </c>
    </row>
    <row r="70" customFormat="false" ht="15" hidden="false" customHeight="false" outlineLevel="0" collapsed="false">
      <c r="A70" s="14" t="s">
        <v>185</v>
      </c>
      <c r="B70" s="15" t="s">
        <v>36</v>
      </c>
      <c r="C70" s="15" t="s">
        <v>186</v>
      </c>
      <c r="D70" s="16" t="s">
        <v>187</v>
      </c>
      <c r="E70" s="15" t="s">
        <v>84</v>
      </c>
      <c r="F70" s="17" t="n">
        <v>2</v>
      </c>
      <c r="G70" s="17" t="n">
        <v>1574.85</v>
      </c>
      <c r="H70" s="17" t="n">
        <f aca="false">F70*G70</f>
        <v>3149.7</v>
      </c>
      <c r="I70" s="17" t="n">
        <v>350</v>
      </c>
      <c r="J70" s="17" t="n">
        <f aca="false">I70*F70</f>
        <v>700</v>
      </c>
      <c r="K70" s="18" t="n">
        <f aca="false">J70+H70</f>
        <v>3849.7</v>
      </c>
    </row>
    <row r="71" customFormat="false" ht="23.85" hidden="false" customHeight="false" outlineLevel="0" collapsed="false">
      <c r="A71" s="14" t="s">
        <v>188</v>
      </c>
      <c r="B71" s="15" t="s">
        <v>36</v>
      </c>
      <c r="C71" s="15" t="s">
        <v>189</v>
      </c>
      <c r="D71" s="16" t="s">
        <v>190</v>
      </c>
      <c r="E71" s="15" t="s">
        <v>71</v>
      </c>
      <c r="F71" s="17" t="n">
        <v>4</v>
      </c>
      <c r="G71" s="17" t="n">
        <v>551.26</v>
      </c>
      <c r="H71" s="17" t="n">
        <f aca="false">F71*G71</f>
        <v>2205.04</v>
      </c>
      <c r="I71" s="17" t="n">
        <v>300</v>
      </c>
      <c r="J71" s="17" t="n">
        <f aca="false">I71*F71</f>
        <v>1200</v>
      </c>
      <c r="K71" s="18" t="n">
        <f aca="false">J71+H71</f>
        <v>3405.04</v>
      </c>
    </row>
    <row r="72" customFormat="false" ht="57.45" hidden="false" customHeight="false" outlineLevel="0" collapsed="false">
      <c r="A72" s="14" t="s">
        <v>191</v>
      </c>
      <c r="B72" s="15" t="s">
        <v>31</v>
      </c>
      <c r="C72" s="15" t="s">
        <v>192</v>
      </c>
      <c r="D72" s="16" t="s">
        <v>193</v>
      </c>
      <c r="E72" s="15" t="s">
        <v>39</v>
      </c>
      <c r="F72" s="17" t="n">
        <v>45</v>
      </c>
      <c r="G72" s="17" t="n">
        <v>48</v>
      </c>
      <c r="H72" s="17" t="n">
        <f aca="false">F72*G72</f>
        <v>2160</v>
      </c>
      <c r="I72" s="17" t="n">
        <v>14.64</v>
      </c>
      <c r="J72" s="17" t="n">
        <f aca="false">I72*F72</f>
        <v>658.8</v>
      </c>
      <c r="K72" s="18" t="n">
        <f aca="false">J72+H72</f>
        <v>2818.8</v>
      </c>
    </row>
    <row r="73" customFormat="false" ht="23.85" hidden="false" customHeight="false" outlineLevel="0" collapsed="false">
      <c r="A73" s="14" t="s">
        <v>194</v>
      </c>
      <c r="B73" s="15" t="s">
        <v>31</v>
      </c>
      <c r="C73" s="15" t="s">
        <v>195</v>
      </c>
      <c r="D73" s="16" t="s">
        <v>196</v>
      </c>
      <c r="E73" s="15" t="s">
        <v>39</v>
      </c>
      <c r="F73" s="17" t="n">
        <v>54</v>
      </c>
      <c r="G73" s="17" t="n">
        <v>62.6</v>
      </c>
      <c r="H73" s="17" t="n">
        <f aca="false">F73*G73</f>
        <v>3380.4</v>
      </c>
      <c r="I73" s="17" t="n">
        <v>8.9</v>
      </c>
      <c r="J73" s="17" t="n">
        <f aca="false">I73*F73</f>
        <v>480.6</v>
      </c>
      <c r="K73" s="18" t="n">
        <f aca="false">J73+H73</f>
        <v>3861</v>
      </c>
    </row>
    <row r="74" customFormat="false" ht="35.05" hidden="false" customHeight="false" outlineLevel="0" collapsed="false">
      <c r="A74" s="14" t="s">
        <v>197</v>
      </c>
      <c r="B74" s="15" t="s">
        <v>31</v>
      </c>
      <c r="C74" s="15" t="s">
        <v>198</v>
      </c>
      <c r="D74" s="16" t="s">
        <v>199</v>
      </c>
      <c r="E74" s="15" t="s">
        <v>34</v>
      </c>
      <c r="F74" s="17" t="n">
        <v>4.2</v>
      </c>
      <c r="G74" s="17" t="n">
        <v>75.56</v>
      </c>
      <c r="H74" s="17" t="n">
        <f aca="false">F74*G74</f>
        <v>317.352</v>
      </c>
      <c r="I74" s="17" t="n">
        <v>8.4</v>
      </c>
      <c r="J74" s="17" t="n">
        <f aca="false">I74*F74</f>
        <v>35.28</v>
      </c>
      <c r="K74" s="18" t="n">
        <f aca="false">J74+H74</f>
        <v>352.632</v>
      </c>
    </row>
    <row r="75" s="7" customFormat="true" ht="15" hidden="false" customHeight="false" outlineLevel="0" collapsed="false">
      <c r="A75" s="14" t="s">
        <v>200</v>
      </c>
      <c r="B75" s="15" t="s">
        <v>159</v>
      </c>
      <c r="C75" s="15" t="s">
        <v>201</v>
      </c>
      <c r="D75" s="16" t="s">
        <v>202</v>
      </c>
      <c r="E75" s="15" t="s">
        <v>203</v>
      </c>
      <c r="F75" s="17" t="n">
        <v>10.5</v>
      </c>
      <c r="G75" s="17" t="n">
        <v>9.8</v>
      </c>
      <c r="H75" s="17" t="n">
        <f aca="false">F75*G75</f>
        <v>102.9</v>
      </c>
      <c r="I75" s="17" t="n">
        <v>0.72</v>
      </c>
      <c r="J75" s="17" t="n">
        <f aca="false">I75*F75</f>
        <v>7.56</v>
      </c>
      <c r="K75" s="18" t="n">
        <f aca="false">J75+H75</f>
        <v>110.46</v>
      </c>
    </row>
    <row r="76" s="7" customFormat="true" ht="15" hidden="false" customHeight="false" outlineLevel="0" collapsed="false">
      <c r="A76" s="19"/>
      <c r="B76" s="20"/>
      <c r="C76" s="20"/>
      <c r="D76" s="21" t="s">
        <v>204</v>
      </c>
      <c r="E76" s="20"/>
      <c r="F76" s="22"/>
      <c r="G76" s="22"/>
      <c r="H76" s="22" t="n">
        <f aca="false">SUM(H69:H75)</f>
        <v>12110.402</v>
      </c>
      <c r="I76" s="22"/>
      <c r="J76" s="22" t="n">
        <f aca="false">SUM(J69:J75)</f>
        <v>3232.24</v>
      </c>
      <c r="K76" s="23" t="n">
        <f aca="false">J76+H76</f>
        <v>15342.642</v>
      </c>
    </row>
    <row r="77" customFormat="false" ht="15" hidden="false" customHeight="false" outlineLevel="0" collapsed="false">
      <c r="A77" s="19" t="s">
        <v>205</v>
      </c>
      <c r="B77" s="20"/>
      <c r="C77" s="20"/>
      <c r="D77" s="21" t="s">
        <v>206</v>
      </c>
      <c r="E77" s="20" t="s">
        <v>88</v>
      </c>
      <c r="F77" s="22" t="n">
        <v>0</v>
      </c>
      <c r="G77" s="22"/>
      <c r="H77" s="22"/>
      <c r="I77" s="22"/>
      <c r="J77" s="22"/>
      <c r="K77" s="23" t="n">
        <f aca="false">J77+H77</f>
        <v>0</v>
      </c>
    </row>
    <row r="78" customFormat="false" ht="23.85" hidden="false" customHeight="false" outlineLevel="0" collapsed="false">
      <c r="A78" s="14" t="s">
        <v>207</v>
      </c>
      <c r="B78" s="15" t="s">
        <v>31</v>
      </c>
      <c r="C78" s="15" t="s">
        <v>208</v>
      </c>
      <c r="D78" s="16" t="s">
        <v>209</v>
      </c>
      <c r="E78" s="15" t="s">
        <v>39</v>
      </c>
      <c r="F78" s="17" t="n">
        <v>492</v>
      </c>
      <c r="G78" s="17" t="n">
        <v>4.18</v>
      </c>
      <c r="H78" s="17" t="n">
        <f aca="false">F78*G78</f>
        <v>2056.56</v>
      </c>
      <c r="I78" s="17" t="n">
        <v>1.2</v>
      </c>
      <c r="J78" s="17" t="n">
        <f aca="false">I78*F78</f>
        <v>590.4</v>
      </c>
      <c r="K78" s="18" t="n">
        <f aca="false">J78+H78</f>
        <v>2646.96</v>
      </c>
    </row>
    <row r="79" customFormat="false" ht="23.85" hidden="false" customHeight="false" outlineLevel="0" collapsed="false">
      <c r="A79" s="14" t="s">
        <v>210</v>
      </c>
      <c r="B79" s="15" t="s">
        <v>31</v>
      </c>
      <c r="C79" s="15" t="s">
        <v>211</v>
      </c>
      <c r="D79" s="16" t="s">
        <v>212</v>
      </c>
      <c r="E79" s="15" t="s">
        <v>39</v>
      </c>
      <c r="F79" s="17" t="n">
        <v>492</v>
      </c>
      <c r="G79" s="17" t="n">
        <v>11.96</v>
      </c>
      <c r="H79" s="17" t="n">
        <f aca="false">F79*G79</f>
        <v>5884.32</v>
      </c>
      <c r="I79" s="17" t="n">
        <v>6.2</v>
      </c>
      <c r="J79" s="17" t="n">
        <f aca="false">I79*F79</f>
        <v>3050.4</v>
      </c>
      <c r="K79" s="18" t="n">
        <f aca="false">J79+H79</f>
        <v>8934.72</v>
      </c>
    </row>
    <row r="80" customFormat="false" ht="15" hidden="false" customHeight="false" outlineLevel="0" collapsed="false">
      <c r="A80" s="14" t="s">
        <v>213</v>
      </c>
      <c r="B80" s="15" t="s">
        <v>36</v>
      </c>
      <c r="C80" s="15" t="s">
        <v>214</v>
      </c>
      <c r="D80" s="16" t="s">
        <v>215</v>
      </c>
      <c r="E80" s="15" t="s">
        <v>39</v>
      </c>
      <c r="F80" s="17" t="n">
        <v>210</v>
      </c>
      <c r="G80" s="17" t="n">
        <v>7.91</v>
      </c>
      <c r="H80" s="17" t="n">
        <f aca="false">F80*G80</f>
        <v>1661.1</v>
      </c>
      <c r="I80" s="17" t="n">
        <v>3.4</v>
      </c>
      <c r="J80" s="17" t="n">
        <f aca="false">I80*F80</f>
        <v>714</v>
      </c>
      <c r="K80" s="18" t="n">
        <f aca="false">J80+H80</f>
        <v>2375.1</v>
      </c>
    </row>
    <row r="81" s="7" customFormat="true" ht="46.25" hidden="false" customHeight="false" outlineLevel="0" collapsed="false">
      <c r="A81" s="14" t="s">
        <v>216</v>
      </c>
      <c r="B81" s="15" t="s">
        <v>31</v>
      </c>
      <c r="C81" s="15" t="s">
        <v>217</v>
      </c>
      <c r="D81" s="16" t="s">
        <v>218</v>
      </c>
      <c r="E81" s="15" t="s">
        <v>39</v>
      </c>
      <c r="F81" s="17" t="n">
        <v>210</v>
      </c>
      <c r="G81" s="17" t="n">
        <v>10.02</v>
      </c>
      <c r="H81" s="17" t="n">
        <f aca="false">F81*G81</f>
        <v>2104.2</v>
      </c>
      <c r="I81" s="17" t="n">
        <v>4.1</v>
      </c>
      <c r="J81" s="17" t="n">
        <f aca="false">I81*F81</f>
        <v>861</v>
      </c>
      <c r="K81" s="18" t="n">
        <f aca="false">J81+H81</f>
        <v>2965.2</v>
      </c>
    </row>
    <row r="82" s="7" customFormat="true" ht="15" hidden="false" customHeight="false" outlineLevel="0" collapsed="false">
      <c r="A82" s="19"/>
      <c r="B82" s="20"/>
      <c r="C82" s="20"/>
      <c r="D82" s="21" t="s">
        <v>219</v>
      </c>
      <c r="E82" s="20"/>
      <c r="F82" s="22"/>
      <c r="G82" s="22"/>
      <c r="H82" s="22" t="n">
        <f aca="false">SUM(H78:H81)</f>
        <v>11706.18</v>
      </c>
      <c r="I82" s="22"/>
      <c r="J82" s="22" t="n">
        <f aca="false">SUM(J78:J81)</f>
        <v>5215.8</v>
      </c>
      <c r="K82" s="23" t="n">
        <f aca="false">J82+H82</f>
        <v>16921.98</v>
      </c>
    </row>
    <row r="83" customFormat="false" ht="15" hidden="false" customHeight="false" outlineLevel="0" collapsed="false">
      <c r="A83" s="19" t="s">
        <v>220</v>
      </c>
      <c r="B83" s="20"/>
      <c r="C83" s="20"/>
      <c r="D83" s="21" t="s">
        <v>221</v>
      </c>
      <c r="E83" s="20" t="s">
        <v>88</v>
      </c>
      <c r="F83" s="22" t="n">
        <v>0</v>
      </c>
      <c r="G83" s="22"/>
      <c r="H83" s="22"/>
      <c r="I83" s="22"/>
      <c r="J83" s="22"/>
      <c r="K83" s="23" t="n">
        <f aca="false">J83+H83</f>
        <v>0</v>
      </c>
    </row>
    <row r="84" customFormat="false" ht="35.05" hidden="false" customHeight="false" outlineLevel="0" collapsed="false">
      <c r="A84" s="14" t="s">
        <v>222</v>
      </c>
      <c r="B84" s="15" t="s">
        <v>166</v>
      </c>
      <c r="C84" s="15" t="s">
        <v>223</v>
      </c>
      <c r="D84" s="16" t="s">
        <v>224</v>
      </c>
      <c r="E84" s="15" t="s">
        <v>71</v>
      </c>
      <c r="F84" s="17" t="n">
        <v>1</v>
      </c>
      <c r="G84" s="17" t="n">
        <v>1763.3</v>
      </c>
      <c r="H84" s="17" t="n">
        <f aca="false">F84*G84</f>
        <v>1763.3</v>
      </c>
      <c r="I84" s="17" t="n">
        <v>236.5</v>
      </c>
      <c r="J84" s="17" t="n">
        <f aca="false">I84*F84</f>
        <v>236.5</v>
      </c>
      <c r="K84" s="18" t="n">
        <f aca="false">J84+H84</f>
        <v>1999.8</v>
      </c>
    </row>
    <row r="85" customFormat="false" ht="35.05" hidden="false" customHeight="false" outlineLevel="0" collapsed="false">
      <c r="A85" s="14" t="s">
        <v>225</v>
      </c>
      <c r="B85" s="15" t="s">
        <v>31</v>
      </c>
      <c r="C85" s="15" t="s">
        <v>226</v>
      </c>
      <c r="D85" s="16" t="s">
        <v>227</v>
      </c>
      <c r="E85" s="15" t="s">
        <v>84</v>
      </c>
      <c r="F85" s="17" t="n">
        <v>2</v>
      </c>
      <c r="G85" s="17" t="n">
        <v>30.27</v>
      </c>
      <c r="H85" s="17" t="n">
        <f aca="false">F85*G85</f>
        <v>60.54</v>
      </c>
      <c r="I85" s="17" t="n">
        <v>12</v>
      </c>
      <c r="J85" s="17" t="n">
        <f aca="false">I85*F85</f>
        <v>24</v>
      </c>
      <c r="K85" s="18" t="n">
        <f aca="false">J85+H85</f>
        <v>84.54</v>
      </c>
    </row>
    <row r="86" customFormat="false" ht="35.05" hidden="false" customHeight="false" outlineLevel="0" collapsed="false">
      <c r="A86" s="14" t="s">
        <v>228</v>
      </c>
      <c r="B86" s="15" t="s">
        <v>31</v>
      </c>
      <c r="C86" s="15" t="s">
        <v>229</v>
      </c>
      <c r="D86" s="16" t="s">
        <v>230</v>
      </c>
      <c r="E86" s="15" t="s">
        <v>34</v>
      </c>
      <c r="F86" s="17" t="n">
        <v>12</v>
      </c>
      <c r="G86" s="17" t="n">
        <v>4.45</v>
      </c>
      <c r="H86" s="17" t="n">
        <f aca="false">F86*G86</f>
        <v>53.4</v>
      </c>
      <c r="I86" s="17" t="n">
        <v>1.8</v>
      </c>
      <c r="J86" s="17" t="n">
        <f aca="false">I86*F86</f>
        <v>21.6</v>
      </c>
      <c r="K86" s="18" t="n">
        <f aca="false">J86+H86</f>
        <v>75</v>
      </c>
    </row>
    <row r="87" s="7" customFormat="true" ht="35.05" hidden="false" customHeight="false" outlineLevel="0" collapsed="false">
      <c r="A87" s="14" t="s">
        <v>231</v>
      </c>
      <c r="B87" s="15" t="s">
        <v>31</v>
      </c>
      <c r="C87" s="15" t="s">
        <v>232</v>
      </c>
      <c r="D87" s="16" t="s">
        <v>233</v>
      </c>
      <c r="E87" s="15" t="s">
        <v>34</v>
      </c>
      <c r="F87" s="17" t="n">
        <v>12</v>
      </c>
      <c r="G87" s="17" t="n">
        <v>18.25</v>
      </c>
      <c r="H87" s="17" t="n">
        <f aca="false">F87*G87</f>
        <v>219</v>
      </c>
      <c r="I87" s="17" t="n">
        <v>1</v>
      </c>
      <c r="J87" s="17" t="n">
        <f aca="false">I87*F87</f>
        <v>12</v>
      </c>
      <c r="K87" s="18" t="n">
        <f aca="false">J87+H87</f>
        <v>231</v>
      </c>
    </row>
    <row r="88" customFormat="false" ht="15" hidden="false" customHeight="false" outlineLevel="0" collapsed="false">
      <c r="A88" s="24"/>
      <c r="B88" s="25"/>
      <c r="C88" s="25"/>
      <c r="D88" s="26" t="s">
        <v>234</v>
      </c>
      <c r="E88" s="25"/>
      <c r="F88" s="8"/>
      <c r="G88" s="8"/>
      <c r="H88" s="8" t="n">
        <f aca="false">SUM(H84:H87)</f>
        <v>2096.24</v>
      </c>
      <c r="I88" s="8"/>
      <c r="J88" s="8" t="n">
        <f aca="false">SUM(J84:J87)</f>
        <v>294.1</v>
      </c>
      <c r="K88" s="27" t="n">
        <f aca="false">J88+H88</f>
        <v>2390.34</v>
      </c>
    </row>
    <row r="89" customFormat="false" ht="15" hidden="false" customHeight="false" outlineLevel="0" collapsed="false">
      <c r="A89" s="28"/>
      <c r="B89" s="29"/>
      <c r="C89" s="29"/>
      <c r="D89" s="30" t="s">
        <v>235</v>
      </c>
      <c r="E89" s="29"/>
      <c r="F89" s="31"/>
      <c r="G89" s="31"/>
      <c r="H89" s="32" t="n">
        <f aca="false">SUM(H88+H82+H76+H67+H56+H51+H46+H32+H23)</f>
        <v>313787.1896</v>
      </c>
      <c r="I89" s="31"/>
      <c r="J89" s="32" t="n">
        <f aca="false">SUM(J88+J82+J76+J67+J56+J51+J46+J32+J23)</f>
        <v>97968.0016</v>
      </c>
      <c r="K89" s="33" t="n">
        <f aca="false">J89+H89</f>
        <v>411755.1912</v>
      </c>
    </row>
    <row r="91" customFormat="false" ht="15" hidden="false" customHeight="false" outlineLevel="0" collapsed="false">
      <c r="A91" s="7" t="s">
        <v>242</v>
      </c>
      <c r="C91" s="7"/>
      <c r="D91" s="34"/>
      <c r="E91" s="35" t="s">
        <v>243</v>
      </c>
      <c r="F91" s="34"/>
      <c r="H91" s="35"/>
    </row>
    <row r="92" customFormat="false" ht="15" hidden="false" customHeight="false" outlineLevel="0" collapsed="false">
      <c r="A92" s="7" t="s">
        <v>244</v>
      </c>
      <c r="C92" s="7"/>
      <c r="D92" s="36" t="n">
        <v>313787.19</v>
      </c>
      <c r="E92" s="35" t="s">
        <v>245</v>
      </c>
      <c r="F92" s="34"/>
      <c r="H92" s="35"/>
    </row>
    <row r="93" customFormat="false" ht="15" hidden="false" customHeight="false" outlineLevel="0" collapsed="false">
      <c r="A93" s="7" t="s">
        <v>246</v>
      </c>
      <c r="C93" s="7"/>
      <c r="D93" s="36" t="n">
        <v>97968</v>
      </c>
      <c r="E93" s="35" t="s">
        <v>247</v>
      </c>
      <c r="F93" s="34"/>
      <c r="H93" s="35"/>
    </row>
    <row r="94" customFormat="false" ht="15" hidden="false" customHeight="false" outlineLevel="0" collapsed="false">
      <c r="C94" s="7"/>
      <c r="D94" s="7"/>
      <c r="E94" s="7"/>
      <c r="F94" s="35"/>
      <c r="G94" s="35"/>
      <c r="H94" s="35"/>
    </row>
    <row r="95" customFormat="false" ht="15" hidden="false" customHeight="false" outlineLevel="0" collapsed="false">
      <c r="C95" s="7"/>
      <c r="D95" s="7"/>
      <c r="E95" s="7" t="s">
        <v>248</v>
      </c>
      <c r="F95" s="35"/>
      <c r="G95" s="35"/>
      <c r="H95" s="35"/>
    </row>
    <row r="96" customFormat="false" ht="15" hidden="false" customHeight="false" outlineLevel="0" collapsed="false">
      <c r="C96" s="7"/>
      <c r="D96" s="7"/>
      <c r="E96" s="7"/>
      <c r="F96" s="35"/>
      <c r="G96" s="35"/>
      <c r="H96" s="35"/>
    </row>
    <row r="97" customFormat="false" ht="15" hidden="false" customHeight="false" outlineLevel="0" collapsed="false">
      <c r="C97" s="7"/>
      <c r="D97" s="7" t="s">
        <v>249</v>
      </c>
      <c r="E97" s="7"/>
      <c r="F97" s="35"/>
      <c r="G97" s="35" t="s">
        <v>250</v>
      </c>
      <c r="H97" s="35"/>
    </row>
    <row r="98" customFormat="false" ht="15" hidden="false" customHeight="false" outlineLevel="0" collapsed="false">
      <c r="C98" s="7"/>
      <c r="D98" s="7" t="s">
        <v>251</v>
      </c>
      <c r="E98" s="7"/>
      <c r="F98" s="35"/>
      <c r="G98" s="35"/>
      <c r="H98" s="35" t="s">
        <v>252</v>
      </c>
    </row>
    <row r="99" customFormat="false" ht="15" hidden="false" customHeight="false" outlineLevel="0" collapsed="false">
      <c r="C99" s="7"/>
      <c r="D99" s="7" t="s">
        <v>253</v>
      </c>
      <c r="E99" s="7"/>
      <c r="F99" s="35"/>
      <c r="G99" s="35"/>
      <c r="H99" s="35" t="s">
        <v>254</v>
      </c>
    </row>
  </sheetData>
  <mergeCells count="15">
    <mergeCell ref="A1:K1"/>
    <mergeCell ref="A3:K3"/>
    <mergeCell ref="A4:K4"/>
    <mergeCell ref="A5:K5"/>
    <mergeCell ref="A6:K6"/>
    <mergeCell ref="A7:K7"/>
    <mergeCell ref="A11:A12"/>
    <mergeCell ref="B11:B12"/>
    <mergeCell ref="C11:C12"/>
    <mergeCell ref="D11:D12"/>
    <mergeCell ref="E11:E12"/>
    <mergeCell ref="F11:F12"/>
    <mergeCell ref="G11:H11"/>
    <mergeCell ref="I11:J11"/>
    <mergeCell ref="K11:K12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71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6.29"/>
    <col collapsed="false" customWidth="true" hidden="false" outlineLevel="0" max="2" min="2" style="0" width="38.14"/>
    <col collapsed="false" customWidth="true" hidden="true" outlineLevel="0" max="3" min="3" style="0" width="11.57"/>
    <col collapsed="false" customWidth="true" hidden="false" outlineLevel="0" max="4" min="4" style="37" width="4.57"/>
    <col collapsed="false" customWidth="true" hidden="false" outlineLevel="0" max="5" min="5" style="1" width="10.57"/>
    <col collapsed="false" customWidth="true" hidden="false" outlineLevel="0" max="6" min="6" style="37" width="4.57"/>
    <col collapsed="false" customWidth="true" hidden="false" outlineLevel="0" max="7" min="7" style="1" width="10.57"/>
    <col collapsed="false" customWidth="true" hidden="false" outlineLevel="0" max="8" min="8" style="37" width="4.57"/>
    <col collapsed="false" customWidth="true" hidden="false" outlineLevel="0" max="9" min="9" style="1" width="10.57"/>
    <col collapsed="false" customWidth="true" hidden="false" outlineLevel="0" max="10" min="10" style="37" width="4.57"/>
    <col collapsed="false" customWidth="true" hidden="false" outlineLevel="0" max="11" min="11" style="1" width="10.57"/>
    <col collapsed="false" customWidth="true" hidden="false" outlineLevel="0" max="12" min="12" style="37" width="5.57"/>
    <col collapsed="false" customWidth="true" hidden="false" outlineLevel="0" max="13" min="13" style="1" width="10.57"/>
    <col collapsed="false" customWidth="true" hidden="false" outlineLevel="0" max="14" min="14" style="37" width="4.57"/>
    <col collapsed="false" customWidth="true" hidden="false" outlineLevel="0" max="15" min="15" style="1" width="10.57"/>
    <col collapsed="false" customWidth="true" hidden="false" outlineLevel="0" max="16" min="16" style="37" width="5.57"/>
    <col collapsed="false" customWidth="true" hidden="false" outlineLevel="0" max="17" min="17" style="1" width="11.57"/>
  </cols>
  <sheetData>
    <row r="1" customFormat="false" ht="19.7" hidden="false" customHeight="false" outlineLevel="0" collapsed="false">
      <c r="A1" s="38" t="s">
        <v>255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3" customFormat="false" ht="1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</row>
    <row r="4" customFormat="false" ht="15" hidden="false" customHeight="false" outlineLevel="0" collapsed="false">
      <c r="A4" s="3" t="s">
        <v>2</v>
      </c>
      <c r="B4" s="3"/>
      <c r="C4" s="3"/>
      <c r="D4" s="3"/>
      <c r="E4" s="3"/>
      <c r="F4" s="3"/>
      <c r="G4" s="3"/>
      <c r="H4" s="3"/>
      <c r="I4" s="3"/>
    </row>
    <row r="5" customFormat="false" ht="15" hidden="false" customHeight="false" outlineLevel="0" collapsed="false">
      <c r="A5" s="3" t="s">
        <v>3</v>
      </c>
      <c r="B5" s="3"/>
      <c r="C5" s="3"/>
      <c r="D5" s="3"/>
      <c r="E5" s="3"/>
      <c r="F5" s="3"/>
      <c r="G5" s="3"/>
      <c r="H5" s="3"/>
      <c r="I5" s="3"/>
    </row>
    <row r="6" customFormat="false" ht="15" hidden="false" customHeight="false" outlineLevel="0" collapsed="false">
      <c r="A6" s="3" t="s">
        <v>4</v>
      </c>
      <c r="B6" s="3"/>
      <c r="C6" s="3"/>
      <c r="D6" s="3"/>
      <c r="E6" s="3"/>
      <c r="F6" s="3"/>
      <c r="G6" s="3"/>
      <c r="H6" s="3"/>
      <c r="I6" s="3"/>
    </row>
    <row r="7" customFormat="false" ht="15" hidden="false" customHeight="false" outlineLevel="0" collapsed="false">
      <c r="A7" s="3" t="s">
        <v>5</v>
      </c>
      <c r="B7" s="3"/>
      <c r="C7" s="3"/>
      <c r="D7" s="3"/>
      <c r="E7" s="3"/>
      <c r="F7" s="3"/>
      <c r="G7" s="3"/>
      <c r="H7" s="3"/>
      <c r="I7" s="3"/>
    </row>
    <row r="9" s="7" customFormat="true" ht="15" hidden="false" customHeight="false" outlineLevel="0" collapsed="false">
      <c r="A9" s="39" t="s">
        <v>6</v>
      </c>
      <c r="B9" s="39" t="s">
        <v>9</v>
      </c>
      <c r="C9" s="25"/>
      <c r="D9" s="40" t="s">
        <v>256</v>
      </c>
      <c r="E9" s="40"/>
      <c r="F9" s="41" t="s">
        <v>257</v>
      </c>
      <c r="G9" s="41"/>
      <c r="H9" s="40" t="s">
        <v>258</v>
      </c>
      <c r="I9" s="40"/>
      <c r="J9" s="41" t="s">
        <v>259</v>
      </c>
      <c r="K9" s="41"/>
      <c r="L9" s="40" t="s">
        <v>260</v>
      </c>
      <c r="M9" s="40"/>
      <c r="N9" s="41" t="s">
        <v>261</v>
      </c>
      <c r="O9" s="41"/>
      <c r="P9" s="40" t="s">
        <v>16</v>
      </c>
      <c r="Q9" s="40"/>
    </row>
    <row r="10" s="7" customFormat="true" ht="27" hidden="false" customHeight="true" outlineLevel="0" collapsed="false">
      <c r="A10" s="39"/>
      <c r="B10" s="39"/>
      <c r="C10" s="42"/>
      <c r="D10" s="43" t="s">
        <v>262</v>
      </c>
      <c r="E10" s="44" t="s">
        <v>263</v>
      </c>
      <c r="F10" s="45" t="s">
        <v>262</v>
      </c>
      <c r="G10" s="46" t="s">
        <v>263</v>
      </c>
      <c r="H10" s="43" t="s">
        <v>262</v>
      </c>
      <c r="I10" s="44" t="s">
        <v>263</v>
      </c>
      <c r="J10" s="45" t="s">
        <v>262</v>
      </c>
      <c r="K10" s="46" t="s">
        <v>263</v>
      </c>
      <c r="L10" s="43" t="s">
        <v>262</v>
      </c>
      <c r="M10" s="44" t="s">
        <v>263</v>
      </c>
      <c r="N10" s="45" t="s">
        <v>262</v>
      </c>
      <c r="O10" s="46" t="s">
        <v>263</v>
      </c>
      <c r="P10" s="43" t="s">
        <v>262</v>
      </c>
      <c r="Q10" s="44" t="s">
        <v>263</v>
      </c>
    </row>
    <row r="11" customFormat="false" ht="27" hidden="false" customHeight="true" outlineLevel="0" collapsed="false">
      <c r="A11" s="47" t="s">
        <v>28</v>
      </c>
      <c r="B11" s="48" t="s">
        <v>29</v>
      </c>
      <c r="C11" s="49" t="n">
        <v>19563.49</v>
      </c>
      <c r="D11" s="50" t="n">
        <v>0.15</v>
      </c>
      <c r="E11" s="51" t="n">
        <f aca="false">D11*$C11</f>
        <v>2934.5235</v>
      </c>
      <c r="F11" s="52" t="n">
        <v>0.2</v>
      </c>
      <c r="G11" s="53" t="n">
        <f aca="false">F11*$C$11</f>
        <v>3912.698</v>
      </c>
      <c r="H11" s="50" t="n">
        <v>0.25</v>
      </c>
      <c r="I11" s="51" t="n">
        <f aca="false">H11*$C$11</f>
        <v>4890.8725</v>
      </c>
      <c r="J11" s="54" t="n">
        <v>0.25</v>
      </c>
      <c r="K11" s="53" t="n">
        <f aca="false">J11*$C$11</f>
        <v>4890.8725</v>
      </c>
      <c r="L11" s="55" t="n">
        <v>0.15</v>
      </c>
      <c r="M11" s="51" t="n">
        <f aca="false">L11*$C$11</f>
        <v>2934.5235</v>
      </c>
      <c r="N11" s="54"/>
      <c r="O11" s="53" t="n">
        <f aca="false">N11*$C$11</f>
        <v>0</v>
      </c>
      <c r="P11" s="55" t="n">
        <f aca="false">D11+F11+H11+J11+L11+N11</f>
        <v>1</v>
      </c>
      <c r="Q11" s="56" t="n">
        <f aca="false">P11*$C$11</f>
        <v>19563.49</v>
      </c>
    </row>
    <row r="12" customFormat="false" ht="27" hidden="false" customHeight="true" outlineLevel="0" collapsed="false">
      <c r="A12" s="57" t="s">
        <v>60</v>
      </c>
      <c r="B12" s="58" t="s">
        <v>61</v>
      </c>
      <c r="C12" s="59" t="n">
        <v>39194.406</v>
      </c>
      <c r="D12" s="60" t="n">
        <v>0.33</v>
      </c>
      <c r="E12" s="61" t="n">
        <f aca="false">D12*$C12</f>
        <v>12934.15398</v>
      </c>
      <c r="F12" s="62" t="n">
        <v>0.3</v>
      </c>
      <c r="G12" s="63" t="n">
        <f aca="false">F12*$C12</f>
        <v>11758.3218</v>
      </c>
      <c r="H12" s="60" t="n">
        <v>0.14</v>
      </c>
      <c r="I12" s="61" t="n">
        <f aca="false">H12*$C12</f>
        <v>5487.21684</v>
      </c>
      <c r="J12" s="64" t="n">
        <v>0.15</v>
      </c>
      <c r="K12" s="63" t="n">
        <f aca="false">J12*$C12</f>
        <v>5879.1609</v>
      </c>
      <c r="L12" s="65" t="n">
        <v>0.08</v>
      </c>
      <c r="M12" s="61" t="n">
        <f aca="false">L12*$C12</f>
        <v>3135.55248</v>
      </c>
      <c r="N12" s="64"/>
      <c r="O12" s="63" t="n">
        <f aca="false">N12*$C12</f>
        <v>0</v>
      </c>
      <c r="P12" s="65" t="n">
        <f aca="false">D12+F12+H12+J12+L12+N12</f>
        <v>1</v>
      </c>
      <c r="Q12" s="61" t="n">
        <f aca="false">P12*$C12</f>
        <v>39194.406</v>
      </c>
    </row>
    <row r="13" customFormat="false" ht="27" hidden="false" customHeight="true" outlineLevel="0" collapsed="false">
      <c r="A13" s="47" t="s">
        <v>86</v>
      </c>
      <c r="B13" s="66" t="s">
        <v>87</v>
      </c>
      <c r="C13" s="49" t="n">
        <v>175097.559</v>
      </c>
      <c r="D13" s="50" t="n">
        <v>0.28</v>
      </c>
      <c r="E13" s="51" t="n">
        <f aca="false">D13*$C13</f>
        <v>49027.31652</v>
      </c>
      <c r="F13" s="52" t="n">
        <v>0.28</v>
      </c>
      <c r="G13" s="53" t="n">
        <f aca="false">F13*$C13</f>
        <v>49027.31652</v>
      </c>
      <c r="H13" s="50" t="n">
        <v>0.28</v>
      </c>
      <c r="I13" s="51" t="n">
        <f aca="false">H13*$C13</f>
        <v>49027.31652</v>
      </c>
      <c r="J13" s="54" t="n">
        <v>0.16</v>
      </c>
      <c r="K13" s="53" t="n">
        <f aca="false">J13*$C13</f>
        <v>28015.60944</v>
      </c>
      <c r="L13" s="55"/>
      <c r="M13" s="51" t="n">
        <f aca="false">L13*$C13</f>
        <v>0</v>
      </c>
      <c r="N13" s="54"/>
      <c r="O13" s="53" t="n">
        <f aca="false">N13*$C13</f>
        <v>0</v>
      </c>
      <c r="P13" s="55" t="n">
        <f aca="false">D13+F13+H13+J13+L13+N13</f>
        <v>1</v>
      </c>
      <c r="Q13" s="56" t="n">
        <f aca="false">P13*$C13</f>
        <v>175097.559</v>
      </c>
    </row>
    <row r="14" customFormat="false" ht="27" hidden="false" customHeight="true" outlineLevel="0" collapsed="false">
      <c r="A14" s="57" t="s">
        <v>123</v>
      </c>
      <c r="B14" s="67" t="s">
        <v>124</v>
      </c>
      <c r="C14" s="59" t="n">
        <v>8976.31</v>
      </c>
      <c r="D14" s="60"/>
      <c r="E14" s="61" t="n">
        <f aca="false">D14*$C14</f>
        <v>0</v>
      </c>
      <c r="F14" s="62"/>
      <c r="G14" s="63" t="n">
        <f aca="false">F14*$C14</f>
        <v>0</v>
      </c>
      <c r="H14" s="60"/>
      <c r="I14" s="61" t="n">
        <f aca="false">H14*$C14</f>
        <v>0</v>
      </c>
      <c r="J14" s="64"/>
      <c r="K14" s="63" t="n">
        <f aca="false">J14*$C14</f>
        <v>0</v>
      </c>
      <c r="L14" s="65" t="n">
        <v>1</v>
      </c>
      <c r="M14" s="61" t="n">
        <f aca="false">L14*$C14</f>
        <v>8976.31</v>
      </c>
      <c r="N14" s="64"/>
      <c r="O14" s="63" t="n">
        <f aca="false">N14*$C14</f>
        <v>0</v>
      </c>
      <c r="P14" s="65" t="n">
        <f aca="false">D14+F14+H14+J14+L14+N14</f>
        <v>1</v>
      </c>
      <c r="Q14" s="61" t="n">
        <f aca="false">P14*$C14</f>
        <v>8976.31</v>
      </c>
    </row>
    <row r="15" customFormat="false" ht="27" hidden="false" customHeight="true" outlineLevel="0" collapsed="false">
      <c r="A15" s="47" t="s">
        <v>135</v>
      </c>
      <c r="B15" s="66" t="s">
        <v>136</v>
      </c>
      <c r="C15" s="49" t="n">
        <v>4947.28</v>
      </c>
      <c r="D15" s="50" t="n">
        <v>0.5</v>
      </c>
      <c r="E15" s="51" t="n">
        <f aca="false">D15*$C15</f>
        <v>2473.64</v>
      </c>
      <c r="F15" s="52"/>
      <c r="G15" s="53" t="n">
        <f aca="false">F15*$C15</f>
        <v>0</v>
      </c>
      <c r="H15" s="50" t="n">
        <v>0.5</v>
      </c>
      <c r="I15" s="51" t="n">
        <f aca="false">H15*$C15</f>
        <v>2473.64</v>
      </c>
      <c r="J15" s="54"/>
      <c r="K15" s="53" t="n">
        <f aca="false">J15*$C15</f>
        <v>0</v>
      </c>
      <c r="L15" s="55"/>
      <c r="M15" s="51" t="n">
        <f aca="false">L15*$C15</f>
        <v>0</v>
      </c>
      <c r="N15" s="54"/>
      <c r="O15" s="53" t="n">
        <f aca="false">N15*$C15</f>
        <v>0</v>
      </c>
      <c r="P15" s="55" t="n">
        <f aca="false">D15+F15+H15+J15+L15+N15</f>
        <v>1</v>
      </c>
      <c r="Q15" s="56" t="n">
        <f aca="false">P15*$C15</f>
        <v>4947.28</v>
      </c>
    </row>
    <row r="16" customFormat="false" ht="27" hidden="false" customHeight="true" outlineLevel="0" collapsed="false">
      <c r="A16" s="57" t="s">
        <v>147</v>
      </c>
      <c r="B16" s="67" t="s">
        <v>148</v>
      </c>
      <c r="C16" s="59" t="n">
        <v>129321.186</v>
      </c>
      <c r="D16" s="60"/>
      <c r="E16" s="61" t="n">
        <f aca="false">D16*$C16</f>
        <v>0</v>
      </c>
      <c r="F16" s="62" t="n">
        <v>0.1</v>
      </c>
      <c r="G16" s="63" t="n">
        <f aca="false">F16*$C16</f>
        <v>12932.1186</v>
      </c>
      <c r="H16" s="60" t="n">
        <v>0.1</v>
      </c>
      <c r="I16" s="61" t="n">
        <f aca="false">H16*$C16</f>
        <v>12932.1186</v>
      </c>
      <c r="J16" s="64" t="n">
        <v>0.25</v>
      </c>
      <c r="K16" s="63" t="n">
        <f aca="false">J16*$C16</f>
        <v>32330.2965</v>
      </c>
      <c r="L16" s="65" t="n">
        <v>0.25</v>
      </c>
      <c r="M16" s="61" t="n">
        <f aca="false">L16*$C16</f>
        <v>32330.2965</v>
      </c>
      <c r="N16" s="64" t="n">
        <v>0.3</v>
      </c>
      <c r="O16" s="63" t="n">
        <f aca="false">N16*$C16</f>
        <v>38796.3558</v>
      </c>
      <c r="P16" s="65" t="n">
        <f aca="false">D16+F16+H16+J16+L16+N16</f>
        <v>1</v>
      </c>
      <c r="Q16" s="61" t="n">
        <f aca="false">P16*$C16</f>
        <v>129321.186</v>
      </c>
    </row>
    <row r="17" customFormat="false" ht="27" hidden="false" customHeight="true" outlineLevel="0" collapsed="false">
      <c r="A17" s="47" t="s">
        <v>180</v>
      </c>
      <c r="B17" s="66" t="s">
        <v>181</v>
      </c>
      <c r="C17" s="68" t="n">
        <v>15342.642</v>
      </c>
      <c r="D17" s="50" t="n">
        <v>0</v>
      </c>
      <c r="E17" s="51" t="n">
        <f aca="false">D17*$C17</f>
        <v>0</v>
      </c>
      <c r="F17" s="52"/>
      <c r="G17" s="53" t="n">
        <f aca="false">F17*$C17</f>
        <v>0</v>
      </c>
      <c r="H17" s="50"/>
      <c r="I17" s="51" t="n">
        <f aca="false">H17*$C17</f>
        <v>0</v>
      </c>
      <c r="J17" s="54"/>
      <c r="K17" s="53" t="n">
        <f aca="false">J17*$C17</f>
        <v>0</v>
      </c>
      <c r="L17" s="55" t="n">
        <v>0.75</v>
      </c>
      <c r="M17" s="51" t="n">
        <f aca="false">L17*$C17</f>
        <v>11506.9815</v>
      </c>
      <c r="N17" s="54" t="n">
        <v>0.25</v>
      </c>
      <c r="O17" s="53" t="n">
        <f aca="false">N17*$C17</f>
        <v>3835.6605</v>
      </c>
      <c r="P17" s="55" t="n">
        <f aca="false">D17+F17+H17+J17+L17+N17</f>
        <v>1</v>
      </c>
      <c r="Q17" s="56" t="n">
        <f aca="false">P17*$C17</f>
        <v>15342.642</v>
      </c>
    </row>
    <row r="18" customFormat="false" ht="27" hidden="false" customHeight="true" outlineLevel="0" collapsed="false">
      <c r="A18" s="57" t="s">
        <v>205</v>
      </c>
      <c r="B18" s="58" t="s">
        <v>206</v>
      </c>
      <c r="C18" s="57" t="n">
        <v>16921.98</v>
      </c>
      <c r="D18" s="69" t="n">
        <v>0</v>
      </c>
      <c r="E18" s="61" t="n">
        <f aca="false">D18*$C18</f>
        <v>0</v>
      </c>
      <c r="F18" s="70"/>
      <c r="G18" s="63" t="n">
        <f aca="false">F18*$C18</f>
        <v>0</v>
      </c>
      <c r="H18" s="69"/>
      <c r="I18" s="61" t="n">
        <f aca="false">H18*$C18</f>
        <v>0</v>
      </c>
      <c r="J18" s="64"/>
      <c r="K18" s="63" t="n">
        <f aca="false">J18*$C18</f>
        <v>0</v>
      </c>
      <c r="L18" s="65" t="n">
        <v>0.25</v>
      </c>
      <c r="M18" s="61" t="n">
        <f aca="false">L18*$C18</f>
        <v>4230.495</v>
      </c>
      <c r="N18" s="64" t="n">
        <v>0.75</v>
      </c>
      <c r="O18" s="63" t="n">
        <f aca="false">N18*$C18</f>
        <v>12691.485</v>
      </c>
      <c r="P18" s="65" t="n">
        <f aca="false">D18+F18+H18+J18+L18+N18</f>
        <v>1</v>
      </c>
      <c r="Q18" s="61" t="n">
        <f aca="false">P18*$C18</f>
        <v>16921.98</v>
      </c>
    </row>
    <row r="19" customFormat="false" ht="27" hidden="false" customHeight="true" outlineLevel="0" collapsed="false">
      <c r="A19" s="47" t="s">
        <v>220</v>
      </c>
      <c r="B19" s="48" t="s">
        <v>221</v>
      </c>
      <c r="C19" s="71" t="n">
        <v>2390.34</v>
      </c>
      <c r="D19" s="72" t="n">
        <v>0</v>
      </c>
      <c r="E19" s="51" t="n">
        <f aca="false">D19*$C19</f>
        <v>0</v>
      </c>
      <c r="F19" s="73"/>
      <c r="G19" s="53" t="n">
        <f aca="false">F19*$C19</f>
        <v>0</v>
      </c>
      <c r="H19" s="72"/>
      <c r="I19" s="51" t="n">
        <f aca="false">H19*$C19</f>
        <v>0</v>
      </c>
      <c r="J19" s="54" t="n">
        <v>0.16</v>
      </c>
      <c r="K19" s="53" t="n">
        <f aca="false">J19*$C19</f>
        <v>382.4544</v>
      </c>
      <c r="L19" s="55"/>
      <c r="M19" s="51" t="n">
        <f aca="false">L19*$C19</f>
        <v>0</v>
      </c>
      <c r="N19" s="54" t="n">
        <v>0.84</v>
      </c>
      <c r="O19" s="53" t="n">
        <f aca="false">N19*$C19</f>
        <v>2007.8856</v>
      </c>
      <c r="P19" s="55" t="n">
        <f aca="false">D19+F19+H19+J19+L19+N19</f>
        <v>1</v>
      </c>
      <c r="Q19" s="56" t="n">
        <f aca="false">P19*$C19</f>
        <v>2390.34</v>
      </c>
    </row>
    <row r="20" s="7" customFormat="true" ht="27" hidden="false" customHeight="true" outlineLevel="0" collapsed="false">
      <c r="A20" s="74"/>
      <c r="B20" s="75" t="s">
        <v>235</v>
      </c>
      <c r="C20" s="76" t="n">
        <f aca="false">SUM(C11:C19)</f>
        <v>411755.193</v>
      </c>
      <c r="D20" s="77" t="n">
        <f aca="false">E20/$C$20</f>
        <v>0.163615748253599</v>
      </c>
      <c r="E20" s="78" t="n">
        <f aca="false">SUM(E11:E19)</f>
        <v>67369.634</v>
      </c>
      <c r="F20" s="79" t="n">
        <f aca="false">G20/$C$20</f>
        <v>0.188535460486591</v>
      </c>
      <c r="G20" s="76" t="n">
        <f aca="false">SUM(G11:G19)</f>
        <v>77630.45492</v>
      </c>
      <c r="H20" s="77" t="n">
        <f aca="false">I20/$C$20</f>
        <v>0.181688454042157</v>
      </c>
      <c r="I20" s="78" t="n">
        <f aca="false">SUM(I11:I19)</f>
        <v>74811.16446</v>
      </c>
      <c r="J20" s="79" t="n">
        <f aca="false">K20/$C$20</f>
        <v>0.173642967849588</v>
      </c>
      <c r="K20" s="76" t="n">
        <f aca="false">SUM(K11:K19)</f>
        <v>71498.39374</v>
      </c>
      <c r="L20" s="77" t="n">
        <f aca="false">M20/$C$20</f>
        <v>0.153280784439311</v>
      </c>
      <c r="M20" s="78" t="n">
        <f aca="false">SUM(M11:M19)</f>
        <v>63114.15898</v>
      </c>
      <c r="N20" s="79" t="n">
        <f aca="false">O20/$C$20</f>
        <v>0.139236584928754</v>
      </c>
      <c r="O20" s="76" t="n">
        <f aca="false">SUM(O11:O19)</f>
        <v>57331.3869</v>
      </c>
      <c r="P20" s="77" t="n">
        <f aca="false">Q20/$C$20</f>
        <v>1</v>
      </c>
      <c r="Q20" s="78" t="n">
        <f aca="false">SUM(Q11:Q19)</f>
        <v>411755.193</v>
      </c>
    </row>
    <row r="21" s="7" customFormat="true" ht="27" hidden="false" customHeight="true" outlineLevel="0" collapsed="false">
      <c r="A21" s="80"/>
      <c r="B21" s="81"/>
      <c r="C21" s="82"/>
      <c r="D21" s="83" t="n">
        <f aca="false">D20</f>
        <v>0.163615748253599</v>
      </c>
      <c r="E21" s="83"/>
      <c r="F21" s="84" t="n">
        <f aca="false">F20+D21</f>
        <v>0.35215120874019</v>
      </c>
      <c r="G21" s="84"/>
      <c r="H21" s="83" t="n">
        <f aca="false">H20+F21</f>
        <v>0.533839662782347</v>
      </c>
      <c r="I21" s="83"/>
      <c r="J21" s="84" t="n">
        <f aca="false">J20+H21</f>
        <v>0.707482630631935</v>
      </c>
      <c r="K21" s="84"/>
      <c r="L21" s="85" t="n">
        <f aca="false">L20+J21</f>
        <v>0.860763415071246</v>
      </c>
      <c r="M21" s="85"/>
      <c r="N21" s="86" t="n">
        <f aca="false">N20+L21</f>
        <v>1</v>
      </c>
      <c r="O21" s="86"/>
      <c r="P21" s="86"/>
      <c r="Q21" s="86"/>
    </row>
    <row r="24" customFormat="false" ht="15" hidden="false" customHeight="false" outlineLevel="0" collapsed="false">
      <c r="F24" s="7" t="s">
        <v>264</v>
      </c>
    </row>
    <row r="26" customFormat="false" ht="15" hidden="false" customHeight="false" outlineLevel="0" collapsed="false">
      <c r="B26" s="7" t="s">
        <v>249</v>
      </c>
      <c r="C26" s="7"/>
      <c r="D26" s="35"/>
      <c r="K26" s="35" t="s">
        <v>250</v>
      </c>
      <c r="L26" s="35"/>
    </row>
    <row r="27" customFormat="false" ht="15" hidden="false" customHeight="false" outlineLevel="0" collapsed="false">
      <c r="B27" s="7" t="s">
        <v>251</v>
      </c>
      <c r="C27" s="7"/>
      <c r="D27" s="35"/>
      <c r="K27" s="35"/>
      <c r="L27" s="35" t="s">
        <v>252</v>
      </c>
    </row>
    <row r="28" customFormat="false" ht="15" hidden="false" customHeight="false" outlineLevel="0" collapsed="false">
      <c r="B28" s="7" t="s">
        <v>253</v>
      </c>
      <c r="C28" s="7"/>
      <c r="D28" s="35"/>
      <c r="K28" s="35"/>
      <c r="L28" s="35" t="s">
        <v>254</v>
      </c>
    </row>
  </sheetData>
  <mergeCells count="21">
    <mergeCell ref="A1:Q1"/>
    <mergeCell ref="A3:I3"/>
    <mergeCell ref="A4:I4"/>
    <mergeCell ref="A5:I5"/>
    <mergeCell ref="A6:I6"/>
    <mergeCell ref="A7:I7"/>
    <mergeCell ref="A9:A10"/>
    <mergeCell ref="B9:B10"/>
    <mergeCell ref="D9:E9"/>
    <mergeCell ref="F9:G9"/>
    <mergeCell ref="H9:I9"/>
    <mergeCell ref="J9:K9"/>
    <mergeCell ref="L9:M9"/>
    <mergeCell ref="N9:O9"/>
    <mergeCell ref="P9:Q9"/>
    <mergeCell ref="D21:E21"/>
    <mergeCell ref="F21:G21"/>
    <mergeCell ref="H21:I21"/>
    <mergeCell ref="J21:K21"/>
    <mergeCell ref="L21:M21"/>
    <mergeCell ref="N21:Q2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87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2026-03-26T13:38:00Z</dcterms:created>
  <dc:creator>Engenharia 1</dc:creator>
  <dc:description/>
  <dc:language>pt-BR</dc:language>
  <cp:lastModifiedBy>Engenharia 1</cp:lastModifiedBy>
  <cp:lastPrinted>2026-03-26T17:21:57Z</cp:lastPrinted>
  <dcterms:modified xsi:type="dcterms:W3CDTF">2026-03-26T17:21:59Z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