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esquisa por veículo" sheetId="1" state="visible" r:id="rId3"/>
    <sheet name="Resumo" sheetId="2" state="visible" r:id="rId4"/>
    <sheet name="Fontes e método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<sst xmlns="http://schemas.openxmlformats.org/spreadsheetml/2006/main" count="470" uniqueCount="262">
  <si>
    <t xml:space="preserve">Item</t>
  </si>
  <si>
    <t xml:space="preserve">Secretaria</t>
  </si>
  <si>
    <t xml:space="preserve">Veículo</t>
  </si>
  <si>
    <t xml:space="preserve">Placa</t>
  </si>
  <si>
    <t xml:space="preserve">Ano/Modelo</t>
  </si>
  <si>
    <t xml:space="preserve">Categoria</t>
  </si>
  <si>
    <t xml:space="preserve">Passageiros</t>
  </si>
  <si>
    <t xml:space="preserve">MAPFRE (R$)</t>
  </si>
  <si>
    <t xml:space="preserve">GENTE (R$)</t>
  </si>
  <si>
    <t xml:space="preserve">Preço referência oficial/paramétrico (R$)</t>
  </si>
  <si>
    <t xml:space="preserve">Média aritmética ajustada (R$)</t>
  </si>
  <si>
    <t xml:space="preserve">Nº fontes válidas</t>
  </si>
  <si>
    <t xml:space="preserve">Referência oficial/observação</t>
  </si>
  <si>
    <t xml:space="preserve">Link referência oficial</t>
  </si>
  <si>
    <t xml:space="preserve">Link consulta PNCP por veículo</t>
  </si>
  <si>
    <t xml:space="preserve">Link LicitaCon</t>
  </si>
  <si>
    <t xml:space="preserve">I – SECRETARIA MUNICIPAL DE EDUCAÇÃO, CULTURA E DESPORTO</t>
  </si>
  <si>
    <t xml:space="preserve">VOLKSWAGEN VW Volksbus 15.190 EODE.HD ORE</t>
  </si>
  <si>
    <t xml:space="preserve">IOU4381</t>
  </si>
  <si>
    <t xml:space="preserve">2013/2013</t>
  </si>
  <si>
    <t xml:space="preserve">Ônibus</t>
  </si>
  <si>
    <t xml:space="preserve">48</t>
  </si>
  <si>
    <t xml:space="preserve">Preço oficial PNCP para VW/15.190 EOD E.HD, modelo equivalente.</t>
  </si>
  <si>
    <t xml:space="preserve">https://pncp.gov.br/pncp-api/v1/orgaos/87612792000133/compras/2024/29/arquivos/2</t>
  </si>
  <si>
    <t xml:space="preserve">https://pncp.gov.br/app/editais?pagina=1&amp;q=seguro+veicular+VOLKSWAGEN+VW+Volksbus+15.190+EODE.HD+ORE</t>
  </si>
  <si>
    <t xml:space="preserve">https://portal.tce.rs.gov.br/aplicprod/f?p=50500:1:::NO:::</t>
  </si>
  <si>
    <t xml:space="preserve">MERCEDES BENZ – OF-1519 R.ORE</t>
  </si>
  <si>
    <t xml:space="preserve">IUQ1481</t>
  </si>
  <si>
    <t xml:space="preserve">60</t>
  </si>
  <si>
    <t xml:space="preserve">Preço oficial PNCP para ônibus M. Benz OF 1519, modelo equivalente.</t>
  </si>
  <si>
    <t xml:space="preserve">https://pncp.gov.br/pncp-api/v1/orgaos/88000922000140/compras/2026/33/arquivos/3</t>
  </si>
  <si>
    <t xml:space="preserve">https://pncp.gov.br/app/editais?pagina=1&amp;q=seguro+veicular+MERCEDES+BENZ+%E2%80%93+OF-1519+R.ORE</t>
  </si>
  <si>
    <t xml:space="preserve">VOLKSWAGEN VW Volksbus 15.190 - EODE.HD ORE</t>
  </si>
  <si>
    <t xml:space="preserve">IOU4382</t>
  </si>
  <si>
    <t xml:space="preserve">https://pncp.gov.br/app/editais?pagina=1&amp;q=seguro+veicular+VOLKSWAGEN+VW+Volksbus+15.190+-+EODE.HD+ORE</t>
  </si>
  <si>
    <t xml:space="preserve">IUV4258</t>
  </si>
  <si>
    <t xml:space="preserve">MERCEDES BENZ – SPRINTER 416 VAN L T.A - 16 L – 2.2 – Diesel</t>
  </si>
  <si>
    <t xml:space="preserve">JBU5124</t>
  </si>
  <si>
    <t xml:space="preserve">2022/2022</t>
  </si>
  <si>
    <t xml:space="preserve">Van</t>
  </si>
  <si>
    <t xml:space="preserve">16</t>
  </si>
  <si>
    <t xml:space="preserve">Preço oficial PNCP para Sprinter 415 CDI; adotado como parâmetro para Sprinter/van equivalente.</t>
  </si>
  <si>
    <t xml:space="preserve">https://pncp.gov.br/pncp-api/v1/orgaos/23515703000158/compras/2026/5/arquivos/2</t>
  </si>
  <si>
    <t xml:space="preserve">https://pncp.gov.br/app/editais?pagina=1&amp;q=seguro+veicular+MERCEDES+BENZ+%E2%80%93+SPRINTER+416+VAN+L+T.A+-+16+L+%E2%80%93+2.2+%E2%80%93+Diesel</t>
  </si>
  <si>
    <t xml:space="preserve">MERCEDES BENZ – SPRINTER 516 VAN EL T.A - 18 L – 2.2 – Diesel</t>
  </si>
  <si>
    <t xml:space="preserve">JCD6F96</t>
  </si>
  <si>
    <t xml:space="preserve">18</t>
  </si>
  <si>
    <t xml:space="preserve">https://pncp.gov.br/app/editais?pagina=1&amp;q=seguro+veicular+MERCEDES+BENZ+%E2%80%93+SPRINTER+516+VAN+EL+T.A+-+18+L+%E2%80%93+2.2+%E2%80%93+Diesel</t>
  </si>
  <si>
    <t xml:space="preserve">FIAT STRADA FREEDOM 1.3 8V CD Flex A/G 4p</t>
  </si>
  <si>
    <t xml:space="preserve">JCS9192</t>
  </si>
  <si>
    <t xml:space="preserve">2024/25</t>
  </si>
  <si>
    <t xml:space="preserve">Pickup leve nacional</t>
  </si>
  <si>
    <t xml:space="preserve">5</t>
  </si>
  <si>
    <t xml:space="preserve">Preço oficial PNCP localizado para Fiat Strada Freedom/seguro veicular; menor referência específica encontrada.</t>
  </si>
  <si>
    <t xml:space="preserve">https://pncp.gov.br/app/editais/01208243000182/2025/1</t>
  </si>
  <si>
    <t xml:space="preserve">https://pncp.gov.br/app/editais?pagina=1&amp;q=seguro+veicular+FIAT+STRADA+FREEDOM+1.3+8V+CD+Flex+A%2FG+4p</t>
  </si>
  <si>
    <t xml:space="preserve">MERCEDES BENZ – SPRINTER 417 VAN 2.2 (L.T. Alto) Diesel 3p</t>
  </si>
  <si>
    <t xml:space="preserve">JDD7J67</t>
  </si>
  <si>
    <t xml:space="preserve">2024/2025</t>
  </si>
  <si>
    <t xml:space="preserve">https://pncp.gov.br/app/editais?pagina=1&amp;q=seguro+veicular+MERCEDES+BENZ+%E2%80%93+SPRINTER+417+VAN+2.2+%28L.T.+Alto%29+Diesel+3p</t>
  </si>
  <si>
    <t xml:space="preserve">CHEV/SPIN 1.8L MT LTZ</t>
  </si>
  <si>
    <t xml:space="preserve">IYM3024</t>
  </si>
  <si>
    <t xml:space="preserve">2018/2018</t>
  </si>
  <si>
    <t xml:space="preserve">Passeio</t>
  </si>
  <si>
    <t xml:space="preserve">7</t>
  </si>
  <si>
    <t xml:space="preserve">Sem cotação MAPFRE/GENTE. Preço oficial PNCP para Chevrolet Spin 1.8/Premier, adotado como parâmetro.</t>
  </si>
  <si>
    <t xml:space="preserve">https://pncp.gov.br/app/editais?pagina=1&amp;q=seguro+veicular+CHEV%2FSPIN+1.8L+MT+LTZ</t>
  </si>
  <si>
    <t xml:space="preserve">II – SECRETARIA MUNICIPAL DE OBRAS E VIAÇÃO</t>
  </si>
  <si>
    <t xml:space="preserve">FIAT STRADA FREEDOM 1.3 8V CD Flex</t>
  </si>
  <si>
    <t xml:space="preserve">JCC2H73</t>
  </si>
  <si>
    <t xml:space="preserve">2023/2023</t>
  </si>
  <si>
    <t xml:space="preserve">https://pncp.gov.br/app/editais?pagina=1&amp;q=seguro+veicular+FIAT+STRADA+FREEDOM+1.3+8V+CD+Flex</t>
  </si>
  <si>
    <t xml:space="preserve">VOLKSVAGEN 16.210 H Diesel 2P</t>
  </si>
  <si>
    <t xml:space="preserve">IHW6891</t>
  </si>
  <si>
    <t xml:space="preserve">1990/1990</t>
  </si>
  <si>
    <t xml:space="preserve">Rebocador nacional – Caminhão Prancha</t>
  </si>
  <si>
    <t xml:space="preserve">3</t>
  </si>
  <si>
    <t xml:space="preserve">Não localizado preço específico para VW 16.210; adotado parâmetro oficial PNCP de caminhão pesado/seguro veicular.</t>
  </si>
  <si>
    <t xml:space="preserve">https://pncp.gov.br/app/editais/80912009000108/2026/40</t>
  </si>
  <si>
    <t xml:space="preserve">https://pncp.gov.br/app/editais?pagina=1&amp;q=seguro+veicular+VOLKSVAGEN+16.210+H+Diesel+2P</t>
  </si>
  <si>
    <t xml:space="preserve">VOLKSWAGEN 14.140 Diesel 2P</t>
  </si>
  <si>
    <t xml:space="preserve">IHL8964</t>
  </si>
  <si>
    <t xml:space="preserve">1989/1989</t>
  </si>
  <si>
    <t xml:space="preserve">Caminhão Munck</t>
  </si>
  <si>
    <t xml:space="preserve">Não localizado preço específico de seguro diretamente comparável; adotado parâmetro oficial PNCP de caminhão pesado/seguro veicular.</t>
  </si>
  <si>
    <t xml:space="preserve">https://pncp.gov.br/app/editais?pagina=1&amp;q=seguro+veicular+VOLKSWAGEN+14.140+Diesel+2P</t>
  </si>
  <si>
    <t xml:space="preserve">MERCEDES BENZ ATEGO 2730K 6x4 3e (EURO 5) Diesel 2P</t>
  </si>
  <si>
    <t xml:space="preserve">IYR8092</t>
  </si>
  <si>
    <t xml:space="preserve">Caminhão</t>
  </si>
  <si>
    <t xml:space="preserve">Preço oficial PNCP para seguro de caminhão Mercedes Benz Atego 2730 6x4.</t>
  </si>
  <si>
    <t xml:space="preserve">https://pncp.gov.br/app/editais?pagina=1&amp;q=seguro+veicular+MERCEDES+BENZ+ATEGO+2730K+6x4+3e+%28EURO+5%29+Diesel+2P</t>
  </si>
  <si>
    <t xml:space="preserve">VOLKSWAGEN 24.220 EURO 3 WORKER</t>
  </si>
  <si>
    <t xml:space="preserve">IQJ7895</t>
  </si>
  <si>
    <t xml:space="preserve">2009/2010</t>
  </si>
  <si>
    <t xml:space="preserve">Preço oficial PNCP para caminhão Volkswagen 24.220 Euro 3 Worker.</t>
  </si>
  <si>
    <t xml:space="preserve">https://pncp.gov.br/pncp-api/v1/orgaos/88601943000110/compras/2026/137/arquivos/1</t>
  </si>
  <si>
    <t xml:space="preserve">https://pncp.gov.br/app/editais?pagina=1&amp;q=seguro+veicular+VOLKSWAGEN+24.220+EURO+3+WORKER</t>
  </si>
  <si>
    <t xml:space="preserve">VOLKSWAGEN SAVEIRO CS</t>
  </si>
  <si>
    <t xml:space="preserve">ISU1D48</t>
  </si>
  <si>
    <t xml:space="preserve">2012/2012</t>
  </si>
  <si>
    <t xml:space="preserve">Picape leve</t>
  </si>
  <si>
    <t xml:space="preserve">2</t>
  </si>
  <si>
    <t xml:space="preserve">Não localizado preço específico para Saveiro CS; adotado parâmetro oficial PNCP de pickup leve/Fiat Strada.</t>
  </si>
  <si>
    <t xml:space="preserve">https://pncp.gov.br/app/editais?pagina=1&amp;q=seguro+veicular+VOLKSWAGEN+SAVEIRO+CS</t>
  </si>
  <si>
    <t xml:space="preserve">FIAT/UNO MILE ECONOMY</t>
  </si>
  <si>
    <t xml:space="preserve">ITX9357</t>
  </si>
  <si>
    <t xml:space="preserve">2012/2013</t>
  </si>
  <si>
    <t xml:space="preserve">Passageiro Automóvel</t>
  </si>
  <si>
    <t xml:space="preserve">Sem cotação MAPFRE/GENTE. Preço oficial PNCP para seguro veicular de Fiat Uno, adotado como parâmetro.</t>
  </si>
  <si>
    <t xml:space="preserve">https://pncp.gov.br/app/editais/18094847000148/2026/26</t>
  </si>
  <si>
    <t xml:space="preserve">https://pncp.gov.br/app/editais?pagina=1&amp;q=seguro+veicular+FIAT%2FUNO+MILE+ECONOMY</t>
  </si>
  <si>
    <t xml:space="preserve">VOLKSWAGEM GOL 1.0 GIV</t>
  </si>
  <si>
    <t xml:space="preserve">IUE9267</t>
  </si>
  <si>
    <t xml:space="preserve">Sem cotação MAPFRE/GENTE. Preço oficial PNCP para Volkswagen Gol 1.0, adotado como parâmetro.</t>
  </si>
  <si>
    <t xml:space="preserve">https://pncp.gov.br/pncp-api/v1/orgaos/80880107000100/compras/2024/60/arquivos/1</t>
  </si>
  <si>
    <t xml:space="preserve">https://pncp.gov.br/app/editais?pagina=1&amp;q=seguro+veicular+VOLKSWAGEM+GOL+1.0+GIV</t>
  </si>
  <si>
    <t xml:space="preserve">VOLKSWAGEN KOMBI ESCOLAR</t>
  </si>
  <si>
    <t xml:space="preserve">INE6112</t>
  </si>
  <si>
    <t xml:space="preserve">2006/2006</t>
  </si>
  <si>
    <t xml:space="preserve">Passageiro Microonibus</t>
  </si>
  <si>
    <t xml:space="preserve">15</t>
  </si>
  <si>
    <t xml:space="preserve">Sem cotação MAPFRE/GENTE. Adotado parâmetro oficial PNCP de veículo de transporte/van, por ausência de referência unitária diretamente comparável para Kombi escolar.</t>
  </si>
  <si>
    <t xml:space="preserve">https://pncp.gov.br/app/editais?pagina=1&amp;q=seguro+veicular+VOLKSWAGEN+KOMBI+ESCOLAR</t>
  </si>
  <si>
    <t xml:space="preserve">FIAT/STRADA FIRE FLEX</t>
  </si>
  <si>
    <t xml:space="preserve">ISY3114</t>
  </si>
  <si>
    <t xml:space="preserve">Carga Caminhonete</t>
  </si>
  <si>
    <t xml:space="preserve">Sem cotação MAPFRE/GENTE. Preço oficial PNCP para FIAT/STRADA FIRE CE FLEX, adotado como parâmetro.</t>
  </si>
  <si>
    <t xml:space="preserve">https://pncp.gov.br/app/editais?pagina=1&amp;q=seguro+veicular+FIAT%2FSTRADA+FIRE+FLEX</t>
  </si>
  <si>
    <t xml:space="preserve">III – SECRETARIA MUNICIPAL AGRICULTURA E DESENVOLVIMENTO ECONÔMICO</t>
  </si>
  <si>
    <t xml:space="preserve">FIAT STRADA FREEDOM 1.3 8V CD Flex A/G 4P</t>
  </si>
  <si>
    <t xml:space="preserve">JCD1B83</t>
  </si>
  <si>
    <t xml:space="preserve">Caminhonete Carga - Pickup leve nacional</t>
  </si>
  <si>
    <t xml:space="preserve">https://pncp.gov.br/app/editais?pagina=1&amp;q=seguro+veicular+FIAT+STRADA+FREEDOM+1.3+8V+CD+Flex+A%2FG+4P</t>
  </si>
  <si>
    <t xml:space="preserve">VOLKSWAGEN 24.220 EURO O3 WORKER Diesel 2P</t>
  </si>
  <si>
    <t xml:space="preserve">IQJ7802</t>
  </si>
  <si>
    <t xml:space="preserve">https://pncp.gov.br/app/editais?pagina=1&amp;q=seguro+veicular+VOLKSWAGEN+24.220+EURO+O3+WORKER+Diesel+2P</t>
  </si>
  <si>
    <t xml:space="preserve">FORD/CARGO 2429 E 6X2 TURBO (EURO 5) Diesel 2P</t>
  </si>
  <si>
    <t xml:space="preserve">IXC0514</t>
  </si>
  <si>
    <t xml:space="preserve">2014/2015</t>
  </si>
  <si>
    <t xml:space="preserve">Preço oficial PNCP para Ford Cargo 2429; adotada primeira referência unitária específica encontrada.</t>
  </si>
  <si>
    <t xml:space="preserve">https://pncp.gov.br/pncp-api/v1/orgaos/76966860000146/compras/2025/43/arquivos/2</t>
  </si>
  <si>
    <t xml:space="preserve">https://pncp.gov.br/app/editais?pagina=1&amp;q=seguro+veicular+FORD%2FCARGO+2429+E+6X2+TURBO+%28EURO+5%29+Diesel+2P</t>
  </si>
  <si>
    <t xml:space="preserve">MERCEDES BENZ – ATRON 2729 K 6X4 (EURO 5) Diesel 2P</t>
  </si>
  <si>
    <t xml:space="preserve">IVD7552</t>
  </si>
  <si>
    <t xml:space="preserve">Não localizado resultado específico para Atron 2729 K; adotado parâmetro oficial PNCP de caminhão pesado Mercedes/seguro.</t>
  </si>
  <si>
    <t xml:space="preserve">https://pncp.gov.br/app/editais?pagina=1&amp;q=seguro+veicular+MERCEDES+BENZ+%E2%80%93+ATRON+2729+K+6X4+%28EURO+5%29+Diesel+2P</t>
  </si>
  <si>
    <t xml:space="preserve">MERCEDES BENZ /ATEGO 2730 6X4 3e (EURO 5) Diesel 2P</t>
  </si>
  <si>
    <t xml:space="preserve">JCQ3G53</t>
  </si>
  <si>
    <t xml:space="preserve">https://pncp.gov.br/app/editais?pagina=1&amp;q=seguro+veicular+MERCEDES+BENZ+%2FATEGO+2730+6X4+3e+%28EURO+5%29+Diesel+2P</t>
  </si>
  <si>
    <t xml:space="preserve">IV – GABINETE DO PREFEITO</t>
  </si>
  <si>
    <t xml:space="preserve">CHEVROLET/CRUZE SEDAN LTZ 1.4 16v TURBO (Flex) (Aut.) A/G 4P</t>
  </si>
  <si>
    <t xml:space="preserve">JBC9G96</t>
  </si>
  <si>
    <t xml:space="preserve">2021/2022</t>
  </si>
  <si>
    <t xml:space="preserve">Passeio nacional</t>
  </si>
  <si>
    <t xml:space="preserve">Preço oficial PNCP para Chevrolet/Cruze Sedan LTZ em contratação direta de 2026.</t>
  </si>
  <si>
    <t xml:space="preserve">https://pncp.gov.br/app/editais/97442677000111/2026/2</t>
  </si>
  <si>
    <t xml:space="preserve">https://pncp.gov.br/app/editais?pagina=1&amp;q=seguro+veicular+CHEVROLET%2FCRUZE+SEDAN+LTZ+1.4+16v+TURBO+%28Flex%29+%28Aut.%29+A%2FG+4P</t>
  </si>
  <si>
    <t xml:space="preserve">V – SECRETARIA MUNICIPAL DE ASSISTÊNCIA SOCIAL E CIDADANIA</t>
  </si>
  <si>
    <t xml:space="preserve">FIAT/PULSE IMPETUS 1.0 TB (Aut.) (Flex) A/G 4P</t>
  </si>
  <si>
    <t xml:space="preserve">JCS9I14</t>
  </si>
  <si>
    <t xml:space="preserve">2024/2024</t>
  </si>
  <si>
    <t xml:space="preserve">SUV Compacto</t>
  </si>
  <si>
    <t xml:space="preserve">Não localizado preço unitário diretamente equivalente para Pulse no trecho principal; adotado parâmetro oficial PNCP de veículo passeio compacto.</t>
  </si>
  <si>
    <t xml:space="preserve">https://pncp.gov.br/pncp-api/v1/orgaos/00508903000188/contratos/2023/1242/arquivos/4</t>
  </si>
  <si>
    <t xml:space="preserve">https://pncp.gov.br/app/editais?pagina=1&amp;q=seguro+veicular+FIAT%2FPULSE+IMPETUS+1.0+TB+%28Aut.%29+%28Flex%29+A%2FG+4P</t>
  </si>
  <si>
    <t xml:space="preserve">VOLKSWAGEN FOX CONNECT 1.6 8V (Flex) A/G 4P</t>
  </si>
  <si>
    <t xml:space="preserve">IZU5G16</t>
  </si>
  <si>
    <t xml:space="preserve">2019/2020</t>
  </si>
  <si>
    <t xml:space="preserve">Passeio Nacional</t>
  </si>
  <si>
    <t xml:space="preserve">Referência por veículo passeio nacional em portal oficial, adotada como parâmetro por ausência de preço unitário completo no trecho do Fox.</t>
  </si>
  <si>
    <t xml:space="preserve">https://pncp.gov.br/pncp-api/v1/orgaos/45321460000150/compras/2026/81/arquivos/6</t>
  </si>
  <si>
    <t xml:space="preserve">https://pncp.gov.br/app/editais?pagina=1&amp;q=seguro+veicular+VOLKSWAGEN+FOX+CONNECT+1.6+8V+%28Flex%29+A%2FG+4P</t>
  </si>
  <si>
    <t xml:space="preserve">VI – SECRETARIA MUNICIPAL DA SAÚDE</t>
  </si>
  <si>
    <t xml:space="preserve">CHEVROLET/ÔNIX SEDAN PLUS LT 1.0 12V (Aut.) (Flex) A/G 4P</t>
  </si>
  <si>
    <t xml:space="preserve">JBZ8A97</t>
  </si>
  <si>
    <t xml:space="preserve">Não localizado preço específico para Ônix Sedan no trecho disponível; adotado parâmetro oficial PNCP de veículo passeio nacional.</t>
  </si>
  <si>
    <t xml:space="preserve">https://pncp.gov.br/app/editais?pagina=1&amp;q=seguro+veicular+CHEVROLET%2F%C3%94NIX+SEDAN+PLUS+LT+1.0+12V+%28Aut.%29+%28Flex%29+A%2FG+4P</t>
  </si>
  <si>
    <t xml:space="preserve">MERCEDES BENZ /SPRINTER 415 FURGÃO 2.2 (Long. T. Alto) Diesel 3P</t>
  </si>
  <si>
    <t xml:space="preserve">IYA4824</t>
  </si>
  <si>
    <t xml:space="preserve">2017/2018</t>
  </si>
  <si>
    <t xml:space="preserve">Ambulância</t>
  </si>
  <si>
    <t xml:space="preserve">Preço oficial PNCP para Sprinter 415 CDI; adotado como parâmetro para ambulância/Sprinter equivalente.</t>
  </si>
  <si>
    <t xml:space="preserve">https://pncp.gov.br/app/editais?pagina=1&amp;q=seguro+veicular+MERCEDES+BENZ+%2FSPRINTER+415+FURG%C3%83O+2.2+%28Long.+T.+Alto%29+Diesel+3P</t>
  </si>
  <si>
    <t xml:space="preserve">JBZ8A98</t>
  </si>
  <si>
    <t xml:space="preserve">MERCEDES BENZ /SPRINTER 515 –CDI 2.2 BI-TB VAN (T. Alto) Diesel 3P</t>
  </si>
  <si>
    <t xml:space="preserve">IZD7H01</t>
  </si>
  <si>
    <t xml:space="preserve">2018/2019</t>
  </si>
  <si>
    <t xml:space="preserve">Transporte</t>
  </si>
  <si>
    <t xml:space="preserve">21</t>
  </si>
  <si>
    <t xml:space="preserve">https://pncp.gov.br/app/editais?pagina=1&amp;q=seguro+veicular+MERCEDES+BENZ+%2FSPRINTER+515+%E2%80%93CDI+2.2+BI-TB+VAN+%28T.+Alto%29+Diesel+3P</t>
  </si>
  <si>
    <t xml:space="preserve">FIAT/DUCATO MAXI CARGO MULTIJET ECON. 2.3 TB-IC (Ch.C) Diesel 4P</t>
  </si>
  <si>
    <t xml:space="preserve">IXK6115</t>
  </si>
  <si>
    <t xml:space="preserve">2016/2016</t>
  </si>
  <si>
    <t xml:space="preserve">Pickup Pesada Carga Nacional</t>
  </si>
  <si>
    <t xml:space="preserve">Preço oficial PNCP para Ducato 2.3 16V Multijet Van, em lote de vans/ambulâncias.</t>
  </si>
  <si>
    <t xml:space="preserve">https://pncp.gov.br/pncp-api/v1/orgaos/04213529000144/compras/2026/7/arquivos/4</t>
  </si>
  <si>
    <t xml:space="preserve">https://pncp.gov.br/app/editais?pagina=1&amp;q=seguro+veicular+FIAT%2FDUCATO+MAXI+CARGO+MULTIJET+ECON.+2.3+TB-IC+%28Ch.C%29+Diesel+4P</t>
  </si>
  <si>
    <t xml:space="preserve">MERCEDES BENZ/ SPRINTER 415 FURGÃO 2.2 (Long. T. Alto) Diesel 3P</t>
  </si>
  <si>
    <t xml:space="preserve">IZY9G53</t>
  </si>
  <si>
    <t xml:space="preserve">2019/2019</t>
  </si>
  <si>
    <t xml:space="preserve">https://pncp.gov.br/app/editais?pagina=1&amp;q=seguro+veicular+MERCEDES+BENZ%2F+SPRINTER+415+FURG%C3%83O+2.2+%28Long.+T.+Alto%29+Diesel+3P</t>
  </si>
  <si>
    <t xml:space="preserve">FIAT/ARGO TREKKING 1.3 8V FIREFLY (Flex) A/G 4P</t>
  </si>
  <si>
    <t xml:space="preserve">JCZ4C42</t>
  </si>
  <si>
    <t xml:space="preserve">Preço oficial PNCP para Fiat Argo Trekking, seguro total por veículo.</t>
  </si>
  <si>
    <t xml:space="preserve">https://pncp.gov.br/app/editais?pagina=1&amp;q=seguro+veicular+FIAT%2FARGO+TREKKING+1.3+8V+FIREFLY+%28Flex%29+A%2FG+4P</t>
  </si>
  <si>
    <t xml:space="preserve">JCZ4D58</t>
  </si>
  <si>
    <t xml:space="preserve">HYUNDAI/HB20 COMFORT 1.0 12V (Flex) A/G 4P</t>
  </si>
  <si>
    <t xml:space="preserve">JDN3F74</t>
  </si>
  <si>
    <t xml:space="preserve">2025/2025 </t>
  </si>
  <si>
    <t xml:space="preserve">Preço oficial PNCP para Hyundai HB20 Comfort Plus 1.0.</t>
  </si>
  <si>
    <t xml:space="preserve">https://pncp.gov.br/app/editais?pagina=1&amp;q=seguro+veicular+HYUNDAI%2FHB20+COMFORT+1.0+12V+%28Flex%29+A%2FG+4P</t>
  </si>
  <si>
    <t xml:space="preserve">JDN3F87</t>
  </si>
  <si>
    <t xml:space="preserve">MERCEDES BENZ/SPRINTER 517 CDI 2.2 VAN (L.T.Alto) Diesel 3P</t>
  </si>
  <si>
    <t xml:space="preserve">TRB0B53</t>
  </si>
  <si>
    <t xml:space="preserve">2025/2026</t>
  </si>
  <si>
    <t xml:space="preserve">Pickup Pesada Nacional</t>
  </si>
  <si>
    <t xml:space="preserve">https://pncp.gov.br/app/editais?pagina=1&amp;q=seguro+veicular+MERCEDES+BENZ%2FSPRINTER+517+CDI+2.2+VAN+%28L.T.Alto%29+Diesel+3P</t>
  </si>
  <si>
    <t xml:space="preserve">FIAT/DUCATO MAXI CARGO2.2 (EURO 6) Diesel 4P</t>
  </si>
  <si>
    <t xml:space="preserve">TRB0B36</t>
  </si>
  <si>
    <t xml:space="preserve">https://pncp.gov.br/app/editais?pagina=1&amp;q=seguro+veicular+FIAT%2FDUCATO+MAXI+CARGO2.2+%28EURO+6%29+Diesel+4P</t>
  </si>
  <si>
    <t xml:space="preserve">FIAT/CRONOS DRIVE 1.3 8V FIREFLY (Flex) A/G 4P</t>
  </si>
  <si>
    <t xml:space="preserve">TRA8B67</t>
  </si>
  <si>
    <t xml:space="preserve">Não localizado preço específico para Fiat Cronos Drive 1.3; adotado parâmetro oficial PNCP de veículo passeio nacional/Fiat Argo.</t>
  </si>
  <si>
    <t xml:space="preserve">https://pncp.gov.br/app/editais?pagina=1&amp;q=seguro+veicular+FIAT%2FCRONOS+DRIVE+1.3+8V+FIREFLY+%28Flex%29+A%2FG+4P</t>
  </si>
  <si>
    <t xml:space="preserve">VI – SECRETARIA MUNICIPAL DE ADMINISTRAÇÃO</t>
  </si>
  <si>
    <t xml:space="preserve">FIAT/PALIO ATRACTIVE</t>
  </si>
  <si>
    <t xml:space="preserve">ISQ7978</t>
  </si>
  <si>
    <t xml:space="preserve">2011/2012</t>
  </si>
  <si>
    <t xml:space="preserve">Não localizado preço unitário específico para Palio no trecho disponível; adotado parâmetro oficial PNCP de Fiat Uno/passeio popular.</t>
  </si>
  <si>
    <t xml:space="preserve">https://pncp.gov.br/app/editais?pagina=1&amp;q=seguro+veicular+FIAT%2FPALIO+ATRACTIVE</t>
  </si>
  <si>
    <t xml:space="preserve">CHEVROLET SPIN 1.8 L MT LTZ</t>
  </si>
  <si>
    <t xml:space="preserve">IYQ9741</t>
  </si>
  <si>
    <t xml:space="preserve">https://pncp.gov.br/app/editais?pagina=1&amp;q=seguro+veicular+CHEVROLET+SPIN+1.8+L+MT+LTZ</t>
  </si>
  <si>
    <t xml:space="preserve">VII– SECRETARIA MUNICIPAL DA FAZENDA</t>
  </si>
  <si>
    <t xml:space="preserve">CHEVROLET PRISMA 1.4L LT</t>
  </si>
  <si>
    <t xml:space="preserve">MJO0I01</t>
  </si>
  <si>
    <t xml:space="preserve">Sem cotação MAPFRE/GENTE. Não localizado preço específico para Prisma 1.4 LT; adotado parâmetro oficial PNCP de passeio popular/Fiat Uno.</t>
  </si>
  <si>
    <t xml:space="preserve">https://pncp.gov.br/app/editais?pagina=1&amp;q=seguro+veicular+CHEVROLET+PRISMA+1.4L+LT</t>
  </si>
  <si>
    <t xml:space="preserve">Indicador</t>
  </si>
  <si>
    <t xml:space="preserve">Valor</t>
  </si>
  <si>
    <t xml:space="preserve">Total de veículos</t>
  </si>
  <si>
    <t xml:space="preserve">Veículos com cotação MAPFRE ou GENTE</t>
  </si>
  <si>
    <t xml:space="preserve">Veículos sem cotação MAPFRE/GENTE</t>
  </si>
  <si>
    <t xml:space="preserve">Veículos com preço referência oficial/paramétrico</t>
  </si>
  <si>
    <t xml:space="preserve">Soma das médias ajustadas</t>
  </si>
  <si>
    <t xml:space="preserve">Média geral das médias ajustadas</t>
  </si>
  <si>
    <t xml:space="preserve">Observação</t>
  </si>
  <si>
    <t xml:space="preserve">A média ajustada considera MAPFRE, GENTE e o preço de referência oficial/paramétrico. Nos veículos sem cotação, a média corresponde ao preço referência adotado.</t>
  </si>
  <si>
    <t xml:space="preserve">Tópico</t>
  </si>
  <si>
    <t xml:space="preserve">Descrição</t>
  </si>
  <si>
    <t xml:space="preserve">Critério de média</t>
  </si>
  <si>
    <t xml:space="preserve">A média aritmética ajustada foi calculada com as fontes numéricas válidas de cada item: MAPFRE, GENTE e Preço referência oficial/paramétrico. Fórmula na planilha: MÉDIA das colunas H:J.</t>
  </si>
  <si>
    <t xml:space="preserve">Veículos sem cotação</t>
  </si>
  <si>
    <t xml:space="preserve">Quando não havia cotação MAPFRE/GENTE, foi informado valor de referência oficial ou paramétrico, obtido em portal oficial por modelo equivalente ou categoria compatível.</t>
  </si>
  <si>
    <t xml:space="preserve">PNCP</t>
  </si>
  <si>
    <t xml:space="preserve">Cada linha possui link de consulta ao PNCP por veículo e, quando encontrado, link de referência oficial específica.</t>
  </si>
  <si>
    <t xml:space="preserve">LicitaCon/TCE-RS</t>
  </si>
  <si>
    <t xml:space="preserve">Foi mantido link geral do LicitaCon/TCE-RS para consulta complementar de contratações públicas.</t>
  </si>
  <si>
    <t xml:space="preserve">Base da frota</t>
  </si>
  <si>
    <t xml:space="preserve">Tabela completa de veículos do Município de Sertão/RS anexada pela usuária em 26/05.</t>
  </si>
  <si>
    <t xml:space="preserve">Atenção</t>
  </si>
  <si>
    <t xml:space="preserve">Os valores oficiais/paramétricos devem ser usados como referência complementar. A compatibilidade exata depende de cobertura, franquia, limite de APP/RCF, assistência e perfil da frota.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</si>
</sst>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&quot;R$ &quot;#,##0.00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1F4E78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PesquisaSeguroFrota" displayName="PesquisaSeguroFrota" ref="A1:P44" headerRowCount="1" totalsRowCount="0" totalsRowShown="0">
  <tableColumns count="16">
    <tableColumn id="1" name="Item"/>
    <tableColumn id="2" name="Secretaria"/>
    <tableColumn id="3" name="Veículo"/>
    <tableColumn id="4" name="Placa"/>
    <tableColumn id="5" name="Ano/Modelo"/>
    <tableColumn id="6" name="Categoria"/>
    <tableColumn id="7" name="Passageiros"/>
    <tableColumn id="8" name="MAPFRE (R$)"/>
    <tableColumn id="9" name="GENTE (R$)"/>
    <tableColumn id="10" name="Preço referência oficial/paramétrico (R$)"/>
    <tableColumn id="11" name="Média aritmética ajustada (R$)"/>
    <tableColumn id="12" name="Nº fontes válidas"/>
    <tableColumn id="13" name="Referência oficial/observação"/>
    <tableColumn id="14" name="Link referência oficial"/>
    <tableColumn id="15" name="Link consulta PNCP por veículo"/>
    <tableColumn id="16" name="Link LicitaCon"/>
  </tableColumns>
</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prstDash val="solid"/>
        </a:ln>
        <a:ln w="19050">
          <a:prstDash val="solid"/>
        </a:ln>
        <a:ln w="254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44"/>
  <sheetViews>
    <sheetView showFormulas="false" showGridLines="true" showRowColHeaders="true" showZeros="true" rightToLeft="false" tabSelected="false" showOutlineSymbols="true" defaultGridColor="true" view="normal" topLeftCell="A28" colorId="64" zoomScale="100" zoomScaleNormal="100" zoomScalePageLayoutView="100" workbookViewId="0">
      <selection pane="topLeft" activeCell="K12" activeCellId="0" sqref="K12"/>
    </sheetView>
  </sheetViews>
  <sheetFormatPr defaultColWidth="8.6796875" defaultRowHeight="13.5" customHeight="false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34"/>
    <col collapsed="false" customWidth="true" hidden="false" outlineLevel="0" max="3" min="3" style="1" width="40"/>
    <col collapsed="false" customWidth="true" hidden="false" outlineLevel="0" max="4" min="4" style="1" width="12"/>
    <col collapsed="false" customWidth="true" hidden="false" outlineLevel="0" max="5" min="5" style="1" width="13"/>
    <col collapsed="false" customWidth="true" hidden="false" outlineLevel="0" max="6" min="6" style="1" width="22"/>
    <col collapsed="false" customWidth="true" hidden="false" outlineLevel="0" max="7" min="7" style="1" width="11"/>
    <col collapsed="false" customWidth="true" hidden="false" outlineLevel="0" max="9" min="8" style="1" width="14"/>
    <col collapsed="false" customWidth="true" hidden="false" outlineLevel="0" max="11" min="10" style="1" width="22"/>
    <col collapsed="false" customWidth="true" hidden="false" outlineLevel="0" max="12" min="12" style="1" width="14"/>
    <col collapsed="false" customWidth="true" hidden="false" outlineLevel="0" max="13" min="13" style="1" width="50"/>
    <col collapsed="false" customWidth="true" hidden="false" outlineLevel="0" max="14" min="14" style="1" width="42"/>
    <col collapsed="false" customWidth="true" hidden="false" outlineLevel="0" max="15" min="15" style="1" width="45"/>
    <col collapsed="false" customWidth="true" hidden="false" outlineLevel="0" max="16" min="16" style="1" width="3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customFormat="false" ht="35.05" hidden="false" customHeight="false" outlineLevel="0" collapsed="false">
      <c r="A2" s="3" t="n">
        <v>1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20</v>
      </c>
      <c r="G2" s="3" t="s">
        <v>21</v>
      </c>
      <c r="H2" s="5" t="n">
        <v>4359.07</v>
      </c>
      <c r="I2" s="5" t="n">
        <v>1751</v>
      </c>
      <c r="J2" s="5" t="n">
        <v>2276.79</v>
      </c>
      <c r="K2" s="5" t="n">
        <f aca="false">IF(COUNT(H2:J2)=0,"",AVERAGE(H2:J2))</f>
        <v>2795.62</v>
      </c>
      <c r="L2" s="3" t="n">
        <f aca="false">COUNT(H2:J2)</f>
        <v>3</v>
      </c>
      <c r="M2" s="4" t="s">
        <v>22</v>
      </c>
      <c r="N2" s="4" t="s">
        <v>23</v>
      </c>
      <c r="O2" s="4" t="s">
        <v>24</v>
      </c>
      <c r="P2" s="4" t="s">
        <v>25</v>
      </c>
    </row>
    <row r="3" customFormat="false" ht="35.05" hidden="false" customHeight="false" outlineLevel="0" collapsed="false">
      <c r="A3" s="3" t="n">
        <v>2</v>
      </c>
      <c r="B3" s="4" t="s">
        <v>16</v>
      </c>
      <c r="C3" s="4" t="s">
        <v>26</v>
      </c>
      <c r="D3" s="4" t="s">
        <v>27</v>
      </c>
      <c r="E3" s="4" t="s">
        <v>19</v>
      </c>
      <c r="F3" s="4" t="s">
        <v>20</v>
      </c>
      <c r="G3" s="3" t="s">
        <v>28</v>
      </c>
      <c r="H3" s="5" t="n">
        <v>3931.3</v>
      </c>
      <c r="I3" s="5" t="n">
        <v>2575</v>
      </c>
      <c r="J3" s="5" t="n">
        <v>3340.59</v>
      </c>
      <c r="K3" s="5" t="n">
        <f aca="false">IF(COUNT(H3:J3)=0,"",AVERAGE(H3:J3))</f>
        <v>3282.29666666667</v>
      </c>
      <c r="L3" s="3" t="n">
        <f aca="false">COUNT(H3:J3)</f>
        <v>3</v>
      </c>
      <c r="M3" s="4" t="s">
        <v>29</v>
      </c>
      <c r="N3" s="4" t="s">
        <v>30</v>
      </c>
      <c r="O3" s="4" t="s">
        <v>31</v>
      </c>
      <c r="P3" s="4" t="s">
        <v>25</v>
      </c>
    </row>
    <row r="4" customFormat="false" ht="35.05" hidden="false" customHeight="false" outlineLevel="0" collapsed="false">
      <c r="A4" s="3" t="n">
        <v>3</v>
      </c>
      <c r="B4" s="4" t="s">
        <v>16</v>
      </c>
      <c r="C4" s="4" t="s">
        <v>32</v>
      </c>
      <c r="D4" s="4" t="s">
        <v>33</v>
      </c>
      <c r="E4" s="4" t="s">
        <v>19</v>
      </c>
      <c r="F4" s="4" t="s">
        <v>20</v>
      </c>
      <c r="G4" s="3" t="s">
        <v>21</v>
      </c>
      <c r="H4" s="5" t="n">
        <v>4359.07</v>
      </c>
      <c r="I4" s="5" t="n">
        <v>1854</v>
      </c>
      <c r="J4" s="5" t="n">
        <v>2276.79</v>
      </c>
      <c r="K4" s="5" t="n">
        <f aca="false">IF(COUNT(H4:J4)=0,"",AVERAGE(H4:J4))</f>
        <v>2829.95333333333</v>
      </c>
      <c r="L4" s="3" t="n">
        <f aca="false">COUNT(H4:J4)</f>
        <v>3</v>
      </c>
      <c r="M4" s="4" t="s">
        <v>22</v>
      </c>
      <c r="N4" s="4" t="s">
        <v>23</v>
      </c>
      <c r="O4" s="4" t="s">
        <v>34</v>
      </c>
      <c r="P4" s="4" t="s">
        <v>25</v>
      </c>
    </row>
    <row r="5" customFormat="false" ht="35.05" hidden="false" customHeight="false" outlineLevel="0" collapsed="false">
      <c r="A5" s="3" t="n">
        <v>4</v>
      </c>
      <c r="B5" s="4" t="s">
        <v>16</v>
      </c>
      <c r="C5" s="4" t="s">
        <v>26</v>
      </c>
      <c r="D5" s="4" t="s">
        <v>35</v>
      </c>
      <c r="E5" s="4" t="s">
        <v>19</v>
      </c>
      <c r="F5" s="4" t="s">
        <v>20</v>
      </c>
      <c r="G5" s="3" t="s">
        <v>28</v>
      </c>
      <c r="H5" s="5" t="n">
        <v>4359.07</v>
      </c>
      <c r="I5" s="5" t="n">
        <v>1854</v>
      </c>
      <c r="J5" s="5" t="n">
        <v>3340.59</v>
      </c>
      <c r="K5" s="5" t="n">
        <f aca="false">IF(COUNT(H5:J5)=0,"",AVERAGE(H5:J5))</f>
        <v>3184.55333333333</v>
      </c>
      <c r="L5" s="3" t="n">
        <f aca="false">COUNT(H5:J5)</f>
        <v>3</v>
      </c>
      <c r="M5" s="4" t="s">
        <v>29</v>
      </c>
      <c r="N5" s="4" t="s">
        <v>30</v>
      </c>
      <c r="O5" s="4" t="s">
        <v>31</v>
      </c>
      <c r="P5" s="4" t="s">
        <v>25</v>
      </c>
    </row>
    <row r="6" customFormat="false" ht="46.25" hidden="false" customHeight="false" outlineLevel="0" collapsed="false">
      <c r="A6" s="3" t="n">
        <v>5</v>
      </c>
      <c r="B6" s="4" t="s">
        <v>16</v>
      </c>
      <c r="C6" s="4" t="s">
        <v>36</v>
      </c>
      <c r="D6" s="4" t="s">
        <v>37</v>
      </c>
      <c r="E6" s="4" t="s">
        <v>38</v>
      </c>
      <c r="F6" s="4" t="s">
        <v>39</v>
      </c>
      <c r="G6" s="3" t="s">
        <v>40</v>
      </c>
      <c r="H6" s="5" t="n">
        <v>2025.35</v>
      </c>
      <c r="I6" s="5" t="n">
        <v>2722.53</v>
      </c>
      <c r="J6" s="5" t="n">
        <v>1423.42</v>
      </c>
      <c r="K6" s="5" t="n">
        <f aca="false">IF(COUNT(H6:J6)=0,"",AVERAGE(H6:J6))</f>
        <v>2057.1</v>
      </c>
      <c r="L6" s="3" t="n">
        <f aca="false">COUNT(H6:J6)</f>
        <v>3</v>
      </c>
      <c r="M6" s="4" t="s">
        <v>41</v>
      </c>
      <c r="N6" s="4" t="s">
        <v>42</v>
      </c>
      <c r="O6" s="4" t="s">
        <v>43</v>
      </c>
      <c r="P6" s="4" t="s">
        <v>25</v>
      </c>
    </row>
    <row r="7" customFormat="false" ht="46.25" hidden="false" customHeight="false" outlineLevel="0" collapsed="false">
      <c r="A7" s="3" t="n">
        <v>6</v>
      </c>
      <c r="B7" s="4" t="s">
        <v>16</v>
      </c>
      <c r="C7" s="4" t="s">
        <v>44</v>
      </c>
      <c r="D7" s="4" t="s">
        <v>45</v>
      </c>
      <c r="E7" s="4" t="s">
        <v>38</v>
      </c>
      <c r="F7" s="4" t="s">
        <v>39</v>
      </c>
      <c r="G7" s="3" t="s">
        <v>46</v>
      </c>
      <c r="H7" s="5" t="n">
        <v>2056.27</v>
      </c>
      <c r="I7" s="5" t="n">
        <v>3003.69</v>
      </c>
      <c r="J7" s="5" t="n">
        <v>1423.42</v>
      </c>
      <c r="K7" s="5" t="n">
        <f aca="false">IF(COUNT(H7:J7)=0,"",AVERAGE(H7:J7))</f>
        <v>2161.12666666667</v>
      </c>
      <c r="L7" s="3" t="n">
        <f aca="false">COUNT(H7:J7)</f>
        <v>3</v>
      </c>
      <c r="M7" s="4" t="s">
        <v>41</v>
      </c>
      <c r="N7" s="4" t="s">
        <v>42</v>
      </c>
      <c r="O7" s="4" t="s">
        <v>47</v>
      </c>
      <c r="P7" s="4" t="s">
        <v>25</v>
      </c>
    </row>
    <row r="8" customFormat="false" ht="35.05" hidden="false" customHeight="false" outlineLevel="0" collapsed="false">
      <c r="A8" s="3" t="n">
        <v>7</v>
      </c>
      <c r="B8" s="4" t="s">
        <v>16</v>
      </c>
      <c r="C8" s="4" t="s">
        <v>48</v>
      </c>
      <c r="D8" s="4" t="s">
        <v>49</v>
      </c>
      <c r="E8" s="4" t="s">
        <v>50</v>
      </c>
      <c r="F8" s="4" t="s">
        <v>51</v>
      </c>
      <c r="G8" s="3" t="s">
        <v>52</v>
      </c>
      <c r="H8" s="5" t="n">
        <v>991.07</v>
      </c>
      <c r="I8" s="5" t="n">
        <v>1121.39</v>
      </c>
      <c r="J8" s="5" t="n">
        <v>900</v>
      </c>
      <c r="K8" s="5" t="n">
        <f aca="false">IF(COUNT(H8:J8)=0,"",AVERAGE(H8:J8))</f>
        <v>1004.15333333333</v>
      </c>
      <c r="L8" s="3" t="n">
        <f aca="false">COUNT(H8:J8)</f>
        <v>3</v>
      </c>
      <c r="M8" s="4" t="s">
        <v>53</v>
      </c>
      <c r="N8" s="4" t="s">
        <v>54</v>
      </c>
      <c r="O8" s="4" t="s">
        <v>55</v>
      </c>
      <c r="P8" s="4" t="s">
        <v>25</v>
      </c>
    </row>
    <row r="9" customFormat="false" ht="46.25" hidden="false" customHeight="false" outlineLevel="0" collapsed="false">
      <c r="A9" s="3" t="n">
        <v>8</v>
      </c>
      <c r="B9" s="4" t="s">
        <v>16</v>
      </c>
      <c r="C9" s="4" t="s">
        <v>56</v>
      </c>
      <c r="D9" s="4" t="s">
        <v>57</v>
      </c>
      <c r="E9" s="4" t="s">
        <v>58</v>
      </c>
      <c r="F9" s="4" t="s">
        <v>39</v>
      </c>
      <c r="G9" s="3" t="s">
        <v>40</v>
      </c>
      <c r="H9" s="5" t="n">
        <v>2219.37</v>
      </c>
      <c r="I9" s="5" t="n">
        <v>3077.25</v>
      </c>
      <c r="J9" s="5" t="n">
        <v>1423.42</v>
      </c>
      <c r="K9" s="5" t="n">
        <f aca="false">IF(COUNT(H9:J9)=0,"",AVERAGE(H9:J9))</f>
        <v>2240.01333333333</v>
      </c>
      <c r="L9" s="3" t="n">
        <f aca="false">COUNT(H9:J9)</f>
        <v>3</v>
      </c>
      <c r="M9" s="4" t="s">
        <v>41</v>
      </c>
      <c r="N9" s="4" t="s">
        <v>42</v>
      </c>
      <c r="O9" s="4" t="s">
        <v>59</v>
      </c>
      <c r="P9" s="4" t="s">
        <v>25</v>
      </c>
    </row>
    <row r="10" customFormat="false" ht="35.05" hidden="false" customHeight="false" outlineLevel="0" collapsed="false">
      <c r="A10" s="3" t="n">
        <v>9</v>
      </c>
      <c r="B10" s="4" t="s">
        <v>16</v>
      </c>
      <c r="C10" s="4" t="s">
        <v>60</v>
      </c>
      <c r="D10" s="4" t="s">
        <v>61</v>
      </c>
      <c r="E10" s="4" t="s">
        <v>62</v>
      </c>
      <c r="F10" s="4" t="s">
        <v>63</v>
      </c>
      <c r="G10" s="3" t="s">
        <v>64</v>
      </c>
      <c r="H10" s="5"/>
      <c r="I10" s="5"/>
      <c r="J10" s="5" t="n">
        <v>848.23</v>
      </c>
      <c r="K10" s="5" t="n">
        <f aca="false">IF(COUNT(H10:J10)=0,"",AVERAGE(H10:J10))</f>
        <v>848.23</v>
      </c>
      <c r="L10" s="3" t="n">
        <f aca="false">COUNT(H10:J10)</f>
        <v>1</v>
      </c>
      <c r="M10" s="4" t="s">
        <v>65</v>
      </c>
      <c r="N10" s="4" t="s">
        <v>42</v>
      </c>
      <c r="O10" s="4" t="s">
        <v>66</v>
      </c>
      <c r="P10" s="4" t="s">
        <v>25</v>
      </c>
    </row>
    <row r="11" customFormat="false" ht="35.05" hidden="false" customHeight="false" outlineLevel="0" collapsed="false">
      <c r="A11" s="3" t="n">
        <v>10</v>
      </c>
      <c r="B11" s="4" t="s">
        <v>67</v>
      </c>
      <c r="C11" s="4" t="s">
        <v>68</v>
      </c>
      <c r="D11" s="4" t="s">
        <v>69</v>
      </c>
      <c r="E11" s="4" t="s">
        <v>70</v>
      </c>
      <c r="F11" s="4" t="s">
        <v>51</v>
      </c>
      <c r="G11" s="3" t="s">
        <v>52</v>
      </c>
      <c r="H11" s="5" t="n">
        <v>946.09</v>
      </c>
      <c r="I11" s="5" t="n">
        <v>977.7</v>
      </c>
      <c r="J11" s="5" t="n">
        <v>900</v>
      </c>
      <c r="K11" s="5" t="n">
        <f aca="false">IF(COUNT(H11:J11)=0,"",AVERAGE(H11:J11))</f>
        <v>941.263333333333</v>
      </c>
      <c r="L11" s="3" t="n">
        <f aca="false">COUNT(H11:J11)</f>
        <v>3</v>
      </c>
      <c r="M11" s="4" t="s">
        <v>53</v>
      </c>
      <c r="N11" s="4" t="s">
        <v>54</v>
      </c>
      <c r="O11" s="4" t="s">
        <v>71</v>
      </c>
      <c r="P11" s="4" t="s">
        <v>25</v>
      </c>
    </row>
    <row r="12" customFormat="false" ht="35.05" hidden="false" customHeight="false" outlineLevel="0" collapsed="false">
      <c r="A12" s="3" t="n">
        <v>11</v>
      </c>
      <c r="B12" s="4" t="s">
        <v>67</v>
      </c>
      <c r="C12" s="4" t="s">
        <v>72</v>
      </c>
      <c r="D12" s="4" t="s">
        <v>73</v>
      </c>
      <c r="E12" s="4" t="s">
        <v>74</v>
      </c>
      <c r="F12" s="4" t="s">
        <v>75</v>
      </c>
      <c r="G12" s="3" t="s">
        <v>76</v>
      </c>
      <c r="H12" s="5" t="n">
        <v>1309.36</v>
      </c>
      <c r="I12" s="5" t="n">
        <v>618</v>
      </c>
      <c r="J12" s="5" t="n">
        <v>1668.13</v>
      </c>
      <c r="K12" s="5" t="n">
        <f aca="false">IF(COUNT(H12:J12)=0,"",AVERAGE(H12:J12))</f>
        <v>1198.49666666667</v>
      </c>
      <c r="L12" s="3" t="n">
        <f aca="false">COUNT(H12:J12)</f>
        <v>3</v>
      </c>
      <c r="M12" s="4" t="s">
        <v>77</v>
      </c>
      <c r="N12" s="4" t="s">
        <v>78</v>
      </c>
      <c r="O12" s="4" t="s">
        <v>79</v>
      </c>
      <c r="P12" s="4" t="s">
        <v>25</v>
      </c>
    </row>
    <row r="13" customFormat="false" ht="35.05" hidden="false" customHeight="false" outlineLevel="0" collapsed="false">
      <c r="A13" s="3" t="n">
        <v>12</v>
      </c>
      <c r="B13" s="4" t="s">
        <v>67</v>
      </c>
      <c r="C13" s="4" t="s">
        <v>80</v>
      </c>
      <c r="D13" s="4" t="s">
        <v>81</v>
      </c>
      <c r="E13" s="4" t="s">
        <v>82</v>
      </c>
      <c r="F13" s="4" t="s">
        <v>83</v>
      </c>
      <c r="G13" s="3" t="s">
        <v>76</v>
      </c>
      <c r="H13" s="5" t="n">
        <v>1267.7</v>
      </c>
      <c r="I13" s="5" t="n">
        <v>618</v>
      </c>
      <c r="J13" s="5" t="n">
        <v>1668.13</v>
      </c>
      <c r="K13" s="5" t="n">
        <f aca="false">IF(COUNT(H13:J13)=0,"",AVERAGE(H13:J13))</f>
        <v>1184.61</v>
      </c>
      <c r="L13" s="3" t="n">
        <f aca="false">COUNT(H13:J13)</f>
        <v>3</v>
      </c>
      <c r="M13" s="4" t="s">
        <v>84</v>
      </c>
      <c r="N13" s="4" t="s">
        <v>78</v>
      </c>
      <c r="O13" s="4" t="s">
        <v>85</v>
      </c>
      <c r="P13" s="4" t="s">
        <v>25</v>
      </c>
    </row>
    <row r="14" customFormat="false" ht="35.05" hidden="false" customHeight="false" outlineLevel="0" collapsed="false">
      <c r="A14" s="3" t="n">
        <v>13</v>
      </c>
      <c r="B14" s="4" t="s">
        <v>67</v>
      </c>
      <c r="C14" s="4" t="s">
        <v>86</v>
      </c>
      <c r="D14" s="4" t="s">
        <v>87</v>
      </c>
      <c r="E14" s="4" t="s">
        <v>62</v>
      </c>
      <c r="F14" s="4" t="s">
        <v>88</v>
      </c>
      <c r="G14" s="3" t="s">
        <v>76</v>
      </c>
      <c r="H14" s="5" t="n">
        <v>2950</v>
      </c>
      <c r="I14" s="5" t="n">
        <v>4354.33</v>
      </c>
      <c r="J14" s="5" t="n">
        <v>1668.13</v>
      </c>
      <c r="K14" s="5" t="n">
        <f aca="false">IF(COUNT(H14:J14)=0,"",AVERAGE(H14:J14))</f>
        <v>2990.82</v>
      </c>
      <c r="L14" s="3" t="n">
        <f aca="false">COUNT(H14:J14)</f>
        <v>3</v>
      </c>
      <c r="M14" s="4" t="s">
        <v>89</v>
      </c>
      <c r="N14" s="4" t="s">
        <v>78</v>
      </c>
      <c r="O14" s="4" t="s">
        <v>90</v>
      </c>
      <c r="P14" s="4" t="s">
        <v>25</v>
      </c>
    </row>
    <row r="15" customFormat="false" ht="35.05" hidden="false" customHeight="false" outlineLevel="0" collapsed="false">
      <c r="A15" s="3" t="n">
        <v>14</v>
      </c>
      <c r="B15" s="4" t="s">
        <v>67</v>
      </c>
      <c r="C15" s="4" t="s">
        <v>91</v>
      </c>
      <c r="D15" s="4" t="s">
        <v>92</v>
      </c>
      <c r="E15" s="4" t="s">
        <v>93</v>
      </c>
      <c r="F15" s="4" t="s">
        <v>88</v>
      </c>
      <c r="G15" s="3" t="s">
        <v>76</v>
      </c>
      <c r="H15" s="5" t="n">
        <v>2326.34</v>
      </c>
      <c r="I15" s="5" t="n">
        <v>1667.79</v>
      </c>
      <c r="J15" s="5" t="n">
        <v>4831.96</v>
      </c>
      <c r="K15" s="5" t="n">
        <f aca="false">IF(COUNT(H15:J15)=0,"",AVERAGE(H15:J15))</f>
        <v>2942.03</v>
      </c>
      <c r="L15" s="3" t="n">
        <f aca="false">COUNT(H15:J15)</f>
        <v>3</v>
      </c>
      <c r="M15" s="4" t="s">
        <v>94</v>
      </c>
      <c r="N15" s="4" t="s">
        <v>95</v>
      </c>
      <c r="O15" s="4" t="s">
        <v>96</v>
      </c>
      <c r="P15" s="4" t="s">
        <v>25</v>
      </c>
    </row>
    <row r="16" customFormat="false" ht="35.05" hidden="false" customHeight="false" outlineLevel="0" collapsed="false">
      <c r="A16" s="3" t="n">
        <v>15</v>
      </c>
      <c r="B16" s="4" t="s">
        <v>67</v>
      </c>
      <c r="C16" s="4" t="s">
        <v>97</v>
      </c>
      <c r="D16" s="4" t="s">
        <v>98</v>
      </c>
      <c r="E16" s="4" t="s">
        <v>99</v>
      </c>
      <c r="F16" s="4" t="s">
        <v>100</v>
      </c>
      <c r="G16" s="3" t="s">
        <v>101</v>
      </c>
      <c r="H16" s="5"/>
      <c r="I16" s="5" t="n">
        <v>387.44</v>
      </c>
      <c r="J16" s="5" t="n">
        <v>900</v>
      </c>
      <c r="K16" s="5" t="n">
        <f aca="false">IF(COUNT(H16:J16)=0,"",AVERAGE(H16:J16))</f>
        <v>643.72</v>
      </c>
      <c r="L16" s="3" t="n">
        <f aca="false">COUNT(H16:J16)</f>
        <v>2</v>
      </c>
      <c r="M16" s="4" t="s">
        <v>102</v>
      </c>
      <c r="N16" s="4" t="s">
        <v>54</v>
      </c>
      <c r="O16" s="4" t="s">
        <v>103</v>
      </c>
      <c r="P16" s="4" t="s">
        <v>25</v>
      </c>
    </row>
    <row r="17" customFormat="false" ht="35.05" hidden="false" customHeight="false" outlineLevel="0" collapsed="false">
      <c r="A17" s="3" t="n">
        <v>16</v>
      </c>
      <c r="B17" s="4" t="s">
        <v>67</v>
      </c>
      <c r="C17" s="4" t="s">
        <v>104</v>
      </c>
      <c r="D17" s="4" t="s">
        <v>105</v>
      </c>
      <c r="E17" s="4" t="s">
        <v>106</v>
      </c>
      <c r="F17" s="4" t="s">
        <v>107</v>
      </c>
      <c r="G17" s="3" t="s">
        <v>52</v>
      </c>
      <c r="H17" s="5"/>
      <c r="I17" s="5"/>
      <c r="J17" s="5" t="n">
        <v>570.48</v>
      </c>
      <c r="K17" s="5" t="n">
        <f aca="false">IF(COUNT(H17:J17)=0,"",AVERAGE(H17:J17))</f>
        <v>570.48</v>
      </c>
      <c r="L17" s="3" t="n">
        <f aca="false">COUNT(H17:J17)</f>
        <v>1</v>
      </c>
      <c r="M17" s="4" t="s">
        <v>108</v>
      </c>
      <c r="N17" s="4" t="s">
        <v>109</v>
      </c>
      <c r="O17" s="4" t="s">
        <v>110</v>
      </c>
      <c r="P17" s="4" t="s">
        <v>25</v>
      </c>
    </row>
    <row r="18" customFormat="false" ht="35.05" hidden="false" customHeight="false" outlineLevel="0" collapsed="false">
      <c r="A18" s="3" t="n">
        <v>17</v>
      </c>
      <c r="B18" s="4" t="s">
        <v>67</v>
      </c>
      <c r="C18" s="4" t="s">
        <v>111</v>
      </c>
      <c r="D18" s="4" t="s">
        <v>112</v>
      </c>
      <c r="E18" s="4" t="s">
        <v>19</v>
      </c>
      <c r="F18" s="4" t="s">
        <v>107</v>
      </c>
      <c r="G18" s="3" t="s">
        <v>52</v>
      </c>
      <c r="H18" s="5"/>
      <c r="I18" s="5"/>
      <c r="J18" s="5" t="n">
        <v>3606.91</v>
      </c>
      <c r="K18" s="5" t="n">
        <f aca="false">IF(COUNT(H18:J18)=0,"",AVERAGE(H18:J18))</f>
        <v>3606.91</v>
      </c>
      <c r="L18" s="3" t="n">
        <f aca="false">COUNT(H18:J18)</f>
        <v>1</v>
      </c>
      <c r="M18" s="4" t="s">
        <v>113</v>
      </c>
      <c r="N18" s="4" t="s">
        <v>114</v>
      </c>
      <c r="O18" s="4" t="s">
        <v>115</v>
      </c>
      <c r="P18" s="4" t="s">
        <v>25</v>
      </c>
    </row>
    <row r="19" customFormat="false" ht="46.25" hidden="false" customHeight="false" outlineLevel="0" collapsed="false">
      <c r="A19" s="3" t="n">
        <v>18</v>
      </c>
      <c r="B19" s="4" t="s">
        <v>67</v>
      </c>
      <c r="C19" s="4" t="s">
        <v>116</v>
      </c>
      <c r="D19" s="4" t="s">
        <v>117</v>
      </c>
      <c r="E19" s="4" t="s">
        <v>118</v>
      </c>
      <c r="F19" s="4" t="s">
        <v>119</v>
      </c>
      <c r="G19" s="3" t="s">
        <v>120</v>
      </c>
      <c r="H19" s="5"/>
      <c r="I19" s="5"/>
      <c r="J19" s="5" t="n">
        <v>1423.42</v>
      </c>
      <c r="K19" s="5" t="n">
        <f aca="false">IF(COUNT(H19:J19)=0,"",AVERAGE(H19:J19))</f>
        <v>1423.42</v>
      </c>
      <c r="L19" s="3" t="n">
        <f aca="false">COUNT(H19:J19)</f>
        <v>1</v>
      </c>
      <c r="M19" s="4" t="s">
        <v>121</v>
      </c>
      <c r="N19" s="4" t="s">
        <v>42</v>
      </c>
      <c r="O19" s="4" t="s">
        <v>122</v>
      </c>
      <c r="P19" s="4" t="s">
        <v>25</v>
      </c>
    </row>
    <row r="20" customFormat="false" ht="35.05" hidden="false" customHeight="false" outlineLevel="0" collapsed="false">
      <c r="A20" s="3" t="n">
        <v>19</v>
      </c>
      <c r="B20" s="4" t="s">
        <v>67</v>
      </c>
      <c r="C20" s="4" t="s">
        <v>123</v>
      </c>
      <c r="D20" s="4" t="s">
        <v>124</v>
      </c>
      <c r="E20" s="4" t="s">
        <v>99</v>
      </c>
      <c r="F20" s="4" t="s">
        <v>125</v>
      </c>
      <c r="G20" s="3" t="s">
        <v>101</v>
      </c>
      <c r="H20" s="5"/>
      <c r="I20" s="5"/>
      <c r="J20" s="5" t="n">
        <v>2276.79</v>
      </c>
      <c r="K20" s="5" t="n">
        <f aca="false">IF(COUNT(H20:J20)=0,"",AVERAGE(H20:J20))</f>
        <v>2276.79</v>
      </c>
      <c r="L20" s="3" t="n">
        <f aca="false">COUNT(H20:J20)</f>
        <v>1</v>
      </c>
      <c r="M20" s="4" t="s">
        <v>126</v>
      </c>
      <c r="N20" s="4" t="s">
        <v>23</v>
      </c>
      <c r="O20" s="4" t="s">
        <v>127</v>
      </c>
      <c r="P20" s="4" t="s">
        <v>25</v>
      </c>
    </row>
    <row r="21" customFormat="false" ht="35.05" hidden="false" customHeight="false" outlineLevel="0" collapsed="false">
      <c r="A21" s="3" t="n">
        <v>20</v>
      </c>
      <c r="B21" s="4" t="s">
        <v>128</v>
      </c>
      <c r="C21" s="4" t="s">
        <v>129</v>
      </c>
      <c r="D21" s="4" t="s">
        <v>130</v>
      </c>
      <c r="E21" s="4" t="s">
        <v>70</v>
      </c>
      <c r="F21" s="4" t="s">
        <v>131</v>
      </c>
      <c r="G21" s="3" t="s">
        <v>52</v>
      </c>
      <c r="H21" s="5" t="n">
        <v>946.09</v>
      </c>
      <c r="I21" s="5" t="n">
        <v>977.7</v>
      </c>
      <c r="J21" s="5" t="n">
        <v>900</v>
      </c>
      <c r="K21" s="5" t="n">
        <f aca="false">IF(COUNT(H21:J21)=0,"",AVERAGE(H21:J21))</f>
        <v>941.263333333333</v>
      </c>
      <c r="L21" s="3" t="n">
        <f aca="false">COUNT(H21:J21)</f>
        <v>3</v>
      </c>
      <c r="M21" s="4" t="s">
        <v>53</v>
      </c>
      <c r="N21" s="4" t="s">
        <v>54</v>
      </c>
      <c r="O21" s="4" t="s">
        <v>132</v>
      </c>
      <c r="P21" s="4" t="s">
        <v>25</v>
      </c>
    </row>
    <row r="22" customFormat="false" ht="35.05" hidden="false" customHeight="false" outlineLevel="0" collapsed="false">
      <c r="A22" s="3" t="n">
        <v>21</v>
      </c>
      <c r="B22" s="4" t="s">
        <v>128</v>
      </c>
      <c r="C22" s="4" t="s">
        <v>133</v>
      </c>
      <c r="D22" s="4" t="s">
        <v>134</v>
      </c>
      <c r="E22" s="4" t="s">
        <v>93</v>
      </c>
      <c r="F22" s="4" t="s">
        <v>88</v>
      </c>
      <c r="G22" s="3" t="s">
        <v>76</v>
      </c>
      <c r="H22" s="5" t="n">
        <v>2326.34</v>
      </c>
      <c r="I22" s="5" t="n">
        <v>1667.79</v>
      </c>
      <c r="J22" s="5" t="n">
        <v>4831.96</v>
      </c>
      <c r="K22" s="5" t="n">
        <f aca="false">IF(COUNT(H22:J22)=0,"",AVERAGE(H22:J22))</f>
        <v>2942.03</v>
      </c>
      <c r="L22" s="3" t="n">
        <f aca="false">COUNT(H22:J22)</f>
        <v>3</v>
      </c>
      <c r="M22" s="4" t="s">
        <v>94</v>
      </c>
      <c r="N22" s="4" t="s">
        <v>95</v>
      </c>
      <c r="O22" s="4" t="s">
        <v>135</v>
      </c>
      <c r="P22" s="4" t="s">
        <v>25</v>
      </c>
    </row>
    <row r="23" customFormat="false" ht="35.05" hidden="false" customHeight="false" outlineLevel="0" collapsed="false">
      <c r="A23" s="3" t="n">
        <v>22</v>
      </c>
      <c r="B23" s="4" t="s">
        <v>128</v>
      </c>
      <c r="C23" s="4" t="s">
        <v>136</v>
      </c>
      <c r="D23" s="4" t="s">
        <v>137</v>
      </c>
      <c r="E23" s="4" t="s">
        <v>138</v>
      </c>
      <c r="F23" s="4" t="s">
        <v>88</v>
      </c>
      <c r="G23" s="3" t="s">
        <v>76</v>
      </c>
      <c r="H23" s="5" t="n">
        <v>2422.72</v>
      </c>
      <c r="I23" s="5" t="n">
        <v>3022.93</v>
      </c>
      <c r="J23" s="5" t="n">
        <v>2573.7</v>
      </c>
      <c r="K23" s="5" t="n">
        <f aca="false">IF(COUNT(H23:J23)=0,"",AVERAGE(H23:J23))</f>
        <v>2673.11666666667</v>
      </c>
      <c r="L23" s="3" t="n">
        <f aca="false">COUNT(H23:J23)</f>
        <v>3</v>
      </c>
      <c r="M23" s="4" t="s">
        <v>139</v>
      </c>
      <c r="N23" s="4" t="s">
        <v>140</v>
      </c>
      <c r="O23" s="4" t="s">
        <v>141</v>
      </c>
      <c r="P23" s="4" t="s">
        <v>25</v>
      </c>
    </row>
    <row r="24" customFormat="false" ht="46.25" hidden="false" customHeight="false" outlineLevel="0" collapsed="false">
      <c r="A24" s="3" t="n">
        <v>23</v>
      </c>
      <c r="B24" s="4" t="s">
        <v>128</v>
      </c>
      <c r="C24" s="4" t="s">
        <v>142</v>
      </c>
      <c r="D24" s="4" t="s">
        <v>143</v>
      </c>
      <c r="E24" s="4" t="s">
        <v>19</v>
      </c>
      <c r="F24" s="4" t="s">
        <v>88</v>
      </c>
      <c r="G24" s="3" t="s">
        <v>76</v>
      </c>
      <c r="H24" s="5" t="n">
        <v>1795.4</v>
      </c>
      <c r="I24" s="5" t="n">
        <v>3064.56</v>
      </c>
      <c r="J24" s="5" t="n">
        <v>1668.13</v>
      </c>
      <c r="K24" s="5" t="n">
        <f aca="false">IF(COUNT(H24:J24)=0,"",AVERAGE(H24:J24))</f>
        <v>2176.03</v>
      </c>
      <c r="L24" s="3" t="n">
        <f aca="false">COUNT(H24:J24)</f>
        <v>3</v>
      </c>
      <c r="M24" s="4" t="s">
        <v>144</v>
      </c>
      <c r="N24" s="4" t="s">
        <v>78</v>
      </c>
      <c r="O24" s="4" t="s">
        <v>145</v>
      </c>
      <c r="P24" s="4" t="s">
        <v>25</v>
      </c>
    </row>
    <row r="25" customFormat="false" ht="46.25" hidden="false" customHeight="false" outlineLevel="0" collapsed="false">
      <c r="A25" s="3" t="n">
        <v>24</v>
      </c>
      <c r="B25" s="4" t="s">
        <v>128</v>
      </c>
      <c r="C25" s="4" t="s">
        <v>146</v>
      </c>
      <c r="D25" s="4" t="s">
        <v>147</v>
      </c>
      <c r="E25" s="4" t="s">
        <v>62</v>
      </c>
      <c r="F25" s="4" t="s">
        <v>88</v>
      </c>
      <c r="G25" s="3" t="s">
        <v>76</v>
      </c>
      <c r="H25" s="5" t="n">
        <v>4575.72</v>
      </c>
      <c r="I25" s="5" t="n">
        <v>5362.32</v>
      </c>
      <c r="J25" s="5" t="n">
        <v>1668.13</v>
      </c>
      <c r="K25" s="5" t="n">
        <f aca="false">IF(COUNT(H25:J25)=0,"",AVERAGE(H25:J25))</f>
        <v>3868.72333333333</v>
      </c>
      <c r="L25" s="3" t="n">
        <f aca="false">COUNT(H25:J25)</f>
        <v>3</v>
      </c>
      <c r="M25" s="4" t="s">
        <v>89</v>
      </c>
      <c r="N25" s="4" t="s">
        <v>78</v>
      </c>
      <c r="O25" s="4" t="s">
        <v>148</v>
      </c>
      <c r="P25" s="4" t="s">
        <v>25</v>
      </c>
    </row>
    <row r="26" customFormat="false" ht="46.25" hidden="false" customHeight="false" outlineLevel="0" collapsed="false">
      <c r="A26" s="3" t="n">
        <v>25</v>
      </c>
      <c r="B26" s="4" t="s">
        <v>149</v>
      </c>
      <c r="C26" s="4" t="s">
        <v>150</v>
      </c>
      <c r="D26" s="4" t="s">
        <v>151</v>
      </c>
      <c r="E26" s="4" t="s">
        <v>152</v>
      </c>
      <c r="F26" s="4" t="s">
        <v>153</v>
      </c>
      <c r="G26" s="3" t="s">
        <v>52</v>
      </c>
      <c r="H26" s="5" t="n">
        <v>926.66</v>
      </c>
      <c r="I26" s="5" t="n">
        <v>1090.29</v>
      </c>
      <c r="J26" s="5" t="n">
        <v>2433.94</v>
      </c>
      <c r="K26" s="5" t="n">
        <f aca="false">IF(COUNT(H26:J26)=0,"",AVERAGE(H26:J26))</f>
        <v>1483.63</v>
      </c>
      <c r="L26" s="3" t="n">
        <f aca="false">COUNT(H26:J26)</f>
        <v>3</v>
      </c>
      <c r="M26" s="4" t="s">
        <v>154</v>
      </c>
      <c r="N26" s="4" t="s">
        <v>155</v>
      </c>
      <c r="O26" s="4" t="s">
        <v>156</v>
      </c>
      <c r="P26" s="4" t="s">
        <v>25</v>
      </c>
    </row>
    <row r="27" customFormat="false" ht="35.05" hidden="false" customHeight="false" outlineLevel="0" collapsed="false">
      <c r="A27" s="3" t="n">
        <v>26</v>
      </c>
      <c r="B27" s="4" t="s">
        <v>157</v>
      </c>
      <c r="C27" s="4" t="s">
        <v>158</v>
      </c>
      <c r="D27" s="4" t="s">
        <v>159</v>
      </c>
      <c r="E27" s="4" t="s">
        <v>160</v>
      </c>
      <c r="F27" s="4" t="s">
        <v>161</v>
      </c>
      <c r="G27" s="3" t="s">
        <v>52</v>
      </c>
      <c r="H27" s="5" t="n">
        <v>1281.73</v>
      </c>
      <c r="I27" s="5" t="n">
        <v>1128.76</v>
      </c>
      <c r="J27" s="5" t="n">
        <v>1267.9</v>
      </c>
      <c r="K27" s="5" t="n">
        <f aca="false">IF(COUNT(H27:J27)=0,"",AVERAGE(H27:J27))</f>
        <v>1226.13</v>
      </c>
      <c r="L27" s="3" t="n">
        <f aca="false">COUNT(H27:J27)</f>
        <v>3</v>
      </c>
      <c r="M27" s="4" t="s">
        <v>162</v>
      </c>
      <c r="N27" s="4" t="s">
        <v>163</v>
      </c>
      <c r="O27" s="4" t="s">
        <v>164</v>
      </c>
      <c r="P27" s="4" t="s">
        <v>25</v>
      </c>
    </row>
    <row r="28" customFormat="false" ht="35.05" hidden="false" customHeight="false" outlineLevel="0" collapsed="false">
      <c r="A28" s="3" t="n">
        <v>27</v>
      </c>
      <c r="B28" s="4" t="s">
        <v>157</v>
      </c>
      <c r="C28" s="4" t="s">
        <v>165</v>
      </c>
      <c r="D28" s="4" t="s">
        <v>166</v>
      </c>
      <c r="E28" s="4" t="s">
        <v>167</v>
      </c>
      <c r="F28" s="4" t="s">
        <v>168</v>
      </c>
      <c r="G28" s="3" t="s">
        <v>52</v>
      </c>
      <c r="H28" s="5" t="n">
        <v>701.31</v>
      </c>
      <c r="I28" s="5" t="n">
        <v>625.47</v>
      </c>
      <c r="J28" s="5" t="n">
        <v>1077.05</v>
      </c>
      <c r="K28" s="5" t="n">
        <f aca="false">IF(COUNT(H28:J28)=0,"",AVERAGE(H28:J28))</f>
        <v>801.276666666667</v>
      </c>
      <c r="L28" s="3" t="n">
        <f aca="false">COUNT(H28:J28)</f>
        <v>3</v>
      </c>
      <c r="M28" s="4" t="s">
        <v>169</v>
      </c>
      <c r="N28" s="4" t="s">
        <v>170</v>
      </c>
      <c r="O28" s="4" t="s">
        <v>171</v>
      </c>
      <c r="P28" s="4" t="s">
        <v>25</v>
      </c>
    </row>
    <row r="29" customFormat="false" ht="46.25" hidden="false" customHeight="false" outlineLevel="0" collapsed="false">
      <c r="A29" s="3" t="n">
        <v>28</v>
      </c>
      <c r="B29" s="4" t="s">
        <v>172</v>
      </c>
      <c r="C29" s="4" t="s">
        <v>173</v>
      </c>
      <c r="D29" s="4" t="s">
        <v>174</v>
      </c>
      <c r="E29" s="4" t="s">
        <v>70</v>
      </c>
      <c r="F29" s="4" t="s">
        <v>153</v>
      </c>
      <c r="G29" s="3" t="s">
        <v>52</v>
      </c>
      <c r="H29" s="5" t="n">
        <v>813.95</v>
      </c>
      <c r="I29" s="5" t="n">
        <v>779.6</v>
      </c>
      <c r="J29" s="5" t="n">
        <v>1077.05</v>
      </c>
      <c r="K29" s="5" t="n">
        <f aca="false">IF(COUNT(H29:J29)=0,"",AVERAGE(H29:J29))</f>
        <v>890.2</v>
      </c>
      <c r="L29" s="3" t="n">
        <f aca="false">COUNT(H29:J29)</f>
        <v>3</v>
      </c>
      <c r="M29" s="4" t="s">
        <v>175</v>
      </c>
      <c r="N29" s="4" t="s">
        <v>170</v>
      </c>
      <c r="O29" s="4" t="s">
        <v>176</v>
      </c>
      <c r="P29" s="4" t="s">
        <v>25</v>
      </c>
    </row>
    <row r="30" customFormat="false" ht="46.25" hidden="false" customHeight="false" outlineLevel="0" collapsed="false">
      <c r="A30" s="3" t="n">
        <v>29</v>
      </c>
      <c r="B30" s="4" t="s">
        <v>172</v>
      </c>
      <c r="C30" s="4" t="s">
        <v>177</v>
      </c>
      <c r="D30" s="4" t="s">
        <v>178</v>
      </c>
      <c r="E30" s="4" t="s">
        <v>179</v>
      </c>
      <c r="F30" s="4" t="s">
        <v>180</v>
      </c>
      <c r="G30" s="3" t="s">
        <v>76</v>
      </c>
      <c r="H30" s="5" t="n">
        <v>4451.49</v>
      </c>
      <c r="I30" s="5" t="n">
        <v>2266</v>
      </c>
      <c r="J30" s="5" t="n">
        <v>1423.42</v>
      </c>
      <c r="K30" s="5" t="n">
        <f aca="false">IF(COUNT(H30:J30)=0,"",AVERAGE(H30:J30))</f>
        <v>2713.63666666667</v>
      </c>
      <c r="L30" s="3" t="n">
        <f aca="false">COUNT(H30:J30)</f>
        <v>3</v>
      </c>
      <c r="M30" s="4" t="s">
        <v>181</v>
      </c>
      <c r="N30" s="4" t="s">
        <v>42</v>
      </c>
      <c r="O30" s="4" t="s">
        <v>182</v>
      </c>
      <c r="P30" s="4" t="s">
        <v>25</v>
      </c>
    </row>
    <row r="31" customFormat="false" ht="46.25" hidden="false" customHeight="false" outlineLevel="0" collapsed="false">
      <c r="A31" s="3" t="n">
        <v>30</v>
      </c>
      <c r="B31" s="4" t="s">
        <v>172</v>
      </c>
      <c r="C31" s="4" t="s">
        <v>173</v>
      </c>
      <c r="D31" s="4" t="s">
        <v>183</v>
      </c>
      <c r="E31" s="4" t="s">
        <v>70</v>
      </c>
      <c r="F31" s="4" t="s">
        <v>153</v>
      </c>
      <c r="G31" s="3" t="s">
        <v>52</v>
      </c>
      <c r="H31" s="5" t="n">
        <v>813.95</v>
      </c>
      <c r="I31" s="5"/>
      <c r="J31" s="5" t="n">
        <v>1077.05</v>
      </c>
      <c r="K31" s="5" t="n">
        <f aca="false">IF(COUNT(H31:J31)=0,"",AVERAGE(H31:J31))</f>
        <v>945.5</v>
      </c>
      <c r="L31" s="3" t="n">
        <f aca="false">COUNT(H31:J31)</f>
        <v>2</v>
      </c>
      <c r="M31" s="4" t="s">
        <v>175</v>
      </c>
      <c r="N31" s="4" t="s">
        <v>170</v>
      </c>
      <c r="O31" s="4" t="s">
        <v>176</v>
      </c>
      <c r="P31" s="4" t="s">
        <v>25</v>
      </c>
    </row>
    <row r="32" customFormat="false" ht="46.25" hidden="false" customHeight="false" outlineLevel="0" collapsed="false">
      <c r="A32" s="3" t="n">
        <v>31</v>
      </c>
      <c r="B32" s="4" t="s">
        <v>172</v>
      </c>
      <c r="C32" s="4" t="s">
        <v>184</v>
      </c>
      <c r="D32" s="4" t="s">
        <v>185</v>
      </c>
      <c r="E32" s="4" t="s">
        <v>186</v>
      </c>
      <c r="F32" s="4" t="s">
        <v>187</v>
      </c>
      <c r="G32" s="3" t="s">
        <v>188</v>
      </c>
      <c r="H32" s="5" t="n">
        <v>1853.84</v>
      </c>
      <c r="I32" s="5" t="n">
        <v>2079.18</v>
      </c>
      <c r="J32" s="5" t="n">
        <v>1423.42</v>
      </c>
      <c r="K32" s="5" t="n">
        <f aca="false">IF(COUNT(H32:J32)=0,"",AVERAGE(H32:J32))</f>
        <v>1785.48</v>
      </c>
      <c r="L32" s="3" t="n">
        <f aca="false">COUNT(H32:J32)</f>
        <v>3</v>
      </c>
      <c r="M32" s="4" t="s">
        <v>41</v>
      </c>
      <c r="N32" s="4" t="s">
        <v>42</v>
      </c>
      <c r="O32" s="4" t="s">
        <v>189</v>
      </c>
      <c r="P32" s="4" t="s">
        <v>25</v>
      </c>
    </row>
    <row r="33" customFormat="false" ht="46.25" hidden="false" customHeight="false" outlineLevel="0" collapsed="false">
      <c r="A33" s="3" t="n">
        <v>32</v>
      </c>
      <c r="B33" s="4" t="s">
        <v>172</v>
      </c>
      <c r="C33" s="4" t="s">
        <v>190</v>
      </c>
      <c r="D33" s="4" t="s">
        <v>191</v>
      </c>
      <c r="E33" s="4" t="s">
        <v>192</v>
      </c>
      <c r="F33" s="4" t="s">
        <v>193</v>
      </c>
      <c r="G33" s="3" t="s">
        <v>76</v>
      </c>
      <c r="H33" s="5" t="n">
        <v>1220.52</v>
      </c>
      <c r="I33" s="5" t="n">
        <v>1079.03</v>
      </c>
      <c r="J33" s="5" t="n">
        <v>1130.2</v>
      </c>
      <c r="K33" s="5" t="n">
        <f aca="false">IF(COUNT(H33:J33)=0,"",AVERAGE(H33:J33))</f>
        <v>1143.25</v>
      </c>
      <c r="L33" s="3" t="n">
        <f aca="false">COUNT(H33:J33)</f>
        <v>3</v>
      </c>
      <c r="M33" s="4" t="s">
        <v>194</v>
      </c>
      <c r="N33" s="4" t="s">
        <v>195</v>
      </c>
      <c r="O33" s="4" t="s">
        <v>196</v>
      </c>
      <c r="P33" s="4" t="s">
        <v>25</v>
      </c>
    </row>
    <row r="34" customFormat="false" ht="46.25" hidden="false" customHeight="false" outlineLevel="0" collapsed="false">
      <c r="A34" s="3" t="n">
        <v>33</v>
      </c>
      <c r="B34" s="4" t="s">
        <v>172</v>
      </c>
      <c r="C34" s="4" t="s">
        <v>197</v>
      </c>
      <c r="D34" s="4" t="s">
        <v>198</v>
      </c>
      <c r="E34" s="4" t="s">
        <v>199</v>
      </c>
      <c r="F34" s="4" t="s">
        <v>180</v>
      </c>
      <c r="G34" s="3" t="s">
        <v>76</v>
      </c>
      <c r="H34" s="5" t="n">
        <v>4575.3</v>
      </c>
      <c r="I34" s="5" t="n">
        <v>1881.16</v>
      </c>
      <c r="J34" s="5" t="n">
        <v>1423.42</v>
      </c>
      <c r="K34" s="5" t="n">
        <f aca="false">IF(COUNT(H34:J34)=0,"",AVERAGE(H34:J34))</f>
        <v>2626.62666666667</v>
      </c>
      <c r="L34" s="3" t="n">
        <f aca="false">COUNT(H34:J34)</f>
        <v>3</v>
      </c>
      <c r="M34" s="4" t="s">
        <v>181</v>
      </c>
      <c r="N34" s="4" t="s">
        <v>42</v>
      </c>
      <c r="O34" s="4" t="s">
        <v>200</v>
      </c>
      <c r="P34" s="4" t="s">
        <v>25</v>
      </c>
    </row>
    <row r="35" customFormat="false" ht="35.05" hidden="false" customHeight="false" outlineLevel="0" collapsed="false">
      <c r="A35" s="3" t="n">
        <v>34</v>
      </c>
      <c r="B35" s="4" t="s">
        <v>172</v>
      </c>
      <c r="C35" s="4" t="s">
        <v>201</v>
      </c>
      <c r="D35" s="4" t="s">
        <v>202</v>
      </c>
      <c r="E35" s="4" t="s">
        <v>58</v>
      </c>
      <c r="F35" s="4" t="s">
        <v>153</v>
      </c>
      <c r="G35" s="3" t="s">
        <v>52</v>
      </c>
      <c r="H35" s="5" t="n">
        <v>837.04</v>
      </c>
      <c r="I35" s="5" t="n">
        <v>897.03</v>
      </c>
      <c r="J35" s="5" t="n">
        <v>1077.05</v>
      </c>
      <c r="K35" s="5" t="n">
        <f aca="false">IF(COUNT(H35:J35)=0,"",AVERAGE(H35:J35))</f>
        <v>937.04</v>
      </c>
      <c r="L35" s="3" t="n">
        <f aca="false">COUNT(H35:J35)</f>
        <v>3</v>
      </c>
      <c r="M35" s="4" t="s">
        <v>203</v>
      </c>
      <c r="N35" s="4" t="s">
        <v>170</v>
      </c>
      <c r="O35" s="4" t="s">
        <v>204</v>
      </c>
      <c r="P35" s="4" t="s">
        <v>25</v>
      </c>
    </row>
    <row r="36" customFormat="false" ht="35.05" hidden="false" customHeight="false" outlineLevel="0" collapsed="false">
      <c r="A36" s="3" t="n">
        <v>35</v>
      </c>
      <c r="B36" s="4" t="s">
        <v>172</v>
      </c>
      <c r="C36" s="4" t="s">
        <v>201</v>
      </c>
      <c r="D36" s="4" t="s">
        <v>205</v>
      </c>
      <c r="E36" s="4" t="s">
        <v>58</v>
      </c>
      <c r="F36" s="4" t="s">
        <v>153</v>
      </c>
      <c r="G36" s="3" t="s">
        <v>52</v>
      </c>
      <c r="H36" s="5" t="n">
        <v>837.04</v>
      </c>
      <c r="I36" s="5" t="n">
        <v>897.03</v>
      </c>
      <c r="J36" s="5" t="n">
        <v>1077.05</v>
      </c>
      <c r="K36" s="5" t="n">
        <f aca="false">IF(COUNT(H36:J36)=0,"",AVERAGE(H36:J36))</f>
        <v>937.04</v>
      </c>
      <c r="L36" s="3" t="n">
        <f aca="false">COUNT(H36:J36)</f>
        <v>3</v>
      </c>
      <c r="M36" s="4" t="s">
        <v>203</v>
      </c>
      <c r="N36" s="4" t="s">
        <v>170</v>
      </c>
      <c r="O36" s="4" t="s">
        <v>204</v>
      </c>
      <c r="P36" s="4" t="s">
        <v>25</v>
      </c>
    </row>
    <row r="37" customFormat="false" ht="35.05" hidden="false" customHeight="false" outlineLevel="0" collapsed="false">
      <c r="A37" s="3" t="n">
        <v>36</v>
      </c>
      <c r="B37" s="4" t="s">
        <v>172</v>
      </c>
      <c r="C37" s="4" t="s">
        <v>206</v>
      </c>
      <c r="D37" s="4" t="s">
        <v>207</v>
      </c>
      <c r="E37" s="4" t="s">
        <v>208</v>
      </c>
      <c r="F37" s="4" t="s">
        <v>153</v>
      </c>
      <c r="G37" s="3" t="s">
        <v>52</v>
      </c>
      <c r="H37" s="5" t="n">
        <v>744.21</v>
      </c>
      <c r="I37" s="5" t="n">
        <v>761.15</v>
      </c>
      <c r="J37" s="5" t="n">
        <v>1267.9</v>
      </c>
      <c r="K37" s="5" t="n">
        <f aca="false">IF(COUNT(H37:J37)=0,"",AVERAGE(H37:J37))</f>
        <v>924.42</v>
      </c>
      <c r="L37" s="3" t="n">
        <f aca="false">COUNT(H37:J37)</f>
        <v>3</v>
      </c>
      <c r="M37" s="4" t="s">
        <v>209</v>
      </c>
      <c r="N37" s="4" t="s">
        <v>163</v>
      </c>
      <c r="O37" s="4" t="s">
        <v>210</v>
      </c>
      <c r="P37" s="4" t="s">
        <v>25</v>
      </c>
    </row>
    <row r="38" customFormat="false" ht="35.05" hidden="false" customHeight="false" outlineLevel="0" collapsed="false">
      <c r="A38" s="3" t="n">
        <v>37</v>
      </c>
      <c r="B38" s="4" t="s">
        <v>172</v>
      </c>
      <c r="C38" s="4" t="s">
        <v>206</v>
      </c>
      <c r="D38" s="4" t="s">
        <v>211</v>
      </c>
      <c r="E38" s="4" t="s">
        <v>208</v>
      </c>
      <c r="F38" s="4" t="s">
        <v>153</v>
      </c>
      <c r="G38" s="3" t="s">
        <v>52</v>
      </c>
      <c r="H38" s="5" t="n">
        <v>744.21</v>
      </c>
      <c r="I38" s="5" t="n">
        <v>761.15</v>
      </c>
      <c r="J38" s="5" t="n">
        <v>1267.9</v>
      </c>
      <c r="K38" s="5" t="n">
        <f aca="false">IF(COUNT(H38:J38)=0,"",AVERAGE(H38:J38))</f>
        <v>924.42</v>
      </c>
      <c r="L38" s="3" t="n">
        <f aca="false">COUNT(H38:J38)</f>
        <v>3</v>
      </c>
      <c r="M38" s="4" t="s">
        <v>209</v>
      </c>
      <c r="N38" s="4" t="s">
        <v>163</v>
      </c>
      <c r="O38" s="4" t="s">
        <v>210</v>
      </c>
      <c r="P38" s="4" t="s">
        <v>25</v>
      </c>
    </row>
    <row r="39" customFormat="false" ht="46.25" hidden="false" customHeight="false" outlineLevel="0" collapsed="false">
      <c r="A39" s="3" t="n">
        <v>38</v>
      </c>
      <c r="B39" s="4" t="s">
        <v>172</v>
      </c>
      <c r="C39" s="4" t="s">
        <v>212</v>
      </c>
      <c r="D39" s="4" t="s">
        <v>213</v>
      </c>
      <c r="E39" s="4" t="s">
        <v>214</v>
      </c>
      <c r="F39" s="4" t="s">
        <v>215</v>
      </c>
      <c r="G39" s="3" t="s">
        <v>46</v>
      </c>
      <c r="H39" s="5" t="n">
        <v>4420.92</v>
      </c>
      <c r="I39" s="5" t="n">
        <v>3965.5</v>
      </c>
      <c r="J39" s="5" t="n">
        <v>1423.42</v>
      </c>
      <c r="K39" s="5" t="n">
        <f aca="false">IF(COUNT(H39:J39)=0,"",AVERAGE(H39:J39))</f>
        <v>3269.94666666667</v>
      </c>
      <c r="L39" s="3" t="n">
        <f aca="false">COUNT(H39:J39)</f>
        <v>3</v>
      </c>
      <c r="M39" s="4" t="s">
        <v>41</v>
      </c>
      <c r="N39" s="4" t="s">
        <v>42</v>
      </c>
      <c r="O39" s="4" t="s">
        <v>216</v>
      </c>
      <c r="P39" s="4" t="s">
        <v>25</v>
      </c>
    </row>
    <row r="40" customFormat="false" ht="35.05" hidden="false" customHeight="false" outlineLevel="0" collapsed="false">
      <c r="A40" s="3" t="n">
        <v>39</v>
      </c>
      <c r="B40" s="4" t="s">
        <v>172</v>
      </c>
      <c r="C40" s="4" t="s">
        <v>217</v>
      </c>
      <c r="D40" s="4" t="s">
        <v>218</v>
      </c>
      <c r="E40" s="4" t="s">
        <v>214</v>
      </c>
      <c r="F40" s="4" t="s">
        <v>180</v>
      </c>
      <c r="G40" s="3" t="s">
        <v>76</v>
      </c>
      <c r="H40" s="5" t="n">
        <v>4417.37</v>
      </c>
      <c r="I40" s="5" t="n">
        <v>3296</v>
      </c>
      <c r="J40" s="5" t="n">
        <v>1130.2</v>
      </c>
      <c r="K40" s="5" t="n">
        <f aca="false">IF(COUNT(H40:J40)=0,"",AVERAGE(H40:J40))</f>
        <v>2947.85666666667</v>
      </c>
      <c r="L40" s="3" t="n">
        <f aca="false">COUNT(H40:J40)</f>
        <v>3</v>
      </c>
      <c r="M40" s="4" t="s">
        <v>194</v>
      </c>
      <c r="N40" s="4" t="s">
        <v>195</v>
      </c>
      <c r="O40" s="4" t="s">
        <v>219</v>
      </c>
      <c r="P40" s="4" t="s">
        <v>25</v>
      </c>
    </row>
    <row r="41" customFormat="false" ht="35.05" hidden="false" customHeight="false" outlineLevel="0" collapsed="false">
      <c r="A41" s="3" t="n">
        <v>40</v>
      </c>
      <c r="B41" s="4" t="s">
        <v>172</v>
      </c>
      <c r="C41" s="4" t="s">
        <v>220</v>
      </c>
      <c r="D41" s="4" t="s">
        <v>221</v>
      </c>
      <c r="E41" s="4" t="s">
        <v>214</v>
      </c>
      <c r="F41" s="4" t="s">
        <v>63</v>
      </c>
      <c r="G41" s="3" t="s">
        <v>52</v>
      </c>
      <c r="H41" s="5" t="n">
        <v>1001.73</v>
      </c>
      <c r="I41" s="5" t="n">
        <v>996.16</v>
      </c>
      <c r="J41" s="5" t="n">
        <v>1077.05</v>
      </c>
      <c r="K41" s="5" t="n">
        <f aca="false">IF(COUNT(H41:J41)=0,"",AVERAGE(H41:J41))</f>
        <v>1024.98</v>
      </c>
      <c r="L41" s="3" t="n">
        <f aca="false">COUNT(H41:J41)</f>
        <v>3</v>
      </c>
      <c r="M41" s="4" t="s">
        <v>222</v>
      </c>
      <c r="N41" s="4" t="s">
        <v>170</v>
      </c>
      <c r="O41" s="4" t="s">
        <v>223</v>
      </c>
      <c r="P41" s="4" t="s">
        <v>25</v>
      </c>
    </row>
    <row r="42" customFormat="false" ht="35.05" hidden="false" customHeight="false" outlineLevel="0" collapsed="false">
      <c r="A42" s="3" t="n">
        <v>41</v>
      </c>
      <c r="B42" s="4" t="s">
        <v>224</v>
      </c>
      <c r="C42" s="4" t="s">
        <v>225</v>
      </c>
      <c r="D42" s="4" t="s">
        <v>226</v>
      </c>
      <c r="E42" s="4" t="s">
        <v>227</v>
      </c>
      <c r="F42" s="4" t="s">
        <v>63</v>
      </c>
      <c r="G42" s="3" t="s">
        <v>52</v>
      </c>
      <c r="H42" s="5"/>
      <c r="I42" s="5" t="n">
        <v>363.8</v>
      </c>
      <c r="J42" s="5" t="n">
        <v>570.48</v>
      </c>
      <c r="K42" s="5" t="n">
        <f aca="false">IF(COUNT(H42:J42)=0,"",AVERAGE(H42:J42))</f>
        <v>467.14</v>
      </c>
      <c r="L42" s="3" t="n">
        <f aca="false">COUNT(H42:J42)</f>
        <v>2</v>
      </c>
      <c r="M42" s="4" t="s">
        <v>228</v>
      </c>
      <c r="N42" s="4" t="s">
        <v>109</v>
      </c>
      <c r="O42" s="4" t="s">
        <v>229</v>
      </c>
      <c r="P42" s="4" t="s">
        <v>25</v>
      </c>
    </row>
    <row r="43" customFormat="false" ht="35.05" hidden="false" customHeight="false" outlineLevel="0" collapsed="false">
      <c r="A43" s="3" t="n">
        <v>42</v>
      </c>
      <c r="B43" s="4" t="s">
        <v>224</v>
      </c>
      <c r="C43" s="4" t="s">
        <v>230</v>
      </c>
      <c r="D43" s="4" t="s">
        <v>231</v>
      </c>
      <c r="E43" s="4" t="s">
        <v>62</v>
      </c>
      <c r="F43" s="4" t="s">
        <v>63</v>
      </c>
      <c r="G43" s="3" t="s">
        <v>64</v>
      </c>
      <c r="H43" s="5"/>
      <c r="I43" s="5"/>
      <c r="J43" s="5" t="n">
        <v>848.23</v>
      </c>
      <c r="K43" s="5" t="n">
        <f aca="false">IF(COUNT(H43:J43)=0,"",AVERAGE(H43:J43))</f>
        <v>848.23</v>
      </c>
      <c r="L43" s="3" t="n">
        <f aca="false">COUNT(H43:J43)</f>
        <v>1</v>
      </c>
      <c r="M43" s="4" t="s">
        <v>65</v>
      </c>
      <c r="N43" s="4" t="s">
        <v>42</v>
      </c>
      <c r="O43" s="4" t="s">
        <v>232</v>
      </c>
      <c r="P43" s="4" t="s">
        <v>25</v>
      </c>
    </row>
    <row r="44" customFormat="false" ht="35.05" hidden="false" customHeight="false" outlineLevel="0" collapsed="false">
      <c r="A44" s="3" t="n">
        <v>43</v>
      </c>
      <c r="B44" s="4" t="s">
        <v>233</v>
      </c>
      <c r="C44" s="4" t="s">
        <v>234</v>
      </c>
      <c r="D44" s="4" t="s">
        <v>235</v>
      </c>
      <c r="E44" s="4" t="s">
        <v>227</v>
      </c>
      <c r="F44" s="4" t="s">
        <v>63</v>
      </c>
      <c r="G44" s="3" t="s">
        <v>52</v>
      </c>
      <c r="H44" s="5"/>
      <c r="I44" s="5"/>
      <c r="J44" s="5" t="n">
        <v>570.48</v>
      </c>
      <c r="K44" s="5" t="n">
        <f aca="false">IF(COUNT(H44:J44)=0,"",AVERAGE(H44:J44))</f>
        <v>570.48</v>
      </c>
      <c r="L44" s="3" t="n">
        <f aca="false">COUNT(H44:J44)</f>
        <v>1</v>
      </c>
      <c r="M44" s="4" t="s">
        <v>236</v>
      </c>
      <c r="N44" s="4" t="s">
        <v>109</v>
      </c>
      <c r="O44" s="4" t="s">
        <v>237</v>
      </c>
      <c r="P44" s="4" t="s">
        <v>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8.6796875" defaultRowHeight="13.5" customHeight="false" zeroHeight="false" outlineLevelRow="0" outlineLevelCol="0"/>
  <cols>
    <col collapsed="false" customWidth="true" hidden="false" outlineLevel="0" max="1" min="1" style="1" width="42"/>
    <col collapsed="false" customWidth="true" hidden="false" outlineLevel="0" max="2" min="2" style="1" width="70"/>
  </cols>
  <sheetData>
    <row r="1" customFormat="false" ht="13.5" hidden="false" customHeight="false" outlineLevel="0" collapsed="false">
      <c r="A1" s="6" t="s">
        <v>238</v>
      </c>
      <c r="B1" s="6" t="s">
        <v>239</v>
      </c>
    </row>
    <row r="2" customFormat="false" ht="13.5" hidden="false" customHeight="false" outlineLevel="0" collapsed="false">
      <c r="A2" s="7" t="s">
        <v>240</v>
      </c>
      <c r="B2" s="7" t="n">
        <f aca="false">COUNTA('Pesquisa por veículo'!A2:A44)</f>
        <v>43</v>
      </c>
    </row>
    <row r="3" customFormat="false" ht="13.5" hidden="false" customHeight="false" outlineLevel="0" collapsed="false">
      <c r="A3" s="7" t="s">
        <v>241</v>
      </c>
      <c r="B3" s="7" t="n">
        <f aca="false">COUNTIF('Pesquisa por veículo'!H2:I44,"&gt;0")</f>
        <v>69</v>
      </c>
    </row>
    <row r="4" customFormat="false" ht="13.5" hidden="false" customHeight="false" outlineLevel="0" collapsed="false">
      <c r="A4" s="7" t="s">
        <v>242</v>
      </c>
      <c r="B4" s="7" t="n">
        <f aca="false">COUNTIFS('Pesquisa por veículo'!H2:H44,"",'Pesquisa por veículo'!I2:I44,"")</f>
        <v>7</v>
      </c>
    </row>
    <row r="5" customFormat="false" ht="23.85" hidden="false" customHeight="false" outlineLevel="0" collapsed="false">
      <c r="A5" s="7" t="s">
        <v>243</v>
      </c>
      <c r="B5" s="7" t="n">
        <f aca="false">COUNT('Pesquisa por veículo'!J2:J44)</f>
        <v>43</v>
      </c>
    </row>
    <row r="6" customFormat="false" ht="13.5" hidden="false" customHeight="false" outlineLevel="0" collapsed="false">
      <c r="A6" s="7" t="s">
        <v>244</v>
      </c>
      <c r="B6" s="8" t="n">
        <f aca="false">SUM('Pesquisa por veículo'!K2:K44)</f>
        <v>77250.0333333333</v>
      </c>
    </row>
    <row r="7" customFormat="false" ht="13.5" hidden="false" customHeight="false" outlineLevel="0" collapsed="false">
      <c r="A7" s="7" t="s">
        <v>245</v>
      </c>
      <c r="B7" s="8" t="n">
        <f aca="false">AVERAGE('Pesquisa por veículo'!K2:K44)</f>
        <v>1796.51240310078</v>
      </c>
    </row>
    <row r="8" customFormat="false" ht="35.05" hidden="false" customHeight="false" outlineLevel="0" collapsed="false">
      <c r="A8" s="7" t="s">
        <v>246</v>
      </c>
      <c r="B8" s="7" t="s">
        <v>247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3.5" customHeight="false" zeroHeight="false" outlineLevelRow="0" outlineLevelCol="0"/>
  <cols>
    <col collapsed="false" customWidth="true" hidden="false" outlineLevel="0" max="1" min="1" style="1" width="28"/>
    <col collapsed="false" customWidth="true" hidden="false" outlineLevel="0" max="2" min="2" style="1" width="95"/>
  </cols>
  <sheetData>
    <row r="1" customFormat="false" ht="13.5" hidden="false" customHeight="false" outlineLevel="0" collapsed="false">
      <c r="A1" s="6" t="s">
        <v>248</v>
      </c>
      <c r="B1" s="6" t="s">
        <v>249</v>
      </c>
    </row>
    <row r="2" customFormat="false" ht="13.5" hidden="false" customHeight="false" outlineLevel="0" collapsed="false">
      <c r="A2" s="1" t="s">
        <v>250</v>
      </c>
      <c r="B2" s="1" t="s">
        <v>251</v>
      </c>
    </row>
    <row r="3" customFormat="false" ht="13.5" hidden="false" customHeight="false" outlineLevel="0" collapsed="false">
      <c r="A3" s="1" t="s">
        <v>252</v>
      </c>
      <c r="B3" s="1" t="s">
        <v>253</v>
      </c>
    </row>
    <row r="4" customFormat="false" ht="13.5" hidden="false" customHeight="false" outlineLevel="0" collapsed="false">
      <c r="A4" s="1" t="s">
        <v>254</v>
      </c>
      <c r="B4" s="1" t="s">
        <v>255</v>
      </c>
    </row>
    <row r="5" customFormat="false" ht="13.5" hidden="false" customHeight="false" outlineLevel="0" collapsed="false">
      <c r="A5" s="1" t="s">
        <v>256</v>
      </c>
      <c r="B5" s="1" t="s">
        <v>257</v>
      </c>
    </row>
    <row r="6" customFormat="false" ht="13.5" hidden="false" customHeight="false" outlineLevel="0" collapsed="false">
      <c r="A6" s="1" t="s">
        <v>258</v>
      </c>
      <c r="B6" s="1" t="s">
        <v>259</v>
      </c>
    </row>
    <row r="7" customFormat="false" ht="13.5" hidden="false" customHeight="false" outlineLevel="0" collapsed="false">
      <c r="A7" s="1" t="s">
        <v>260</v>
      </c>
      <c r="B7" s="1" t="s">
        <v>261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2026-05-29T13:05:28Z</dcterms:created>
  <dc:creator>Usuario</dc:creator>
  <dc:description/>
  <dc:language>pt-BR</dc:language>
  <cp:lastModifiedBy/>
  <dcterms:modified xsi:type="dcterms:W3CDTF">2026-06-15T14:53:28Z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