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PO-PLE" sheetId="1" r:id="rId1"/>
    <sheet name="CFF - PLE" sheetId="2" r:id="rId2"/>
  </sheets>
  <definedNames>
    <definedName name="_xlnm.Print_Area" localSheetId="1">'CFF - PLE'!$A$1:$E$241</definedName>
    <definedName name="_xlnm.Print_Area" localSheetId="0">'PO-PLE'!$A$1:$U$1303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L1286" i="1" l="1"/>
  <c r="T1290" i="1" s="1"/>
  <c r="G1286" i="1"/>
  <c r="L1278" i="1"/>
  <c r="T1281" i="1" s="1"/>
  <c r="G1278" i="1"/>
  <c r="T1275" i="1"/>
  <c r="T1274" i="1"/>
  <c r="T1271" i="1"/>
  <c r="L1271" i="1"/>
  <c r="T1276" i="1" s="1"/>
  <c r="G1271" i="1"/>
  <c r="L1264" i="1"/>
  <c r="T1267" i="1" s="1"/>
  <c r="G1264" i="1"/>
  <c r="T1261" i="1"/>
  <c r="T1260" i="1"/>
  <c r="T1257" i="1"/>
  <c r="L1257" i="1"/>
  <c r="T1262" i="1" s="1"/>
  <c r="G1257" i="1"/>
  <c r="L1250" i="1"/>
  <c r="T1253" i="1" s="1"/>
  <c r="G1250" i="1"/>
  <c r="T1247" i="1"/>
  <c r="T1246" i="1"/>
  <c r="T1243" i="1"/>
  <c r="L1243" i="1"/>
  <c r="T1248" i="1" s="1"/>
  <c r="G1243" i="1"/>
  <c r="L1236" i="1"/>
  <c r="T1239" i="1" s="1"/>
  <c r="G1236" i="1"/>
  <c r="T1233" i="1"/>
  <c r="T1232" i="1"/>
  <c r="T1229" i="1"/>
  <c r="L1229" i="1"/>
  <c r="T1234" i="1" s="1"/>
  <c r="G1229" i="1"/>
  <c r="L1222" i="1"/>
  <c r="T1225" i="1" s="1"/>
  <c r="G1222" i="1"/>
  <c r="T1219" i="1"/>
  <c r="T1218" i="1"/>
  <c r="T1217" i="1"/>
  <c r="T1215" i="1"/>
  <c r="T1214" i="1"/>
  <c r="L1214" i="1"/>
  <c r="T1220" i="1" s="1"/>
  <c r="G1214" i="1"/>
  <c r="T1210" i="1"/>
  <c r="L1207" i="1"/>
  <c r="T1211" i="1" s="1"/>
  <c r="G1207" i="1"/>
  <c r="T1205" i="1"/>
  <c r="T1204" i="1"/>
  <c r="T1203" i="1"/>
  <c r="T1201" i="1"/>
  <c r="T1200" i="1"/>
  <c r="L1200" i="1"/>
  <c r="T1206" i="1" s="1"/>
  <c r="G1200" i="1"/>
  <c r="T1196" i="1"/>
  <c r="L1193" i="1"/>
  <c r="T1197" i="1" s="1"/>
  <c r="G1193" i="1"/>
  <c r="T1191" i="1"/>
  <c r="T1190" i="1"/>
  <c r="T1189" i="1"/>
  <c r="T1187" i="1"/>
  <c r="T1186" i="1"/>
  <c r="L1186" i="1"/>
  <c r="T1192" i="1" s="1"/>
  <c r="G1186" i="1"/>
  <c r="T1182" i="1"/>
  <c r="L1179" i="1"/>
  <c r="T1183" i="1" s="1"/>
  <c r="G1179" i="1"/>
  <c r="L1171" i="1"/>
  <c r="T1174" i="1" s="1"/>
  <c r="G1171" i="1"/>
  <c r="T1168" i="1"/>
  <c r="T1167" i="1"/>
  <c r="T1164" i="1"/>
  <c r="L1164" i="1"/>
  <c r="T1169" i="1" s="1"/>
  <c r="G1164" i="1"/>
  <c r="L1157" i="1"/>
  <c r="T1160" i="1" s="1"/>
  <c r="G1157" i="1"/>
  <c r="T1154" i="1"/>
  <c r="T1153" i="1"/>
  <c r="T1150" i="1"/>
  <c r="L1150" i="1"/>
  <c r="T1155" i="1" s="1"/>
  <c r="G1150" i="1"/>
  <c r="L1143" i="1"/>
  <c r="G1143" i="1"/>
  <c r="T1140" i="1"/>
  <c r="T1139" i="1"/>
  <c r="T1138" i="1"/>
  <c r="T1136" i="1"/>
  <c r="T1135" i="1"/>
  <c r="L1135" i="1"/>
  <c r="T1141" i="1" s="1"/>
  <c r="G1135" i="1"/>
  <c r="T1131" i="1"/>
  <c r="L1128" i="1"/>
  <c r="T1132" i="1" s="1"/>
  <c r="G1128" i="1"/>
  <c r="T1126" i="1"/>
  <c r="T1125" i="1"/>
  <c r="T1124" i="1"/>
  <c r="T1122" i="1"/>
  <c r="T1121" i="1"/>
  <c r="L1121" i="1"/>
  <c r="T1127" i="1" s="1"/>
  <c r="G1121" i="1"/>
  <c r="T1117" i="1"/>
  <c r="L1114" i="1"/>
  <c r="T1118" i="1" s="1"/>
  <c r="G1114" i="1"/>
  <c r="T1112" i="1"/>
  <c r="T1111" i="1"/>
  <c r="T1110" i="1"/>
  <c r="T1108" i="1"/>
  <c r="T1107" i="1"/>
  <c r="L1107" i="1"/>
  <c r="T1113" i="1" s="1"/>
  <c r="G1107" i="1"/>
  <c r="T1103" i="1"/>
  <c r="L1100" i="1"/>
  <c r="T1104" i="1" s="1"/>
  <c r="G1100" i="1"/>
  <c r="T1098" i="1"/>
  <c r="T1097" i="1"/>
  <c r="T1096" i="1"/>
  <c r="T1094" i="1"/>
  <c r="T1093" i="1"/>
  <c r="L1093" i="1"/>
  <c r="T1099" i="1" s="1"/>
  <c r="G1093" i="1"/>
  <c r="L1086" i="1"/>
  <c r="G1086" i="1"/>
  <c r="T1084" i="1"/>
  <c r="T1083" i="1"/>
  <c r="T1082" i="1"/>
  <c r="T1080" i="1"/>
  <c r="T1079" i="1"/>
  <c r="L1079" i="1"/>
  <c r="T1085" i="1" s="1"/>
  <c r="G1079" i="1"/>
  <c r="T1074" i="1"/>
  <c r="L1072" i="1"/>
  <c r="T1075" i="1" s="1"/>
  <c r="G1072" i="1"/>
  <c r="T1070" i="1"/>
  <c r="T1069" i="1"/>
  <c r="T1068" i="1"/>
  <c r="T1066" i="1"/>
  <c r="T1065" i="1"/>
  <c r="L1065" i="1"/>
  <c r="T1071" i="1" s="1"/>
  <c r="G1065" i="1"/>
  <c r="T1061" i="1"/>
  <c r="T1060" i="1"/>
  <c r="L1058" i="1"/>
  <c r="G1058" i="1"/>
  <c r="L1050" i="1"/>
  <c r="G1050" i="1"/>
  <c r="T1047" i="1"/>
  <c r="T1046" i="1"/>
  <c r="T1043" i="1"/>
  <c r="L1043" i="1"/>
  <c r="T1048" i="1" s="1"/>
  <c r="G1043" i="1"/>
  <c r="T1042" i="1"/>
  <c r="T1037" i="1"/>
  <c r="L1036" i="1"/>
  <c r="T1039" i="1" s="1"/>
  <c r="G1036" i="1"/>
  <c r="T1035" i="1"/>
  <c r="T1029" i="1"/>
  <c r="L1029" i="1"/>
  <c r="T1031" i="1" s="1"/>
  <c r="G1029" i="1"/>
  <c r="T1028" i="1"/>
  <c r="T1023" i="1"/>
  <c r="L1022" i="1"/>
  <c r="T1025" i="1" s="1"/>
  <c r="G1022" i="1"/>
  <c r="T1021" i="1"/>
  <c r="T1015" i="1"/>
  <c r="L1015" i="1"/>
  <c r="T1017" i="1" s="1"/>
  <c r="G1015" i="1"/>
  <c r="T1014" i="1"/>
  <c r="T1009" i="1"/>
  <c r="L1008" i="1"/>
  <c r="T1011" i="1" s="1"/>
  <c r="G1008" i="1"/>
  <c r="T1007" i="1"/>
  <c r="T1004" i="1"/>
  <c r="T1002" i="1"/>
  <c r="L1001" i="1"/>
  <c r="T1006" i="1" s="1"/>
  <c r="G1001" i="1"/>
  <c r="T999" i="1"/>
  <c r="T998" i="1"/>
  <c r="T997" i="1"/>
  <c r="T995" i="1"/>
  <c r="T994" i="1"/>
  <c r="L994" i="1"/>
  <c r="T1000" i="1" s="1"/>
  <c r="G994" i="1"/>
  <c r="T992" i="1"/>
  <c r="T990" i="1"/>
  <c r="T988" i="1"/>
  <c r="L987" i="1"/>
  <c r="T991" i="1" s="1"/>
  <c r="G987" i="1"/>
  <c r="T985" i="1"/>
  <c r="T984" i="1"/>
  <c r="T983" i="1"/>
  <c r="T981" i="1"/>
  <c r="T980" i="1"/>
  <c r="L980" i="1"/>
  <c r="T986" i="1" s="1"/>
  <c r="G980" i="1"/>
  <c r="T978" i="1"/>
  <c r="T976" i="1"/>
  <c r="T974" i="1"/>
  <c r="L973" i="1"/>
  <c r="T977" i="1" s="1"/>
  <c r="G973" i="1"/>
  <c r="T971" i="1"/>
  <c r="T970" i="1"/>
  <c r="T969" i="1"/>
  <c r="T967" i="1"/>
  <c r="T966" i="1"/>
  <c r="L966" i="1"/>
  <c r="T972" i="1" s="1"/>
  <c r="G966" i="1"/>
  <c r="T964" i="1"/>
  <c r="T962" i="1"/>
  <c r="T960" i="1"/>
  <c r="L959" i="1"/>
  <c r="T963" i="1" s="1"/>
  <c r="G959" i="1"/>
  <c r="T955" i="1"/>
  <c r="T951" i="1"/>
  <c r="L951" i="1"/>
  <c r="T954" i="1" s="1"/>
  <c r="G951" i="1"/>
  <c r="T946" i="1"/>
  <c r="L944" i="1"/>
  <c r="G944" i="1"/>
  <c r="T941" i="1"/>
  <c r="T937" i="1"/>
  <c r="L937" i="1"/>
  <c r="T940" i="1" s="1"/>
  <c r="G937" i="1"/>
  <c r="T932" i="1"/>
  <c r="L930" i="1"/>
  <c r="G930" i="1"/>
  <c r="T927" i="1"/>
  <c r="T923" i="1"/>
  <c r="L923" i="1"/>
  <c r="T926" i="1" s="1"/>
  <c r="G923" i="1"/>
  <c r="L916" i="1"/>
  <c r="G916" i="1"/>
  <c r="T913" i="1"/>
  <c r="T909" i="1"/>
  <c r="L909" i="1"/>
  <c r="T912" i="1" s="1"/>
  <c r="G909" i="1"/>
  <c r="T906" i="1"/>
  <c r="T905" i="1"/>
  <c r="T904" i="1"/>
  <c r="T902" i="1"/>
  <c r="T901" i="1"/>
  <c r="L901" i="1"/>
  <c r="T907" i="1" s="1"/>
  <c r="G901" i="1"/>
  <c r="T899" i="1"/>
  <c r="T897" i="1"/>
  <c r="T895" i="1"/>
  <c r="L894" i="1"/>
  <c r="T898" i="1" s="1"/>
  <c r="G894" i="1"/>
  <c r="T892" i="1"/>
  <c r="T891" i="1"/>
  <c r="T890" i="1"/>
  <c r="T888" i="1"/>
  <c r="T887" i="1"/>
  <c r="L887" i="1"/>
  <c r="T893" i="1" s="1"/>
  <c r="G887" i="1"/>
  <c r="T885" i="1"/>
  <c r="T883" i="1"/>
  <c r="T881" i="1"/>
  <c r="L880" i="1"/>
  <c r="T884" i="1" s="1"/>
  <c r="G880" i="1"/>
  <c r="T876" i="1"/>
  <c r="T872" i="1"/>
  <c r="L872" i="1"/>
  <c r="T875" i="1" s="1"/>
  <c r="G872" i="1"/>
  <c r="T871" i="1"/>
  <c r="T867" i="1"/>
  <c r="L865" i="1"/>
  <c r="G865" i="1"/>
  <c r="T862" i="1"/>
  <c r="T858" i="1"/>
  <c r="L858" i="1"/>
  <c r="T861" i="1" s="1"/>
  <c r="G858" i="1"/>
  <c r="T857" i="1"/>
  <c r="T853" i="1"/>
  <c r="L851" i="1"/>
  <c r="G851" i="1"/>
  <c r="T848" i="1"/>
  <c r="T844" i="1"/>
  <c r="L844" i="1"/>
  <c r="T847" i="1" s="1"/>
  <c r="G844" i="1"/>
  <c r="T843" i="1"/>
  <c r="T839" i="1"/>
  <c r="L837" i="1"/>
  <c r="G837" i="1"/>
  <c r="T834" i="1"/>
  <c r="T830" i="1"/>
  <c r="L830" i="1"/>
  <c r="T833" i="1" s="1"/>
  <c r="G830" i="1"/>
  <c r="T827" i="1"/>
  <c r="T826" i="1"/>
  <c r="T825" i="1"/>
  <c r="T823" i="1"/>
  <c r="T822" i="1"/>
  <c r="L822" i="1"/>
  <c r="T828" i="1" s="1"/>
  <c r="G822" i="1"/>
  <c r="T820" i="1"/>
  <c r="T818" i="1"/>
  <c r="T816" i="1"/>
  <c r="L815" i="1"/>
  <c r="T819" i="1" s="1"/>
  <c r="G815" i="1"/>
  <c r="T813" i="1"/>
  <c r="T812" i="1"/>
  <c r="T811" i="1"/>
  <c r="T809" i="1"/>
  <c r="T808" i="1"/>
  <c r="L808" i="1"/>
  <c r="T814" i="1" s="1"/>
  <c r="G808" i="1"/>
  <c r="T806" i="1"/>
  <c r="T804" i="1"/>
  <c r="T802" i="1"/>
  <c r="L801" i="1"/>
  <c r="T805" i="1" s="1"/>
  <c r="G801" i="1"/>
  <c r="T799" i="1"/>
  <c r="T798" i="1"/>
  <c r="T797" i="1"/>
  <c r="T795" i="1"/>
  <c r="T794" i="1"/>
  <c r="L794" i="1"/>
  <c r="T800" i="1" s="1"/>
  <c r="G794" i="1"/>
  <c r="T792" i="1"/>
  <c r="T790" i="1"/>
  <c r="T788" i="1"/>
  <c r="L787" i="1"/>
  <c r="T791" i="1" s="1"/>
  <c r="G787" i="1"/>
  <c r="T785" i="1"/>
  <c r="T784" i="1"/>
  <c r="T783" i="1"/>
  <c r="T781" i="1"/>
  <c r="T780" i="1"/>
  <c r="L780" i="1"/>
  <c r="T786" i="1" s="1"/>
  <c r="G780" i="1"/>
  <c r="T778" i="1"/>
  <c r="T776" i="1"/>
  <c r="T774" i="1"/>
  <c r="L773" i="1"/>
  <c r="T777" i="1" s="1"/>
  <c r="G773" i="1"/>
  <c r="T771" i="1"/>
  <c r="T770" i="1"/>
  <c r="T769" i="1"/>
  <c r="T767" i="1"/>
  <c r="T766" i="1"/>
  <c r="L766" i="1"/>
  <c r="T772" i="1" s="1"/>
  <c r="G766" i="1"/>
  <c r="T764" i="1"/>
  <c r="T760" i="1"/>
  <c r="L758" i="1"/>
  <c r="G758" i="1"/>
  <c r="T755" i="1"/>
  <c r="T751" i="1"/>
  <c r="L751" i="1"/>
  <c r="T754" i="1" s="1"/>
  <c r="G751" i="1"/>
  <c r="T750" i="1"/>
  <c r="T746" i="1"/>
  <c r="L744" i="1"/>
  <c r="G744" i="1"/>
  <c r="T741" i="1"/>
  <c r="T737" i="1"/>
  <c r="L737" i="1"/>
  <c r="T740" i="1" s="1"/>
  <c r="G737" i="1"/>
  <c r="T730" i="1"/>
  <c r="L730" i="1"/>
  <c r="T734" i="1" s="1"/>
  <c r="G730" i="1"/>
  <c r="T727" i="1"/>
  <c r="T725" i="1"/>
  <c r="T723" i="1"/>
  <c r="L723" i="1"/>
  <c r="G723" i="1"/>
  <c r="T716" i="1"/>
  <c r="L716" i="1"/>
  <c r="T720" i="1" s="1"/>
  <c r="G716" i="1"/>
  <c r="T713" i="1"/>
  <c r="T711" i="1"/>
  <c r="T709" i="1"/>
  <c r="L709" i="1"/>
  <c r="G709" i="1"/>
  <c r="T702" i="1"/>
  <c r="L702" i="1"/>
  <c r="T706" i="1" s="1"/>
  <c r="G702" i="1"/>
  <c r="T699" i="1"/>
  <c r="T697" i="1"/>
  <c r="T695" i="1"/>
  <c r="L695" i="1"/>
  <c r="G695" i="1"/>
  <c r="T688" i="1"/>
  <c r="L688" i="1"/>
  <c r="T692" i="1" s="1"/>
  <c r="G688" i="1"/>
  <c r="T685" i="1"/>
  <c r="T683" i="1"/>
  <c r="T681" i="1"/>
  <c r="L681" i="1"/>
  <c r="G681" i="1"/>
  <c r="L674" i="1"/>
  <c r="G674" i="1"/>
  <c r="T671" i="1"/>
  <c r="T670" i="1"/>
  <c r="T669" i="1"/>
  <c r="T667" i="1"/>
  <c r="T666" i="1"/>
  <c r="L666" i="1"/>
  <c r="T672" i="1" s="1"/>
  <c r="G666" i="1"/>
  <c r="T662" i="1"/>
  <c r="L659" i="1"/>
  <c r="T665" i="1" s="1"/>
  <c r="G659" i="1"/>
  <c r="T657" i="1"/>
  <c r="T656" i="1"/>
  <c r="T655" i="1"/>
  <c r="T653" i="1"/>
  <c r="T652" i="1"/>
  <c r="L652" i="1"/>
  <c r="T658" i="1" s="1"/>
  <c r="G652" i="1"/>
  <c r="T648" i="1"/>
  <c r="L645" i="1"/>
  <c r="T651" i="1" s="1"/>
  <c r="G645" i="1"/>
  <c r="T643" i="1"/>
  <c r="T642" i="1"/>
  <c r="T641" i="1"/>
  <c r="T639" i="1"/>
  <c r="T638" i="1"/>
  <c r="L638" i="1"/>
  <c r="T644" i="1" s="1"/>
  <c r="G638" i="1"/>
  <c r="T634" i="1"/>
  <c r="L631" i="1"/>
  <c r="T637" i="1" s="1"/>
  <c r="G631" i="1"/>
  <c r="T629" i="1"/>
  <c r="T628" i="1"/>
  <c r="T627" i="1"/>
  <c r="T625" i="1"/>
  <c r="T624" i="1"/>
  <c r="L624" i="1"/>
  <c r="T630" i="1" s="1"/>
  <c r="G624" i="1"/>
  <c r="T620" i="1"/>
  <c r="T619" i="1"/>
  <c r="T616" i="1"/>
  <c r="L616" i="1"/>
  <c r="T622" i="1" s="1"/>
  <c r="G616" i="1"/>
  <c r="T611" i="1"/>
  <c r="L608" i="1"/>
  <c r="T614" i="1" s="1"/>
  <c r="G608" i="1"/>
  <c r="T606" i="1"/>
  <c r="T605" i="1"/>
  <c r="T604" i="1"/>
  <c r="T602" i="1"/>
  <c r="T601" i="1"/>
  <c r="L601" i="1"/>
  <c r="T607" i="1" s="1"/>
  <c r="G601" i="1"/>
  <c r="T597" i="1"/>
  <c r="T596" i="1"/>
  <c r="T593" i="1"/>
  <c r="L593" i="1"/>
  <c r="T599" i="1" s="1"/>
  <c r="G593" i="1"/>
  <c r="T588" i="1"/>
  <c r="L586" i="1"/>
  <c r="T592" i="1" s="1"/>
  <c r="G586" i="1"/>
  <c r="T583" i="1"/>
  <c r="T582" i="1"/>
  <c r="T581" i="1"/>
  <c r="T579" i="1"/>
  <c r="T578" i="1"/>
  <c r="L578" i="1"/>
  <c r="T584" i="1" s="1"/>
  <c r="G578" i="1"/>
  <c r="T574" i="1"/>
  <c r="L571" i="1"/>
  <c r="T577" i="1" s="1"/>
  <c r="G571" i="1"/>
  <c r="T569" i="1"/>
  <c r="T568" i="1"/>
  <c r="T567" i="1"/>
  <c r="T565" i="1"/>
  <c r="T564" i="1"/>
  <c r="L564" i="1"/>
  <c r="T570" i="1" s="1"/>
  <c r="G564" i="1"/>
  <c r="T560" i="1"/>
  <c r="T559" i="1"/>
  <c r="T556" i="1"/>
  <c r="L556" i="1"/>
  <c r="T562" i="1" s="1"/>
  <c r="G556" i="1"/>
  <c r="L549" i="1"/>
  <c r="G549" i="1"/>
  <c r="T546" i="1"/>
  <c r="T545" i="1"/>
  <c r="T542" i="1"/>
  <c r="T541" i="1"/>
  <c r="L541" i="1"/>
  <c r="T544" i="1" s="1"/>
  <c r="G541" i="1"/>
  <c r="T537" i="1"/>
  <c r="L534" i="1"/>
  <c r="T540" i="1" s="1"/>
  <c r="G534" i="1"/>
  <c r="T532" i="1"/>
  <c r="T531" i="1"/>
  <c r="T528" i="1"/>
  <c r="T527" i="1"/>
  <c r="L527" i="1"/>
  <c r="T530" i="1" s="1"/>
  <c r="G527" i="1"/>
  <c r="T523" i="1"/>
  <c r="T522" i="1"/>
  <c r="T519" i="1"/>
  <c r="L519" i="1"/>
  <c r="T525" i="1" s="1"/>
  <c r="G519" i="1"/>
  <c r="T513" i="1"/>
  <c r="L512" i="1"/>
  <c r="T517" i="1" s="1"/>
  <c r="G512" i="1"/>
  <c r="T509" i="1"/>
  <c r="T508" i="1"/>
  <c r="T505" i="1"/>
  <c r="T504" i="1"/>
  <c r="L504" i="1"/>
  <c r="T507" i="1" s="1"/>
  <c r="G504" i="1"/>
  <c r="L497" i="1"/>
  <c r="T500" i="1" s="1"/>
  <c r="G497" i="1"/>
  <c r="T495" i="1"/>
  <c r="T494" i="1"/>
  <c r="T491" i="1"/>
  <c r="T490" i="1"/>
  <c r="L490" i="1"/>
  <c r="T493" i="1" s="1"/>
  <c r="G490" i="1"/>
  <c r="L483" i="1"/>
  <c r="T486" i="1" s="1"/>
  <c r="G483" i="1"/>
  <c r="T480" i="1"/>
  <c r="T477" i="1"/>
  <c r="L475" i="1"/>
  <c r="G475" i="1"/>
  <c r="T472" i="1"/>
  <c r="T471" i="1"/>
  <c r="T468" i="1"/>
  <c r="T467" i="1"/>
  <c r="L467" i="1"/>
  <c r="T470" i="1" s="1"/>
  <c r="G467" i="1"/>
  <c r="T463" i="1"/>
  <c r="T462" i="1"/>
  <c r="L460" i="1"/>
  <c r="G460" i="1"/>
  <c r="T458" i="1"/>
  <c r="T457" i="1"/>
  <c r="T454" i="1"/>
  <c r="T453" i="1"/>
  <c r="L453" i="1"/>
  <c r="T456" i="1" s="1"/>
  <c r="G453" i="1"/>
  <c r="T449" i="1"/>
  <c r="T448" i="1"/>
  <c r="L446" i="1"/>
  <c r="G446" i="1"/>
  <c r="T444" i="1"/>
  <c r="T440" i="1"/>
  <c r="T439" i="1"/>
  <c r="L438" i="1"/>
  <c r="G438" i="1"/>
  <c r="L431" i="1"/>
  <c r="T436" i="1" s="1"/>
  <c r="G431" i="1"/>
  <c r="T428" i="1"/>
  <c r="T427" i="1"/>
  <c r="T424" i="1"/>
  <c r="T423" i="1"/>
  <c r="L423" i="1"/>
  <c r="T426" i="1" s="1"/>
  <c r="G423" i="1"/>
  <c r="T419" i="1"/>
  <c r="L416" i="1"/>
  <c r="T422" i="1" s="1"/>
  <c r="G416" i="1"/>
  <c r="T414" i="1"/>
  <c r="T413" i="1"/>
  <c r="T410" i="1"/>
  <c r="T409" i="1"/>
  <c r="L409" i="1"/>
  <c r="T412" i="1" s="1"/>
  <c r="G409" i="1"/>
  <c r="T405" i="1"/>
  <c r="L402" i="1"/>
  <c r="T408" i="1" s="1"/>
  <c r="G402" i="1"/>
  <c r="T400" i="1"/>
  <c r="T399" i="1"/>
  <c r="T396" i="1"/>
  <c r="T395" i="1"/>
  <c r="L395" i="1"/>
  <c r="T398" i="1" s="1"/>
  <c r="G395" i="1"/>
  <c r="T391" i="1"/>
  <c r="L388" i="1"/>
  <c r="T394" i="1" s="1"/>
  <c r="G388" i="1"/>
  <c r="L380" i="1"/>
  <c r="T385" i="1" s="1"/>
  <c r="G380" i="1"/>
  <c r="T378" i="1"/>
  <c r="T377" i="1"/>
  <c r="T376" i="1"/>
  <c r="T374" i="1"/>
  <c r="T373" i="1"/>
  <c r="L373" i="1"/>
  <c r="T379" i="1" s="1"/>
  <c r="G373" i="1"/>
  <c r="L366" i="1"/>
  <c r="T371" i="1" s="1"/>
  <c r="G366" i="1"/>
  <c r="T364" i="1"/>
  <c r="T363" i="1"/>
  <c r="T362" i="1"/>
  <c r="T360" i="1"/>
  <c r="T359" i="1"/>
  <c r="L359" i="1"/>
  <c r="T365" i="1" s="1"/>
  <c r="G359" i="1"/>
  <c r="L352" i="1"/>
  <c r="T357" i="1" s="1"/>
  <c r="G352" i="1"/>
  <c r="T350" i="1"/>
  <c r="T349" i="1"/>
  <c r="T348" i="1"/>
  <c r="T346" i="1"/>
  <c r="T345" i="1"/>
  <c r="L345" i="1"/>
  <c r="T351" i="1" s="1"/>
  <c r="G345" i="1"/>
  <c r="T340" i="1"/>
  <c r="L337" i="1"/>
  <c r="T343" i="1" s="1"/>
  <c r="G337" i="1"/>
  <c r="L329" i="1"/>
  <c r="T334" i="1" s="1"/>
  <c r="G329" i="1"/>
  <c r="T327" i="1"/>
  <c r="T326" i="1"/>
  <c r="T325" i="1"/>
  <c r="T323" i="1"/>
  <c r="T322" i="1"/>
  <c r="L322" i="1"/>
  <c r="T328" i="1" s="1"/>
  <c r="G322" i="1"/>
  <c r="L315" i="1"/>
  <c r="T320" i="1" s="1"/>
  <c r="G315" i="1"/>
  <c r="T313" i="1"/>
  <c r="T312" i="1"/>
  <c r="T311" i="1"/>
  <c r="T309" i="1"/>
  <c r="T308" i="1"/>
  <c r="L308" i="1"/>
  <c r="T314" i="1" s="1"/>
  <c r="G308" i="1"/>
  <c r="L301" i="1"/>
  <c r="T306" i="1" s="1"/>
  <c r="G301" i="1"/>
  <c r="T299" i="1"/>
  <c r="T298" i="1"/>
  <c r="T297" i="1"/>
  <c r="T295" i="1"/>
  <c r="T294" i="1"/>
  <c r="L294" i="1"/>
  <c r="T300" i="1" s="1"/>
  <c r="G294" i="1"/>
  <c r="T289" i="1"/>
  <c r="L286" i="1"/>
  <c r="T292" i="1" s="1"/>
  <c r="G286" i="1"/>
  <c r="T284" i="1"/>
  <c r="T283" i="1"/>
  <c r="T280" i="1"/>
  <c r="T279" i="1"/>
  <c r="L279" i="1"/>
  <c r="T282" i="1" s="1"/>
  <c r="G279" i="1"/>
  <c r="T275" i="1"/>
  <c r="L272" i="1"/>
  <c r="T278" i="1" s="1"/>
  <c r="G272" i="1"/>
  <c r="L264" i="1"/>
  <c r="T269" i="1" s="1"/>
  <c r="G264" i="1"/>
  <c r="T262" i="1"/>
  <c r="T261" i="1"/>
  <c r="T260" i="1"/>
  <c r="T258" i="1"/>
  <c r="T257" i="1"/>
  <c r="L257" i="1"/>
  <c r="T263" i="1" s="1"/>
  <c r="G257" i="1"/>
  <c r="L250" i="1"/>
  <c r="T255" i="1" s="1"/>
  <c r="G250" i="1"/>
  <c r="T248" i="1"/>
  <c r="T247" i="1"/>
  <c r="T246" i="1"/>
  <c r="T244" i="1"/>
  <c r="T243" i="1"/>
  <c r="L243" i="1"/>
  <c r="T249" i="1" s="1"/>
  <c r="G243" i="1"/>
  <c r="T242" i="1"/>
  <c r="L236" i="1"/>
  <c r="T241" i="1" s="1"/>
  <c r="G236" i="1"/>
  <c r="T234" i="1"/>
  <c r="T233" i="1"/>
  <c r="T232" i="1"/>
  <c r="T230" i="1"/>
  <c r="T229" i="1"/>
  <c r="L229" i="1"/>
  <c r="T235" i="1" s="1"/>
  <c r="G229" i="1"/>
  <c r="L222" i="1"/>
  <c r="T227" i="1" s="1"/>
  <c r="G222" i="1"/>
  <c r="T220" i="1"/>
  <c r="T219" i="1"/>
  <c r="T218" i="1"/>
  <c r="T216" i="1"/>
  <c r="T215" i="1"/>
  <c r="L215" i="1"/>
  <c r="T221" i="1" s="1"/>
  <c r="G215" i="1"/>
  <c r="L208" i="1"/>
  <c r="T213" i="1" s="1"/>
  <c r="G208" i="1"/>
  <c r="T206" i="1"/>
  <c r="T205" i="1"/>
  <c r="T204" i="1"/>
  <c r="T202" i="1"/>
  <c r="T201" i="1"/>
  <c r="L201" i="1"/>
  <c r="T207" i="1" s="1"/>
  <c r="G201" i="1"/>
  <c r="T196" i="1"/>
  <c r="L193" i="1"/>
  <c r="T199" i="1" s="1"/>
  <c r="G193" i="1"/>
  <c r="T191" i="1"/>
  <c r="T190" i="1"/>
  <c r="T187" i="1"/>
  <c r="T186" i="1"/>
  <c r="L186" i="1"/>
  <c r="T189" i="1" s="1"/>
  <c r="G186" i="1"/>
  <c r="T182" i="1"/>
  <c r="L179" i="1"/>
  <c r="T185" i="1" s="1"/>
  <c r="G179" i="1"/>
  <c r="L171" i="1"/>
  <c r="T176" i="1" s="1"/>
  <c r="G171" i="1"/>
  <c r="T169" i="1"/>
  <c r="T168" i="1"/>
  <c r="T167" i="1"/>
  <c r="T165" i="1"/>
  <c r="T164" i="1"/>
  <c r="L164" i="1"/>
  <c r="T170" i="1" s="1"/>
  <c r="G164" i="1"/>
  <c r="L157" i="1"/>
  <c r="T162" i="1" s="1"/>
  <c r="G157" i="1"/>
  <c r="T155" i="1"/>
  <c r="T154" i="1"/>
  <c r="T153" i="1"/>
  <c r="T151" i="1"/>
  <c r="T150" i="1"/>
  <c r="L150" i="1"/>
  <c r="T156" i="1" s="1"/>
  <c r="G150" i="1"/>
  <c r="L143" i="1"/>
  <c r="T148" i="1" s="1"/>
  <c r="G143" i="1"/>
  <c r="T141" i="1"/>
  <c r="T140" i="1"/>
  <c r="T139" i="1"/>
  <c r="T137" i="1"/>
  <c r="T136" i="1"/>
  <c r="L136" i="1"/>
  <c r="T142" i="1" s="1"/>
  <c r="G136" i="1"/>
  <c r="L129" i="1"/>
  <c r="T134" i="1" s="1"/>
  <c r="G129" i="1"/>
  <c r="T127" i="1"/>
  <c r="T126" i="1"/>
  <c r="T125" i="1"/>
  <c r="T123" i="1"/>
  <c r="T122" i="1"/>
  <c r="L122" i="1"/>
  <c r="T128" i="1" s="1"/>
  <c r="G122" i="1"/>
  <c r="T117" i="1"/>
  <c r="L114" i="1"/>
  <c r="T120" i="1" s="1"/>
  <c r="G114" i="1"/>
  <c r="T112" i="1"/>
  <c r="T111" i="1"/>
  <c r="T108" i="1"/>
  <c r="T107" i="1"/>
  <c r="L107" i="1"/>
  <c r="T110" i="1" s="1"/>
  <c r="G107" i="1"/>
  <c r="T103" i="1"/>
  <c r="L100" i="1"/>
  <c r="T106" i="1" s="1"/>
  <c r="G100" i="1"/>
  <c r="T98" i="1"/>
  <c r="T97" i="1"/>
  <c r="T94" i="1"/>
  <c r="T93" i="1"/>
  <c r="L93" i="1"/>
  <c r="T96" i="1" s="1"/>
  <c r="G93" i="1"/>
  <c r="T89" i="1"/>
  <c r="L86" i="1"/>
  <c r="T92" i="1" s="1"/>
  <c r="G86" i="1"/>
  <c r="T84" i="1"/>
  <c r="T83" i="1"/>
  <c r="T80" i="1"/>
  <c r="T79" i="1"/>
  <c r="L79" i="1"/>
  <c r="T82" i="1" s="1"/>
  <c r="G79" i="1"/>
  <c r="T75" i="1"/>
  <c r="L72" i="1"/>
  <c r="T78" i="1" s="1"/>
  <c r="G72" i="1"/>
  <c r="T70" i="1"/>
  <c r="T69" i="1"/>
  <c r="T66" i="1"/>
  <c r="T65" i="1"/>
  <c r="L65" i="1"/>
  <c r="T68" i="1" s="1"/>
  <c r="G65" i="1"/>
  <c r="T61" i="1"/>
  <c r="L58" i="1"/>
  <c r="T64" i="1" s="1"/>
  <c r="G58" i="1"/>
  <c r="L50" i="1"/>
  <c r="T55" i="1" s="1"/>
  <c r="G50" i="1"/>
  <c r="T48" i="1"/>
  <c r="T47" i="1"/>
  <c r="T46" i="1"/>
  <c r="T44" i="1"/>
  <c r="T43" i="1"/>
  <c r="L43" i="1"/>
  <c r="T49" i="1" s="1"/>
  <c r="G43" i="1"/>
  <c r="L36" i="1"/>
  <c r="T41" i="1" s="1"/>
  <c r="G36" i="1"/>
  <c r="T34" i="1"/>
  <c r="T33" i="1"/>
  <c r="T32" i="1"/>
  <c r="T30" i="1"/>
  <c r="T29" i="1"/>
  <c r="L29" i="1"/>
  <c r="T35" i="1" s="1"/>
  <c r="G29" i="1"/>
  <c r="T28" i="1"/>
  <c r="M28" i="1" s="1"/>
  <c r="L28" i="1"/>
  <c r="G28" i="1"/>
  <c r="T27" i="1"/>
  <c r="M27" i="1" s="1"/>
  <c r="L27" i="1"/>
  <c r="G27" i="1"/>
  <c r="T26" i="1"/>
  <c r="M26" i="1" s="1"/>
  <c r="L26" i="1"/>
  <c r="G26" i="1"/>
  <c r="T25" i="1"/>
  <c r="M25" i="1" s="1"/>
  <c r="L25" i="1"/>
  <c r="G25" i="1"/>
  <c r="T24" i="1"/>
  <c r="T23" i="1"/>
  <c r="M23" i="1" s="1"/>
  <c r="L23" i="1"/>
  <c r="G23" i="1"/>
  <c r="T19" i="1"/>
  <c r="L16" i="1"/>
  <c r="T22" i="1" s="1"/>
  <c r="G16" i="1"/>
  <c r="T14" i="1"/>
  <c r="T13" i="1"/>
  <c r="T10" i="1"/>
  <c r="T9" i="1"/>
  <c r="L9" i="1"/>
  <c r="T12" i="1" s="1"/>
  <c r="G9" i="1"/>
  <c r="T8" i="1"/>
  <c r="M8" i="1" s="1"/>
  <c r="L8" i="1"/>
  <c r="G8" i="1"/>
  <c r="T7" i="1"/>
  <c r="M7" i="1" s="1"/>
  <c r="L7" i="1"/>
  <c r="G7" i="1"/>
  <c r="T6" i="1"/>
  <c r="M6" i="1" s="1"/>
  <c r="L6" i="1"/>
  <c r="G6" i="1"/>
  <c r="T5" i="1"/>
  <c r="M5" i="1" s="1"/>
  <c r="L5" i="1"/>
  <c r="G5" i="1"/>
  <c r="T145" i="1" l="1"/>
  <c r="T149" i="1"/>
  <c r="T163" i="1"/>
  <c r="T177" i="1"/>
  <c r="T270" i="1"/>
  <c r="T303" i="1"/>
  <c r="T307" i="1"/>
  <c r="T317" i="1"/>
  <c r="T331" i="1"/>
  <c r="T335" i="1"/>
  <c r="T354" i="1"/>
  <c r="T358" i="1"/>
  <c r="T368" i="1"/>
  <c r="T372" i="1"/>
  <c r="T382" i="1"/>
  <c r="T386" i="1"/>
  <c r="T433" i="1"/>
  <c r="T437" i="1"/>
  <c r="T554" i="1"/>
  <c r="T550" i="1"/>
  <c r="T553" i="1"/>
  <c r="T549" i="1"/>
  <c r="T552" i="1"/>
  <c r="T38" i="1"/>
  <c r="T56" i="1"/>
  <c r="T131" i="1"/>
  <c r="T135" i="1"/>
  <c r="T159" i="1"/>
  <c r="T173" i="1"/>
  <c r="T238" i="1"/>
  <c r="T252" i="1"/>
  <c r="T256" i="1"/>
  <c r="T266" i="1"/>
  <c r="T321" i="1"/>
  <c r="T15" i="1"/>
  <c r="T16" i="1"/>
  <c r="T20" i="1"/>
  <c r="T53" i="1"/>
  <c r="T58" i="1"/>
  <c r="T62" i="1"/>
  <c r="T67" i="1"/>
  <c r="M65" i="1" s="1"/>
  <c r="T71" i="1"/>
  <c r="T72" i="1"/>
  <c r="T76" i="1"/>
  <c r="T81" i="1"/>
  <c r="M79" i="1" s="1"/>
  <c r="T85" i="1"/>
  <c r="T86" i="1"/>
  <c r="T90" i="1"/>
  <c r="T95" i="1"/>
  <c r="T99" i="1"/>
  <c r="T100" i="1"/>
  <c r="T104" i="1"/>
  <c r="T109" i="1"/>
  <c r="M107" i="1" s="1"/>
  <c r="T113" i="1"/>
  <c r="T114" i="1"/>
  <c r="T118" i="1"/>
  <c r="T132" i="1"/>
  <c r="T146" i="1"/>
  <c r="T160" i="1"/>
  <c r="T174" i="1"/>
  <c r="T179" i="1"/>
  <c r="T183" i="1"/>
  <c r="T188" i="1"/>
  <c r="T192" i="1"/>
  <c r="T193" i="1"/>
  <c r="T197" i="1"/>
  <c r="T211" i="1"/>
  <c r="T225" i="1"/>
  <c r="T239" i="1"/>
  <c r="T253" i="1"/>
  <c r="T267" i="1"/>
  <c r="T272" i="1"/>
  <c r="T276" i="1"/>
  <c r="T281" i="1"/>
  <c r="T285" i="1"/>
  <c r="T286" i="1"/>
  <c r="T290" i="1"/>
  <c r="T304" i="1"/>
  <c r="T318" i="1"/>
  <c r="T332" i="1"/>
  <c r="T337" i="1"/>
  <c r="T341" i="1"/>
  <c r="T355" i="1"/>
  <c r="T369" i="1"/>
  <c r="T383" i="1"/>
  <c r="T388" i="1"/>
  <c r="T392" i="1"/>
  <c r="T397" i="1"/>
  <c r="T401" i="1"/>
  <c r="T402" i="1"/>
  <c r="T406" i="1"/>
  <c r="T411" i="1"/>
  <c r="T415" i="1"/>
  <c r="T416" i="1"/>
  <c r="T420" i="1"/>
  <c r="T425" i="1"/>
  <c r="M423" i="1" s="1"/>
  <c r="T429" i="1"/>
  <c r="T434" i="1"/>
  <c r="T451" i="1"/>
  <c r="T447" i="1"/>
  <c r="T450" i="1"/>
  <c r="T446" i="1"/>
  <c r="T452" i="1"/>
  <c r="T465" i="1"/>
  <c r="T461" i="1"/>
  <c r="T464" i="1"/>
  <c r="T460" i="1"/>
  <c r="T466" i="1"/>
  <c r="T479" i="1"/>
  <c r="T475" i="1"/>
  <c r="T478" i="1"/>
  <c r="T481" i="1"/>
  <c r="T485" i="1"/>
  <c r="T499" i="1"/>
  <c r="T514" i="1"/>
  <c r="T551" i="1"/>
  <c r="T679" i="1"/>
  <c r="T680" i="1"/>
  <c r="T675" i="1"/>
  <c r="T678" i="1"/>
  <c r="T674" i="1"/>
  <c r="T677" i="1"/>
  <c r="T42" i="1"/>
  <c r="T52" i="1"/>
  <c r="T210" i="1"/>
  <c r="T214" i="1"/>
  <c r="T224" i="1"/>
  <c r="T228" i="1"/>
  <c r="T11" i="1"/>
  <c r="M9" i="1" s="1"/>
  <c r="T39" i="1"/>
  <c r="T17" i="1"/>
  <c r="T21" i="1"/>
  <c r="T31" i="1"/>
  <c r="M29" i="1" s="1"/>
  <c r="T36" i="1"/>
  <c r="T40" i="1"/>
  <c r="T45" i="1"/>
  <c r="M43" i="1" s="1"/>
  <c r="T50" i="1"/>
  <c r="T54" i="1"/>
  <c r="T59" i="1"/>
  <c r="T63" i="1"/>
  <c r="T73" i="1"/>
  <c r="T77" i="1"/>
  <c r="T87" i="1"/>
  <c r="T91" i="1"/>
  <c r="T101" i="1"/>
  <c r="T105" i="1"/>
  <c r="T115" i="1"/>
  <c r="T119" i="1"/>
  <c r="T124" i="1"/>
  <c r="M122" i="1" s="1"/>
  <c r="T129" i="1"/>
  <c r="T133" i="1"/>
  <c r="T138" i="1"/>
  <c r="M136" i="1" s="1"/>
  <c r="T143" i="1"/>
  <c r="T147" i="1"/>
  <c r="T152" i="1"/>
  <c r="M150" i="1" s="1"/>
  <c r="T157" i="1"/>
  <c r="T161" i="1"/>
  <c r="T166" i="1"/>
  <c r="M164" i="1" s="1"/>
  <c r="T171" i="1"/>
  <c r="T175" i="1"/>
  <c r="T180" i="1"/>
  <c r="T184" i="1"/>
  <c r="T194" i="1"/>
  <c r="T198" i="1"/>
  <c r="T203" i="1"/>
  <c r="M201" i="1" s="1"/>
  <c r="T208" i="1"/>
  <c r="T212" i="1"/>
  <c r="T217" i="1"/>
  <c r="M215" i="1" s="1"/>
  <c r="T222" i="1"/>
  <c r="T226" i="1"/>
  <c r="T231" i="1"/>
  <c r="M229" i="1" s="1"/>
  <c r="T236" i="1"/>
  <c r="T240" i="1"/>
  <c r="T245" i="1"/>
  <c r="M243" i="1" s="1"/>
  <c r="T250" i="1"/>
  <c r="T254" i="1"/>
  <c r="T259" i="1"/>
  <c r="M257" i="1" s="1"/>
  <c r="T264" i="1"/>
  <c r="T268" i="1"/>
  <c r="T273" i="1"/>
  <c r="T277" i="1"/>
  <c r="T287" i="1"/>
  <c r="T291" i="1"/>
  <c r="T296" i="1"/>
  <c r="M294" i="1" s="1"/>
  <c r="T301" i="1"/>
  <c r="T305" i="1"/>
  <c r="T310" i="1"/>
  <c r="M308" i="1" s="1"/>
  <c r="T315" i="1"/>
  <c r="T319" i="1"/>
  <c r="T324" i="1"/>
  <c r="M322" i="1" s="1"/>
  <c r="T329" i="1"/>
  <c r="T333" i="1"/>
  <c r="T338" i="1"/>
  <c r="T342" i="1"/>
  <c r="T347" i="1"/>
  <c r="M345" i="1" s="1"/>
  <c r="T352" i="1"/>
  <c r="T356" i="1"/>
  <c r="T361" i="1"/>
  <c r="M359" i="1" s="1"/>
  <c r="T366" i="1"/>
  <c r="T370" i="1"/>
  <c r="T375" i="1"/>
  <c r="M373" i="1" s="1"/>
  <c r="T380" i="1"/>
  <c r="T384" i="1"/>
  <c r="T389" i="1"/>
  <c r="T393" i="1"/>
  <c r="T403" i="1"/>
  <c r="T407" i="1"/>
  <c r="T417" i="1"/>
  <c r="T421" i="1"/>
  <c r="T431" i="1"/>
  <c r="T435" i="1"/>
  <c r="T442" i="1"/>
  <c r="T438" i="1"/>
  <c r="T441" i="1"/>
  <c r="T443" i="1"/>
  <c r="T476" i="1"/>
  <c r="T555" i="1"/>
  <c r="T676" i="1"/>
  <c r="T18" i="1"/>
  <c r="T37" i="1"/>
  <c r="T51" i="1"/>
  <c r="T60" i="1"/>
  <c r="T74" i="1"/>
  <c r="T88" i="1"/>
  <c r="T102" i="1"/>
  <c r="T116" i="1"/>
  <c r="T130" i="1"/>
  <c r="T144" i="1"/>
  <c r="T158" i="1"/>
  <c r="T172" i="1"/>
  <c r="T181" i="1"/>
  <c r="T195" i="1"/>
  <c r="T209" i="1"/>
  <c r="T223" i="1"/>
  <c r="T237" i="1"/>
  <c r="T251" i="1"/>
  <c r="T265" i="1"/>
  <c r="T274" i="1"/>
  <c r="T288" i="1"/>
  <c r="T302" i="1"/>
  <c r="T316" i="1"/>
  <c r="T330" i="1"/>
  <c r="T339" i="1"/>
  <c r="T353" i="1"/>
  <c r="T367" i="1"/>
  <c r="T381" i="1"/>
  <c r="T390" i="1"/>
  <c r="T404" i="1"/>
  <c r="T418" i="1"/>
  <c r="T432" i="1"/>
  <c r="T488" i="1"/>
  <c r="T484" i="1"/>
  <c r="T487" i="1"/>
  <c r="T483" i="1"/>
  <c r="T489" i="1"/>
  <c r="T502" i="1"/>
  <c r="T498" i="1"/>
  <c r="T501" i="1"/>
  <c r="T497" i="1"/>
  <c r="T503" i="1"/>
  <c r="T516" i="1"/>
  <c r="T512" i="1"/>
  <c r="T515" i="1"/>
  <c r="T518" i="1"/>
  <c r="T591" i="1"/>
  <c r="T587" i="1"/>
  <c r="T590" i="1"/>
  <c r="T586" i="1"/>
  <c r="T589" i="1"/>
  <c r="T455" i="1"/>
  <c r="T459" i="1"/>
  <c r="T469" i="1"/>
  <c r="M467" i="1" s="1"/>
  <c r="T473" i="1"/>
  <c r="T492" i="1"/>
  <c r="T496" i="1"/>
  <c r="T506" i="1"/>
  <c r="M504" i="1" s="1"/>
  <c r="T510" i="1"/>
  <c r="T520" i="1"/>
  <c r="T524" i="1"/>
  <c r="T529" i="1"/>
  <c r="M527" i="1" s="1"/>
  <c r="T533" i="1"/>
  <c r="T534" i="1"/>
  <c r="T538" i="1"/>
  <c r="T543" i="1"/>
  <c r="M541" i="1" s="1"/>
  <c r="T547" i="1"/>
  <c r="T557" i="1"/>
  <c r="T561" i="1"/>
  <c r="T566" i="1"/>
  <c r="M564" i="1" s="1"/>
  <c r="T571" i="1"/>
  <c r="T575" i="1"/>
  <c r="T580" i="1"/>
  <c r="M578" i="1" s="1"/>
  <c r="T594" i="1"/>
  <c r="T598" i="1"/>
  <c r="T603" i="1"/>
  <c r="M601" i="1" s="1"/>
  <c r="T608" i="1"/>
  <c r="T612" i="1"/>
  <c r="T617" i="1"/>
  <c r="T621" i="1"/>
  <c r="T626" i="1"/>
  <c r="M624" i="1" s="1"/>
  <c r="T631" i="1"/>
  <c r="T635" i="1"/>
  <c r="T640" i="1"/>
  <c r="M638" i="1" s="1"/>
  <c r="T645" i="1"/>
  <c r="T649" i="1"/>
  <c r="T654" i="1"/>
  <c r="M652" i="1" s="1"/>
  <c r="T659" i="1"/>
  <c r="T663" i="1"/>
  <c r="T668" i="1"/>
  <c r="M666" i="1" s="1"/>
  <c r="T684" i="1"/>
  <c r="T686" i="1"/>
  <c r="T682" i="1"/>
  <c r="M681" i="1" s="1"/>
  <c r="T687" i="1"/>
  <c r="T690" i="1"/>
  <c r="T698" i="1"/>
  <c r="T700" i="1"/>
  <c r="T696" i="1"/>
  <c r="T701" i="1"/>
  <c r="T704" i="1"/>
  <c r="T712" i="1"/>
  <c r="T714" i="1"/>
  <c r="T710" i="1"/>
  <c r="T715" i="1"/>
  <c r="T718" i="1"/>
  <c r="T726" i="1"/>
  <c r="T728" i="1"/>
  <c r="T724" i="1"/>
  <c r="T729" i="1"/>
  <c r="T732" i="1"/>
  <c r="T749" i="1"/>
  <c r="T745" i="1"/>
  <c r="T748" i="1"/>
  <c r="T744" i="1"/>
  <c r="T747" i="1"/>
  <c r="T763" i="1"/>
  <c r="T759" i="1"/>
  <c r="T762" i="1"/>
  <c r="T758" i="1"/>
  <c r="T761" i="1"/>
  <c r="T921" i="1"/>
  <c r="T917" i="1"/>
  <c r="T920" i="1"/>
  <c r="T916" i="1"/>
  <c r="T919" i="1"/>
  <c r="T935" i="1"/>
  <c r="T931" i="1"/>
  <c r="T934" i="1"/>
  <c r="T930" i="1"/>
  <c r="T933" i="1"/>
  <c r="T949" i="1"/>
  <c r="T945" i="1"/>
  <c r="T948" i="1"/>
  <c r="T944" i="1"/>
  <c r="T947" i="1"/>
  <c r="T521" i="1"/>
  <c r="T535" i="1"/>
  <c r="T539" i="1"/>
  <c r="T558" i="1"/>
  <c r="T572" i="1"/>
  <c r="T576" i="1"/>
  <c r="T595" i="1"/>
  <c r="T609" i="1"/>
  <c r="T613" i="1"/>
  <c r="T618" i="1"/>
  <c r="T632" i="1"/>
  <c r="T636" i="1"/>
  <c r="T646" i="1"/>
  <c r="T650" i="1"/>
  <c r="T660" i="1"/>
  <c r="T664" i="1"/>
  <c r="T842" i="1"/>
  <c r="T838" i="1"/>
  <c r="T841" i="1"/>
  <c r="T837" i="1"/>
  <c r="T840" i="1"/>
  <c r="T856" i="1"/>
  <c r="T852" i="1"/>
  <c r="T855" i="1"/>
  <c r="T851" i="1"/>
  <c r="T854" i="1"/>
  <c r="T870" i="1"/>
  <c r="T866" i="1"/>
  <c r="T869" i="1"/>
  <c r="T865" i="1"/>
  <c r="T868" i="1"/>
  <c r="T918" i="1"/>
  <c r="T1053" i="1"/>
  <c r="T1054" i="1"/>
  <c r="T1050" i="1"/>
  <c r="T1055" i="1"/>
  <c r="T1052" i="1"/>
  <c r="T1051" i="1"/>
  <c r="T536" i="1"/>
  <c r="T573" i="1"/>
  <c r="T610" i="1"/>
  <c r="T633" i="1"/>
  <c r="T647" i="1"/>
  <c r="T661" i="1"/>
  <c r="T693" i="1"/>
  <c r="T689" i="1"/>
  <c r="T691" i="1"/>
  <c r="T694" i="1"/>
  <c r="T707" i="1"/>
  <c r="T703" i="1"/>
  <c r="T705" i="1"/>
  <c r="T708" i="1"/>
  <c r="T721" i="1"/>
  <c r="T717" i="1"/>
  <c r="T719" i="1"/>
  <c r="T722" i="1"/>
  <c r="T735" i="1"/>
  <c r="T731" i="1"/>
  <c r="T733" i="1"/>
  <c r="T736" i="1"/>
  <c r="T922" i="1"/>
  <c r="T936" i="1"/>
  <c r="T950" i="1"/>
  <c r="T1056" i="1"/>
  <c r="T1090" i="1"/>
  <c r="T1086" i="1"/>
  <c r="T1092" i="1"/>
  <c r="T1091" i="1"/>
  <c r="T1087" i="1"/>
  <c r="T1089" i="1"/>
  <c r="T1088" i="1"/>
  <c r="M1121" i="1"/>
  <c r="T738" i="1"/>
  <c r="T742" i="1"/>
  <c r="T752" i="1"/>
  <c r="T756" i="1"/>
  <c r="T775" i="1"/>
  <c r="T779" i="1"/>
  <c r="T789" i="1"/>
  <c r="T793" i="1"/>
  <c r="T803" i="1"/>
  <c r="T807" i="1"/>
  <c r="T817" i="1"/>
  <c r="T821" i="1"/>
  <c r="T831" i="1"/>
  <c r="T835" i="1"/>
  <c r="T845" i="1"/>
  <c r="T849" i="1"/>
  <c r="T859" i="1"/>
  <c r="T863" i="1"/>
  <c r="T873" i="1"/>
  <c r="T877" i="1"/>
  <c r="T882" i="1"/>
  <c r="T886" i="1"/>
  <c r="T896" i="1"/>
  <c r="T900" i="1"/>
  <c r="T910" i="1"/>
  <c r="T914" i="1"/>
  <c r="T924" i="1"/>
  <c r="T928" i="1"/>
  <c r="T938" i="1"/>
  <c r="T942" i="1"/>
  <c r="T952" i="1"/>
  <c r="T956" i="1"/>
  <c r="T961" i="1"/>
  <c r="T965" i="1"/>
  <c r="T975" i="1"/>
  <c r="T979" i="1"/>
  <c r="T989" i="1"/>
  <c r="T993" i="1"/>
  <c r="T1003" i="1"/>
  <c r="T1010" i="1"/>
  <c r="T1024" i="1"/>
  <c r="T1038" i="1"/>
  <c r="T1146" i="1"/>
  <c r="T1148" i="1"/>
  <c r="T1144" i="1"/>
  <c r="T1147" i="1"/>
  <c r="T1143" i="1"/>
  <c r="T739" i="1"/>
  <c r="T743" i="1"/>
  <c r="M737" i="1" s="1"/>
  <c r="T753" i="1"/>
  <c r="T757" i="1"/>
  <c r="T832" i="1"/>
  <c r="T836" i="1"/>
  <c r="T846" i="1"/>
  <c r="T850" i="1"/>
  <c r="T860" i="1"/>
  <c r="T864" i="1"/>
  <c r="T874" i="1"/>
  <c r="T878" i="1"/>
  <c r="T911" i="1"/>
  <c r="T915" i="1"/>
  <c r="T925" i="1"/>
  <c r="T929" i="1"/>
  <c r="T939" i="1"/>
  <c r="T943" i="1"/>
  <c r="M937" i="1" s="1"/>
  <c r="T953" i="1"/>
  <c r="T957" i="1"/>
  <c r="T1012" i="1"/>
  <c r="T1020" i="1"/>
  <c r="T1016" i="1"/>
  <c r="T1018" i="1"/>
  <c r="T1026" i="1"/>
  <c r="T1034" i="1"/>
  <c r="T1030" i="1"/>
  <c r="T1032" i="1"/>
  <c r="T1040" i="1"/>
  <c r="T1062" i="1"/>
  <c r="T1058" i="1"/>
  <c r="T1063" i="1"/>
  <c r="T1059" i="1"/>
  <c r="T1064" i="1"/>
  <c r="M1093" i="1"/>
  <c r="T1145" i="1"/>
  <c r="T768" i="1"/>
  <c r="M766" i="1" s="1"/>
  <c r="T773" i="1"/>
  <c r="M773" i="1" s="1"/>
  <c r="T782" i="1"/>
  <c r="M780" i="1" s="1"/>
  <c r="T787" i="1"/>
  <c r="T796" i="1"/>
  <c r="M794" i="1" s="1"/>
  <c r="T801" i="1"/>
  <c r="M801" i="1" s="1"/>
  <c r="T810" i="1"/>
  <c r="M808" i="1" s="1"/>
  <c r="T815" i="1"/>
  <c r="T824" i="1"/>
  <c r="M822" i="1" s="1"/>
  <c r="T880" i="1"/>
  <c r="M880" i="1" s="1"/>
  <c r="T889" i="1"/>
  <c r="M887" i="1" s="1"/>
  <c r="T894" i="1"/>
  <c r="T903" i="1"/>
  <c r="M901" i="1" s="1"/>
  <c r="T959" i="1"/>
  <c r="M959" i="1" s="1"/>
  <c r="T968" i="1"/>
  <c r="M966" i="1" s="1"/>
  <c r="T973" i="1"/>
  <c r="T982" i="1"/>
  <c r="M980" i="1" s="1"/>
  <c r="T987" i="1"/>
  <c r="M987" i="1" s="1"/>
  <c r="T996" i="1"/>
  <c r="M994" i="1" s="1"/>
  <c r="T1001" i="1"/>
  <c r="T1005" i="1"/>
  <c r="T1008" i="1"/>
  <c r="T1013" i="1"/>
  <c r="T1019" i="1"/>
  <c r="T1022" i="1"/>
  <c r="T1027" i="1"/>
  <c r="T1033" i="1"/>
  <c r="T1036" i="1"/>
  <c r="T1041" i="1"/>
  <c r="T1076" i="1"/>
  <c r="T1072" i="1"/>
  <c r="T1077" i="1"/>
  <c r="T1073" i="1"/>
  <c r="T1078" i="1"/>
  <c r="T1149" i="1"/>
  <c r="T1045" i="1"/>
  <c r="T1049" i="1"/>
  <c r="T1101" i="1"/>
  <c r="T1105" i="1"/>
  <c r="T1115" i="1"/>
  <c r="T1119" i="1"/>
  <c r="T1129" i="1"/>
  <c r="T1133" i="1"/>
  <c r="T1152" i="1"/>
  <c r="T1156" i="1"/>
  <c r="T1157" i="1"/>
  <c r="T1161" i="1"/>
  <c r="T1166" i="1"/>
  <c r="T1170" i="1"/>
  <c r="T1171" i="1"/>
  <c r="T1175" i="1"/>
  <c r="T1180" i="1"/>
  <c r="T1184" i="1"/>
  <c r="T1194" i="1"/>
  <c r="T1198" i="1"/>
  <c r="T1208" i="1"/>
  <c r="T1212" i="1"/>
  <c r="T1222" i="1"/>
  <c r="T1226" i="1"/>
  <c r="T1231" i="1"/>
  <c r="T1235" i="1"/>
  <c r="T1236" i="1"/>
  <c r="T1240" i="1"/>
  <c r="T1245" i="1"/>
  <c r="T1249" i="1"/>
  <c r="M1243" i="1" s="1"/>
  <c r="T1250" i="1"/>
  <c r="T1254" i="1"/>
  <c r="T1259" i="1"/>
  <c r="T1263" i="1"/>
  <c r="T1264" i="1"/>
  <c r="T1268" i="1"/>
  <c r="T1273" i="1"/>
  <c r="T1277" i="1"/>
  <c r="T1278" i="1"/>
  <c r="T1282" i="1"/>
  <c r="T1287" i="1"/>
  <c r="T1291" i="1"/>
  <c r="T1102" i="1"/>
  <c r="T1106" i="1"/>
  <c r="T1116" i="1"/>
  <c r="T1120" i="1"/>
  <c r="T1130" i="1"/>
  <c r="T1134" i="1"/>
  <c r="T1158" i="1"/>
  <c r="T1162" i="1"/>
  <c r="T1172" i="1"/>
  <c r="T1176" i="1"/>
  <c r="T1181" i="1"/>
  <c r="T1185" i="1"/>
  <c r="T1195" i="1"/>
  <c r="T1199" i="1"/>
  <c r="T1209" i="1"/>
  <c r="T1213" i="1"/>
  <c r="T1223" i="1"/>
  <c r="T1227" i="1"/>
  <c r="T1237" i="1"/>
  <c r="T1241" i="1"/>
  <c r="T1251" i="1"/>
  <c r="T1255" i="1"/>
  <c r="T1265" i="1"/>
  <c r="T1269" i="1"/>
  <c r="T1279" i="1"/>
  <c r="T1283" i="1"/>
  <c r="T1288" i="1"/>
  <c r="T1292" i="1"/>
  <c r="T1159" i="1"/>
  <c r="T1163" i="1"/>
  <c r="T1173" i="1"/>
  <c r="T1177" i="1"/>
  <c r="T1224" i="1"/>
  <c r="T1228" i="1"/>
  <c r="T1238" i="1"/>
  <c r="T1242" i="1"/>
  <c r="T1252" i="1"/>
  <c r="T1256" i="1"/>
  <c r="T1266" i="1"/>
  <c r="T1270" i="1"/>
  <c r="T1280" i="1"/>
  <c r="T1284" i="1"/>
  <c r="T1289" i="1"/>
  <c r="T1044" i="1"/>
  <c r="M1043" i="1" s="1"/>
  <c r="T1067" i="1"/>
  <c r="M1065" i="1" s="1"/>
  <c r="T1081" i="1"/>
  <c r="M1079" i="1" s="1"/>
  <c r="T1095" i="1"/>
  <c r="T1100" i="1"/>
  <c r="T1109" i="1"/>
  <c r="M1107" i="1" s="1"/>
  <c r="T1114" i="1"/>
  <c r="T1123" i="1"/>
  <c r="T1128" i="1"/>
  <c r="T1137" i="1"/>
  <c r="M1135" i="1" s="1"/>
  <c r="T1151" i="1"/>
  <c r="M1150" i="1" s="1"/>
  <c r="T1165" i="1"/>
  <c r="T1179" i="1"/>
  <c r="M1179" i="1" s="1"/>
  <c r="T1188" i="1"/>
  <c r="M1186" i="1" s="1"/>
  <c r="T1193" i="1"/>
  <c r="M1193" i="1" s="1"/>
  <c r="T1202" i="1"/>
  <c r="M1200" i="1" s="1"/>
  <c r="T1207" i="1"/>
  <c r="M1207" i="1" s="1"/>
  <c r="T1216" i="1"/>
  <c r="M1214" i="1" s="1"/>
  <c r="T1230" i="1"/>
  <c r="M1229" i="1" s="1"/>
  <c r="T1244" i="1"/>
  <c r="T1258" i="1"/>
  <c r="M1257" i="1" s="1"/>
  <c r="T1272" i="1"/>
  <c r="T1286" i="1"/>
  <c r="M1271" i="1" l="1"/>
  <c r="M1164" i="1"/>
  <c r="M1022" i="1"/>
  <c r="M858" i="1"/>
  <c r="M909" i="1"/>
  <c r="M830" i="1"/>
  <c r="M616" i="1"/>
  <c r="M615" i="1" s="1"/>
  <c r="M446" i="1"/>
  <c r="M279" i="1"/>
  <c r="M93" i="1"/>
  <c r="M872" i="1"/>
  <c r="M593" i="1"/>
  <c r="M1029" i="1"/>
  <c r="M1015" i="1"/>
  <c r="M951" i="1"/>
  <c r="M923" i="1"/>
  <c r="M844" i="1"/>
  <c r="M751" i="1"/>
  <c r="M315" i="1"/>
  <c r="M236" i="1"/>
  <c r="M157" i="1"/>
  <c r="M409" i="1"/>
  <c r="M395" i="1"/>
  <c r="M1128" i="1"/>
  <c r="M1100" i="1"/>
  <c r="M730" i="1"/>
  <c r="M716" i="1"/>
  <c r="M688" i="1"/>
  <c r="M916" i="1"/>
  <c r="M723" i="1"/>
  <c r="M709" i="1"/>
  <c r="M702" i="1"/>
  <c r="M695" i="1"/>
  <c r="M556" i="1"/>
  <c r="M534" i="1"/>
  <c r="M526" i="1" s="1"/>
  <c r="M519" i="1"/>
  <c r="M490" i="1"/>
  <c r="M453" i="1"/>
  <c r="M186" i="1"/>
  <c r="M600" i="1"/>
  <c r="M402" i="1"/>
  <c r="M1036" i="1"/>
  <c r="M1001" i="1"/>
  <c r="M973" i="1"/>
  <c r="M894" i="1"/>
  <c r="M815" i="1"/>
  <c r="M787" i="1"/>
  <c r="M1058" i="1"/>
  <c r="M1050" i="1"/>
  <c r="M865" i="1"/>
  <c r="M758" i="1"/>
  <c r="M571" i="1"/>
  <c r="M563" i="1" s="1"/>
  <c r="M497" i="1"/>
  <c r="M366" i="1"/>
  <c r="M329" i="1"/>
  <c r="M250" i="1"/>
  <c r="M171" i="1"/>
  <c r="M337" i="1"/>
  <c r="M336" i="1" s="1"/>
  <c r="M193" i="1"/>
  <c r="M179" i="1"/>
  <c r="M1178" i="1"/>
  <c r="M765" i="1"/>
  <c r="M475" i="1"/>
  <c r="M474" i="1" s="1"/>
  <c r="M388" i="1"/>
  <c r="M1072" i="1"/>
  <c r="M1086" i="1"/>
  <c r="M851" i="1"/>
  <c r="M944" i="1"/>
  <c r="M744" i="1"/>
  <c r="M631" i="1"/>
  <c r="M512" i="1"/>
  <c r="M511" i="1" s="1"/>
  <c r="M483" i="1"/>
  <c r="M482" i="1" s="1"/>
  <c r="M431" i="1"/>
  <c r="M380" i="1"/>
  <c r="M264" i="1"/>
  <c r="M208" i="1"/>
  <c r="M200" i="1" s="1"/>
  <c r="M129" i="1"/>
  <c r="M36" i="1"/>
  <c r="M4" i="1" s="1"/>
  <c r="M286" i="1"/>
  <c r="M272" i="1"/>
  <c r="M271" i="1" s="1"/>
  <c r="M16" i="1"/>
  <c r="M659" i="1"/>
  <c r="M352" i="1"/>
  <c r="M416" i="1"/>
  <c r="M1286" i="1"/>
  <c r="M1285" i="1" s="1"/>
  <c r="M1114" i="1"/>
  <c r="M1278" i="1"/>
  <c r="M1264" i="1"/>
  <c r="M1250" i="1"/>
  <c r="M1236" i="1"/>
  <c r="M1222" i="1"/>
  <c r="M1171" i="1"/>
  <c r="M1157" i="1"/>
  <c r="M1008" i="1"/>
  <c r="M879" i="1"/>
  <c r="M1143" i="1"/>
  <c r="M837" i="1"/>
  <c r="M829" i="1" s="1"/>
  <c r="M930" i="1"/>
  <c r="M645" i="1"/>
  <c r="M608" i="1"/>
  <c r="M586" i="1"/>
  <c r="M585" i="1" s="1"/>
  <c r="M438" i="1"/>
  <c r="M301" i="1"/>
  <c r="M293" i="1" s="1"/>
  <c r="M222" i="1"/>
  <c r="M143" i="1"/>
  <c r="M50" i="1"/>
  <c r="M674" i="1"/>
  <c r="M673" i="1" s="1"/>
  <c r="M460" i="1"/>
  <c r="M445" i="1" s="1"/>
  <c r="M114" i="1"/>
  <c r="M100" i="1"/>
  <c r="M86" i="1"/>
  <c r="M72" i="1"/>
  <c r="M58" i="1"/>
  <c r="M549" i="1"/>
  <c r="M548" i="1" s="1"/>
  <c r="M344" i="1" l="1"/>
  <c r="M178" i="1"/>
  <c r="M908" i="1"/>
  <c r="M958" i="1"/>
  <c r="M623" i="1"/>
  <c r="M121" i="1"/>
  <c r="M1221" i="1"/>
  <c r="M430" i="1"/>
  <c r="M387" i="1"/>
  <c r="M1057" i="1"/>
  <c r="M57" i="1"/>
  <c r="T1293" i="1" s="1"/>
  <c r="T1294" i="1" s="1"/>
  <c r="M1142" i="1"/>
</calcChain>
</file>

<file path=xl/sharedStrings.xml><?xml version="1.0" encoding="utf-8"?>
<sst xmlns="http://schemas.openxmlformats.org/spreadsheetml/2006/main" count="4898" uniqueCount="665">
  <si>
    <t>Recebedor: Município de Bento Gonçalves/RS
Nº da proposta: 034253/2024
Objeto do instrumento: Construção de moradias que foram destruídas e interditadas no município de Bento Gonçalves/RS em razão da calamidade pública com elaboração de trabalho social de apoio as famílias.</t>
  </si>
  <si>
    <t>Nivel</t>
  </si>
  <si>
    <t>N° Macrosserviço 
/ Serviço</t>
  </si>
  <si>
    <t>Fonte</t>
  </si>
  <si>
    <t>Código</t>
  </si>
  <si>
    <t>Descrição Macrosserviço / Serviço</t>
  </si>
  <si>
    <t>Qtd. (valor 
Calculado)</t>
  </si>
  <si>
    <t>Und.</t>
  </si>
  <si>
    <t>Custo
 Unitário 
Referência</t>
  </si>
  <si>
    <t>Custo 
Unitário</t>
  </si>
  <si>
    <t>BDI</t>
  </si>
  <si>
    <t>Preço 
Unitário 
(valor 
Calculado)</t>
  </si>
  <si>
    <t>Preço 
Total 
(valor
 Calculado)</t>
  </si>
  <si>
    <t>Obs.</t>
  </si>
  <si>
    <t>N° 
Evento</t>
  </si>
  <si>
    <t>Evento</t>
  </si>
  <si>
    <t>N° Frente 
De Obra</t>
  </si>
  <si>
    <t>Frente 
De Obra</t>
  </si>
  <si>
    <t>Qtd.</t>
  </si>
  <si>
    <t>Valor</t>
  </si>
  <si>
    <t>Macros-
Serviço</t>
  </si>
  <si>
    <t>1</t>
  </si>
  <si>
    <t>SERVIÇOS PRELIMINARES / ADMINISTRAÇÃO LOCAL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</si>
  <si>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</si>
  <si>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</si>
  <si>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</si>
  <si>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</si>
  <si>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</si>
  <si>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</si>
  <si>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SERVIÇOS PRELIMINARES</t>
  </si>
  <si>
    <t>CASA 01</t>
  </si>
  <si>
    <t>1.2</t>
  </si>
  <si>
    <t>101511</t>
  </si>
  <si>
    <t>ENTRADA DE ENERGIA ELÉTRICA, AÉREA, TRIFÁSICA, COM CAIXA DE EMBUTIR, CABO DE 25 MM2 E DISJUNTOR DIN 50A (NÃO INCLUSO O POSTE DE CONCRETO). AF_07/2020</t>
  </si>
  <si>
    <t>UN</t>
  </si>
  <si>
    <t>1.3</t>
  </si>
  <si>
    <t>Composição</t>
  </si>
  <si>
    <t>01</t>
  </si>
  <si>
    <t>LIGAÇÃO PREDIAL DE ÁGUA</t>
  </si>
  <si>
    <t>1.4</t>
  </si>
  <si>
    <t>98462</t>
  </si>
  <si>
    <t>ESTRUTURA DE MADEIRA PROVISÓRIA PARA SUPORTE DE CAIXA DÁGUA ELEVADA DE 3000 LITROS. AF_03/2024</t>
  </si>
  <si>
    <t>1.5</t>
  </si>
  <si>
    <t>10777</t>
  </si>
  <si>
    <t>LOCACAO DE CONTAINER 2,30 X 4,30 M, ALT. 2,50 M, PARA SANITARIO, COM 3 BACIAS, 4 CHUVEIROS, 1 LAVATORIO E 1 MICTORIO (NAO INCLUI MOBILIZACAO/DESMOBILIZACAO)</t>
  </si>
  <si>
    <t>MES</t>
  </si>
  <si>
    <t>2</t>
  </si>
  <si>
    <t>CASA 02</t>
  </si>
  <si>
    <t>3</t>
  </si>
  <si>
    <t>CASA 03</t>
  </si>
  <si>
    <t>4</t>
  </si>
  <si>
    <t>CASA 04</t>
  </si>
  <si>
    <t>5</t>
  </si>
  <si>
    <t>CASA 05</t>
  </si>
  <si>
    <t>6</t>
  </si>
  <si>
    <t>CASA 06</t>
  </si>
  <si>
    <t>7</t>
  </si>
  <si>
    <t>CASA 07</t>
  </si>
  <si>
    <t>1.6</t>
  </si>
  <si>
    <t>10776</t>
  </si>
  <si>
    <t>LOCACAO DE CONTAINER 2,30 X 6,00 M, ALT. 2,50 M, PARA ESCRITORIO, SEM DIVISORIAS INTERNAS E SEM SANITARIO (NAO INCLUI MOBILIZACAO/DESMOBILIZACAO)</t>
  </si>
  <si>
    <t>1.7</t>
  </si>
  <si>
    <t>105115</t>
  </si>
  <si>
    <t>INSTALAÇÃO E DESINSTALAÇÃO MECANIZADA DE CONTÊINER OU MÓDULO HABITÁVEL DE USOS DIVERSOS. AF_03/2024</t>
  </si>
  <si>
    <t>1.8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</si>
  <si>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</si>
  <si>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</si>
  <si>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CHP</t>
  </si>
  <si>
    <t>1.9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</si>
  <si>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</si>
  <si>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</si>
  <si>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CHI</t>
  </si>
  <si>
    <t>1.10</t>
  </si>
  <si>
    <t>105130</t>
  </si>
  <si>
    <t>EXECUÇÃO DE PILARETES PARA TAPUMES E CONSTRUÇÕES TEMPORÁRIAS. AF_03/2024</t>
  </si>
  <si>
    <t>M</t>
  </si>
  <si>
    <t>1.11</t>
  </si>
  <si>
    <t>98458</t>
  </si>
  <si>
    <t>TAPUME COM COMPENSADO DE MADEIRA. AF_03/2024</t>
  </si>
  <si>
    <t>1.12</t>
  </si>
  <si>
    <t>99059</t>
  </si>
  <si>
    <t>LOCAÇÃO CONVENCIONAL DE OBRA, UTILIZANDO GABARITO DE TÁBUAS CORRIDAS PONTALETADAS A CADA 2,00M - 2 UTILIZAÇÕES. AF_03/2024</t>
  </si>
  <si>
    <t>1.13</t>
  </si>
  <si>
    <t>105011</t>
  </si>
  <si>
    <t>EXECUÇÃO DE LINHAS DE REFERÊNCIA EM GABARITO OU CAVALETE. AF_03/2024</t>
  </si>
  <si>
    <t>1.14</t>
  </si>
  <si>
    <t>10527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</si>
  <si>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</si>
  <si>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</si>
  <si>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>1.15</t>
  </si>
  <si>
    <t>97064</t>
  </si>
  <si>
    <t>MONTAGEM E DESMONTAGEM DE ANDAIME TUBULAR TIPO "TORRE" (EXCLUSIVE ANDAIME E LIMPEZA). AF_03/2024</t>
  </si>
  <si>
    <t>Macrosserviço</t>
  </si>
  <si>
    <t>SAPATA</t>
  </si>
  <si>
    <t>2.1</t>
  </si>
  <si>
    <t>96521</t>
  </si>
  <si>
    <t>ESCAVAÇÃO MECANIZADA PARA BLOCO DE COROAMENTO OU SAPATA COM RETROESCAVADEIRA (INCLUINDO ESCAVAÇÃO PARA COLOCAÇÃO DE FÔRMAS). AF_01/2024</t>
  </si>
  <si>
    <t>M3</t>
  </si>
  <si>
    <t>2.2</t>
  </si>
  <si>
    <t>101616</t>
  </si>
  <si>
    <t>PREPARO DE FUNDO DE VALA COM LARGURA MENOR QUE 1,5 M (ACERTO DO SOLO NATURAL). AF_08/2020</t>
  </si>
  <si>
    <t>2.3</t>
  </si>
  <si>
    <t>96619</t>
  </si>
  <si>
    <t>LASTRO DE CONCRETO MAGRO, APLICADO EM BLOCOS DE COROAMENTO OU SAPATAS, ESPESSURA DE 5 CM. AF_01/2024</t>
  </si>
  <si>
    <t>2.4</t>
  </si>
  <si>
    <t>96541</t>
  </si>
  <si>
    <t>FABRICAÇÃO, MONTAGEM E DESMONTAGEM DE FÔRMA PARA SAPATA, EM CHAPA DE MADEIRA COMPENSADA RESINADA, E=17 MM, 4 UTILIZAÇÕES. AF_01/2024</t>
  </si>
  <si>
    <t>2.5</t>
  </si>
  <si>
    <t>104919</t>
  </si>
  <si>
    <t>ARMAÇÃO DE SAPATA ISOLADA, VIGA BALDRAME E SAPATA CORRIDA UTILIZANDO AÇO CA-50 DE 10 MM - MONTAGEM. AF_01/2024</t>
  </si>
  <si>
    <t>KG</t>
  </si>
  <si>
    <t>2.6</t>
  </si>
  <si>
    <t>104917</t>
  </si>
  <si>
    <t>ARMAÇÃO DE SAPATA ISOLADA, VIGA BALDRAME E SAPATA CORRIDA UTILIZANDO AÇO CA-50 DE 6,3 MM - MONTAGEM. AF_01/2024</t>
  </si>
  <si>
    <t>2.7</t>
  </si>
  <si>
    <t>104916</t>
  </si>
  <si>
    <t>ARMAÇÃO DE SAPATA ISOLADA, VIGA BALDRAME E SAPATA CORRIDA UTILIZANDO AÇO CA-60 DE 5 MM - MONTAGEM. AF_01/2024</t>
  </si>
  <si>
    <t>2.8</t>
  </si>
  <si>
    <t>96556_ADP-01</t>
  </si>
  <si>
    <t>CONCRETAGEM DE SAPATA, FCK 20 MPA, COM USO DE JERICA - LANÇAMENTO, ADENSAMENTO E ACABAMENTO.</t>
  </si>
  <si>
    <t>2.9</t>
  </si>
  <si>
    <t>93382</t>
  </si>
  <si>
    <t>REATERRO MANUAL DE VALAS, COM COMPACTADOR DE SOLOS DE PERCUSSÃO. AF_08/2023</t>
  </si>
  <si>
    <t>BALDRAMES</t>
  </si>
  <si>
    <t>3.1</t>
  </si>
  <si>
    <t>96527</t>
  </si>
  <si>
    <t>ESCAVAÇÃO MANUAL PARA VIGA BALDRAME OU SAPATA CORRIDA (INCLUINDO ESCAVAÇÃO PARA COLOCAÇÃO DE FÔRMAS). AF_01/2024</t>
  </si>
  <si>
    <t>BALDRAME</t>
  </si>
  <si>
    <t>3.2</t>
  </si>
  <si>
    <t>3.3</t>
  </si>
  <si>
    <t>96536</t>
  </si>
  <si>
    <t>FABRICAÇÃO, MONTAGEM E DESMONTAGEM DE FÔRMA PARA VIGA BALDRAME, EM MADEIRA SERRADA, E=25 MM, 4 UTILIZAÇÕES. AF_01/2024</t>
  </si>
  <si>
    <t>3.4</t>
  </si>
  <si>
    <t>104918</t>
  </si>
  <si>
    <t>ARMAÇÃO DE SAPATA ISOLADA, VIGA BALDRAME E SAPATA CORRIDA UTILIZANDO AÇO CA-50 DE 8 MM - MONTAGEM. AF_01/2024</t>
  </si>
  <si>
    <t>3.5</t>
  </si>
  <si>
    <t>3.6</t>
  </si>
  <si>
    <t>3.7</t>
  </si>
  <si>
    <t>96555_ADP-01</t>
  </si>
  <si>
    <t>CONCRETAGEM DE BLOCO DE COROAMENTO OU VIGA BALDRAME, FCK 20 MPA, COM USO DE JERICA - LANÇAMENTO, ADENSAMENTO E ACABAMENTO.</t>
  </si>
  <si>
    <t>3.8</t>
  </si>
  <si>
    <t>IMPERMEABILIZAÇÃO</t>
  </si>
  <si>
    <t>4.1</t>
  </si>
  <si>
    <t>87878</t>
  </si>
  <si>
    <t>CHAPISCO APLICADO EM ALVENARIAS E ESTRUTURAS DE CONCRETO INTERNAS, COM COLHER DE PEDREIRO. ARGAMASSA TRAÇO 1:3 COM PREPARO MANUAL. AF_10/2022</t>
  </si>
  <si>
    <t>4.2</t>
  </si>
  <si>
    <t>98562</t>
  </si>
  <si>
    <t>IMPERMEABILIZAÇÃO DE SUPERFÍCIE COM ARGAMASSA DE CIMENTO E AREIA, COM ADITIVO IMPERMEABILIZANTE, E = 1,5CM. AF_09/2023</t>
  </si>
  <si>
    <t>4.3</t>
  </si>
  <si>
    <t>98557</t>
  </si>
  <si>
    <t>IMPERMEABILIZAÇÃO DE SUPERFÍCIE COM EMULSÃO ASFÁLTICA, 2 DEMÃOS. AF_09/2023</t>
  </si>
  <si>
    <t>PILARES, VIGAS E LAJES</t>
  </si>
  <si>
    <t>5.1</t>
  </si>
  <si>
    <t>92427</t>
  </si>
  <si>
    <t>MONTAGEM E DESMONTAGEM DE FÔRMA DE PILARES RETANGULARES E ESTRUTURAS SIMILARES, PÉ-DIREITO SIMPLES, EM CHAPA DE MADEIRA COMPENSADA RESINADA, 8 UTILIZAÇÕES. AF_09/2020</t>
  </si>
  <si>
    <t>5.2</t>
  </si>
  <si>
    <t>92463_ADP-01</t>
  </si>
  <si>
    <t>MONTAGEM E DESMONTAGEM DE FÔRMA DE VIGA, SEM ESCORAMENTO, PÉ-DIREITO SIMPLES, EM CHAPA DE MADEIRA RESINADA, 8 UTILIZAÇÕES.</t>
  </si>
  <si>
    <t>5.3</t>
  </si>
  <si>
    <t>92463</t>
  </si>
  <si>
    <t>MONTAGEM E DESMONTAGEM DE FÔRMA DE VIGA, ESCORAMENTO COM GARFO DE MADEIRA, PÉ-DIREITO SIMPLES, EM CHAPA DE MADEIRA RESINADA, 8 UTILIZAÇÕES. AF_09/2020</t>
  </si>
  <si>
    <t>5.4</t>
  </si>
  <si>
    <t>92759</t>
  </si>
  <si>
    <t>ARMAÇÃO DE PILAR OU VIGA DE ESTRUTURA CONVENCIONAL DE CONCRETO ARMADO UTILIZANDO AÇO CA-60 DE 5,0 MM - MONTAGEM. AF_06/2022</t>
  </si>
  <si>
    <t>5.5</t>
  </si>
  <si>
    <t>92760</t>
  </si>
  <si>
    <t>ARMAÇÃO DE PILAR OU VIGA DE ESTRUTURA CONVENCIONAL DE CONCRETO ARMADO UTILIZANDO AÇO CA-50 DE 6,3 MM - MONTAGEM. AF_06/2022</t>
  </si>
  <si>
    <t>5.6</t>
  </si>
  <si>
    <t>92761</t>
  </si>
  <si>
    <t>ARMAÇÃO DE PILAR OU VIGA DE ESTRUTURA CONVENCIONAL DE CONCRETO ARMADO UTILIZANDO AÇO CA-50 DE 8,0 MM - MONTAGEM. AF_06/2022</t>
  </si>
  <si>
    <t>5.7</t>
  </si>
  <si>
    <t>92762</t>
  </si>
  <si>
    <t>ARMAÇÃO DE PILAR OU VIGA DE ESTRUTURA CONVENCIONAL DE CONCRETO ARMADO UTILIZANDO AÇO CA-50 DE 10,0 MM - MONTAGEM. AF_06/2022</t>
  </si>
  <si>
    <t>5.8</t>
  </si>
  <si>
    <t>101963</t>
  </si>
  <si>
    <t>LAJE PRÉ-MOLDADA UNIDIRECIONAL, BIAPOIADA, PARA PISO, ENCHIMENTO EM CERÂMICA, VIGOTA CONVENCIONAL, ALTURA TOTAL DA LAJE "LT" = 12 CM (ENCHIMENTO+CAPA) = (8+4). AF_08/2025</t>
  </si>
  <si>
    <t>5.9</t>
  </si>
  <si>
    <t>103669_ADP-01</t>
  </si>
  <si>
    <t>CONCRETAGEM DE PILARES, FCK = 20 MPA, COM USO DE BALDES - LANÇAMENTO, ADENSAMENTO E ACABAMENTO.</t>
  </si>
  <si>
    <t>5.10</t>
  </si>
  <si>
    <t>103682_ADP-01</t>
  </si>
  <si>
    <t>CONCRETAGEM DE VIGAS E LAJES, FCK=20 MPA, PARA QUALQUER TIPO DE LAJE COM BALDES EM EDIFICAÇÃO TÉRREA - LANÇAMENTO, ADENSAMENTO E ACABAMENTO.</t>
  </si>
  <si>
    <t>ALVENARIA / FECHAMENTOS</t>
  </si>
  <si>
    <t>6.1</t>
  </si>
  <si>
    <t>103328</t>
  </si>
  <si>
    <t>ALVENARIA DE VEDAÇÃO DE BLOCOS CERÂMICOS FURADOS NA HORIZONTAL DE 9X19X19 CM (ESPESSURA 9 CM) E ARGAMASSA DE ASSENTAMENTO COM PREPARO EM BETONEIRA. AF_12/2021</t>
  </si>
  <si>
    <t>6.2</t>
  </si>
  <si>
    <t>105022</t>
  </si>
  <si>
    <t>VERGA PRÉ-MOLDADA COM ATÉ 1,5 M DE VÃO, ESPESSURA DE *10* CM. AF_03/2024</t>
  </si>
  <si>
    <t>6.3</t>
  </si>
  <si>
    <t>105028</t>
  </si>
  <si>
    <t>CONTRAVERGA PRÉ-MOLDADA, ESPESSURA DE *10* CM. AF_03/2024</t>
  </si>
  <si>
    <t>ESQUADRIAS METÁLICAS</t>
  </si>
  <si>
    <t>7.1</t>
  </si>
  <si>
    <t>94589</t>
  </si>
  <si>
    <t>CONTRAMARCO DE ALUMÍNIO, FIXAÇÃO COM ARGAMASSA - FORNECIMENTO E INSTALAÇÃO. AF_11/2024</t>
  </si>
  <si>
    <t>7.2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</si>
  <si>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</si>
  <si>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</si>
  <si>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7.3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</si>
  <si>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</si>
  <si>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</si>
  <si>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7.4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</si>
  <si>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</si>
  <si>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</si>
  <si>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7.5</t>
  </si>
  <si>
    <t>91338</t>
  </si>
  <si>
    <t>PORTA DE ALUMÍNIO DE ABRIR COM LAMBRI, COM GUARNIÇÃO, FIXAÇÃO COM PARAFUSOS - FORNECIMENTO E INSTALAÇÃO. AF_12/2019</t>
  </si>
  <si>
    <t>7.6</t>
  </si>
  <si>
    <t>105812</t>
  </si>
  <si>
    <t>GUARNIÇÃO DE ALUMÍNIO. AF_11/2024</t>
  </si>
  <si>
    <t>8</t>
  </si>
  <si>
    <t>ESQUADRIAS DE MADEIRAS</t>
  </si>
  <si>
    <t>8.1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</si>
  <si>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</si>
  <si>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</si>
  <si>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9</t>
  </si>
  <si>
    <t>TELHADOS</t>
  </si>
  <si>
    <t>9.1</t>
  </si>
  <si>
    <t>92541</t>
  </si>
  <si>
    <t>TRAMA DE MADEIRA COMPOSTA POR RIPAS, CAIBROS E TERÇAS PARA TELHADOS DE ATÉ 2 ÁGUAS PARA TELHA CERÂMICA CAPA-CANAL, INCLUSO TRANSPORTE VERTICAL. AF_07/2019</t>
  </si>
  <si>
    <t>9.2</t>
  </si>
  <si>
    <t>94447</t>
  </si>
  <si>
    <t>TELHAMENTO COM TELHA CERÂMICA CAPA-CANAL, TIPO PAULISTA, COM ATÉ 2 ÁGUAS, INCLUSO TRANSPORTE VERTICAL. AF_07/2019</t>
  </si>
  <si>
    <t>9.3</t>
  </si>
  <si>
    <t>102233</t>
  </si>
  <si>
    <t>PINTURA IMUNIZANTE PARA MADEIRA, 1 DEMÃO. AF_01/2021</t>
  </si>
  <si>
    <t>9.4</t>
  </si>
  <si>
    <t>94232</t>
  </si>
  <si>
    <t>AMARRAÇÃO DE TELHAS CERÂMICAS OU DE CONCRETO. AF_07/2019</t>
  </si>
  <si>
    <t>9.5</t>
  </si>
  <si>
    <t>94221</t>
  </si>
  <si>
    <t>CUMEEIRA PARA TELHA CERÂMICA EMBOÇADA COM ARGAMASSA TRAÇO 1:2:9 (CIMENTO, CAL E AREIA) PARA TELHADOS COM ATÉ 2 ÁGUAS, INCLUSO TRANSPORTE VERTICAL. AF_07/2019</t>
  </si>
  <si>
    <t>9.6</t>
  </si>
  <si>
    <t>92548</t>
  </si>
  <si>
    <t>FABRICAÇÃO E INSTALAÇÃO DE TESOURA INTEIRA EM MADEIRA NÃO APARELHADA, VÃO DE 6 M, PARA TELHA CERÂMICA OU DE CONCRETO, INCLUSO IÇAMENTO. AF_07/2019</t>
  </si>
  <si>
    <t>10</t>
  </si>
  <si>
    <t>REVESTIMENTOS INTERNOS</t>
  </si>
  <si>
    <t>10.1</t>
  </si>
  <si>
    <t>87879</t>
  </si>
  <si>
    <t>CHAPISCO APLICADO EM ALVENARIAS E ESTRUTURAS DE CONCRETO INTERNAS, COM COLHER DE PEDREIRO. ARGAMASSA TRAÇO 1:3 COM PREPARO EM BETONEIRA 400L. AF_10/2022</t>
  </si>
  <si>
    <t>10.2</t>
  </si>
  <si>
    <t>87882</t>
  </si>
  <si>
    <t>CHAPISCO APLICADO NO TETO OU EM ALVENARIA E ESTRUTURA, COM ROLO PARA TEXTURA ACRÍLICA. ARGAMASSA TRAÇO 1:4 E EMULSÃO POLIMÉRICA (ADESIVO) COM PREPARO EM BETONEIRA 400L. AF_10/2022</t>
  </si>
  <si>
    <t>10.3</t>
  </si>
  <si>
    <t>87545</t>
  </si>
  <si>
    <t>EMBOÇO, EM ARGAMASSA TRAÇO 1:2:8, PREPARO MECÂNICO, APLICADO MANUALMENTE EM PAREDES INTERNAS, PARA AMBIENTES COM ÁREA MENOR QUE 5M², E = 10MM, COM TALISCAS. AF_03/2024</t>
  </si>
  <si>
    <t>10.4</t>
  </si>
  <si>
    <t>87547</t>
  </si>
  <si>
    <t>MASSA ÚNICA, EM ARGAMASSA TRAÇO 1:2:8, PREPARO MECÂNICO, APLICADA MANUALMENTE EM PAREDES INTERNAS DE AMBIENTES COM ÁREA ENTRE 5M² E 10M², E = 10MM, COM TALISCAS. AF_03/2024</t>
  </si>
  <si>
    <t>10.5</t>
  </si>
  <si>
    <t>104958</t>
  </si>
  <si>
    <t>MASSA ÚNICA, EM ARGAMASSA TRAÇO 1:2:8 PREPARO MECÂNICO, APLICADA MANUALMENTE EM PAREDES INTERNAS DE AMBIENTES COM ÁREA MAIOR QUE 10M², E = 10MM, COM TALISCAS. AF_03/2024</t>
  </si>
  <si>
    <t>10.6</t>
  </si>
  <si>
    <t>90408</t>
  </si>
  <si>
    <t>MASSA ÚNICA, EM ARGAMASSA TRAÇO 1:2:8, PREPARO MECÂNICO, APLICADA MANUALMENTE EM TETO, E = 10MM, COM TALISCAS. AF_03/2024</t>
  </si>
  <si>
    <t>11</t>
  </si>
  <si>
    <t>REVESTIMENTOS CERÂMICOS</t>
  </si>
  <si>
    <t>11.1</t>
  </si>
  <si>
    <t>87267</t>
  </si>
  <si>
    <t>REVESTIMENTO CERÂMICO PARA PAREDES INTERNAS COM PLACAS TIPO ESMALTADA DE DIMENSÕES 20X20 CM APLICADAS A MEIA ALTURA DAS PAREDES. AF_02/2023_PE</t>
  </si>
  <si>
    <t>11.2</t>
  </si>
  <si>
    <t>87265</t>
  </si>
  <si>
    <t>REVESTIMENTO CERÂMICO PARA PAREDES INTERNAS COM PLACAS TIPO ESMALTADA DE DIMENSÕES 20X20 CM APLICADAS NA ALTURA INTEIRA DAS PAREDES. AF_02/2023_PE</t>
  </si>
  <si>
    <t>12</t>
  </si>
  <si>
    <t>REVESTIMENTOS EXTERNOS</t>
  </si>
  <si>
    <t>12.1</t>
  </si>
  <si>
    <t>87905</t>
  </si>
  <si>
    <t>CHAPISCO APLICADO EM ALVENARIA (COM PRESENÇA DE VÃOS) E ESTRUTURAS DE CONCRETO DE FACHADA, COM COLHER DE PEDREIRO. ARGAMASSA TRAÇO 1:3 COM PREPARO EM BETONEIRA 400L. AF_10/2022</t>
  </si>
  <si>
    <t>12.2</t>
  </si>
  <si>
    <t>87894</t>
  </si>
  <si>
    <t>CHAPISCO APLICADO EM ALVENARIA (SEM PRESENÇA DE VÃOS) E ESTRUTURAS DE CONCRETO DE FACHADA, COM COLHER DE PEDREIRO. ARGAMASSA TRAÇO 1:3 COM PREPARO EM BETONEIRA 400L. AF_10/2022</t>
  </si>
  <si>
    <t>12.3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</si>
  <si>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</si>
  <si>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</si>
  <si>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12.4</t>
  </si>
  <si>
    <t>87775</t>
  </si>
  <si>
    <t>EMBOÇO OU MASSA ÚNICA EM ARGAMASSA TRAÇO 1:2:8, PREPARO MECÂNICO COM BETONEIRA 400 L, APLICADA MANUALMENTE EM PANOS DE FACHADA COM PRESENÇA DE VÃOS, ESPESSURA DE 25 MM. AF_08/2022</t>
  </si>
  <si>
    <t>13</t>
  </si>
  <si>
    <t>FORROS</t>
  </si>
  <si>
    <t>13.1</t>
  </si>
  <si>
    <t>96111</t>
  </si>
  <si>
    <t>FORRO EM RÉGUAS DE PVC, FRISADO, PARA AMBIENTES RESIDENCIAIS, INCLUSIVE ESTRUTURA UNIDIRECIONAL DE FIXAÇÃO. AF_08/2023_PS</t>
  </si>
  <si>
    <t>14</t>
  </si>
  <si>
    <t>PINTURAS INTERNAS</t>
  </si>
  <si>
    <t>14.1</t>
  </si>
  <si>
    <t>88485</t>
  </si>
  <si>
    <t>FUNDO SELADOR ACRÍLICO, APLICAÇÃO MANUAL EM PAREDE, UMA DEMÃO. AF_04/2023</t>
  </si>
  <si>
    <t>14.2</t>
  </si>
  <si>
    <t>88484</t>
  </si>
  <si>
    <t>FUNDO SELADOR ACRÍLICO, APLICAÇÃO MANUAL EM TETO, UMA DEMÃO. AF_04/2023</t>
  </si>
  <si>
    <t>14.3</t>
  </si>
  <si>
    <t>104640</t>
  </si>
  <si>
    <t>PINTURA LÁTEX ACRÍLICA STANDARD, APLICAÇÃO MANUAL EM TETO, DUAS DEMÃOS. AF_04/2023</t>
  </si>
  <si>
    <t>14.4</t>
  </si>
  <si>
    <t>104642</t>
  </si>
  <si>
    <t>PINTURA LÁTEX ACRÍLICA STANDARD, APLICAÇÃO MANUAL EM PAREDES, DUAS DEMÃOS. AF_04/2023</t>
  </si>
  <si>
    <t>15</t>
  </si>
  <si>
    <t>PINTURAS EXTERNAS</t>
  </si>
  <si>
    <t>15.1</t>
  </si>
  <si>
    <t>88415</t>
  </si>
  <si>
    <t>APLICAÇÃO MANUAL DE FUNDO SELADOR ACRÍLICO EM PAREDES EXTERNAS DE CASAS. AF_03/2024</t>
  </si>
  <si>
    <t>15.2</t>
  </si>
  <si>
    <t>16</t>
  </si>
  <si>
    <t>PINTURA ESQUADRIAS</t>
  </si>
  <si>
    <t>16.1</t>
  </si>
  <si>
    <t>102193</t>
  </si>
  <si>
    <t>LIXAMENTO DE MADEIRA PARA APLICAÇÃO DE FUNDO OU PINTURA. AF_01/2021</t>
  </si>
  <si>
    <t>16.2</t>
  </si>
  <si>
    <t>102197</t>
  </si>
  <si>
    <t>PINTURA FUNDO NIVELADOR ALQUÍDICO BRANCO EM MADEIRA. AF_01/2021</t>
  </si>
  <si>
    <t>16.3</t>
  </si>
  <si>
    <t>102219</t>
  </si>
  <si>
    <t>PINTURA TINTA DE ACABAMENTO (PIGMENTADA) ESMALTE SINTÉTICO ACETINADO EM MADEIRA, 2 DEMÃOS. AF_01/2021</t>
  </si>
  <si>
    <t>17</t>
  </si>
  <si>
    <t>LAJE E CONTRAPISO</t>
  </si>
  <si>
    <t>17.1</t>
  </si>
  <si>
    <t>103076</t>
  </si>
  <si>
    <t>EXECUÇÃO DE LAJE SOBRE SOLO, ESPESSURA DE 10 CM, FCK = 30 MPA, COM USO DE FORMAS EM MADEIRA SERRADA. AF_09/2021</t>
  </si>
  <si>
    <t>17.2</t>
  </si>
  <si>
    <t>87630</t>
  </si>
  <si>
    <t>CONTRAPISO EM ARGAMASSA TRAÇO 1:4 (CIMENTO E AREIA), PREPARO MECÂNICO COM BETONEIRA 400 L, APLICADO EM ÁREAS SECAS SOBRE LAJE, ADERIDO, ACABAMENTO NÃO REFORÇADO, ESPESSURA 3CM. AF_07/2021</t>
  </si>
  <si>
    <t>18</t>
  </si>
  <si>
    <t>PISOS CERÂMICOS</t>
  </si>
  <si>
    <t>18.1</t>
  </si>
  <si>
    <t>87247</t>
  </si>
  <si>
    <t>REVESTIMENTO CERÂMICO PARA PISO COM PLACAS TIPO ESMALTADA DE DIMENSÕES 35X35 CM APLICADA EM AMBIENTES DE ÁREA ENTRE 5 M2 E 10 M2. AF_02/2023_PE</t>
  </si>
  <si>
    <t>18.2</t>
  </si>
  <si>
    <t>87248</t>
  </si>
  <si>
    <t>REVESTIMENTO CERÂMICO PARA PISO COM PLACAS TIPO ESMALTADA DE DIMENSÕES 35X35 CM APLICADA EM AMBIENTES DE ÁREA MAIOR QUE 10 M2. AF_02/2023_PE</t>
  </si>
  <si>
    <t>18.3</t>
  </si>
  <si>
    <t>87246</t>
  </si>
  <si>
    <t>REVESTIMENTO CERÂMICO PARA PISO COM PLACAS TIPO ESMALTADA DE DIMENSÕES 35X35 CM APLICADA EM AMBIENTES DE ÁREA MENOR QUE 5 M2. AF_02/2023_PE</t>
  </si>
  <si>
    <t>19</t>
  </si>
  <si>
    <t>PISOS CIMENTADOS</t>
  </si>
  <si>
    <t>19.1</t>
  </si>
  <si>
    <t>97084</t>
  </si>
  <si>
    <t>COMPACTAÇÃO MECÂNICA DE SOLO PARA EXECUÇÃO DE RADIER, PISO DE CONCRETO OU LAJE SOBRE SOLO, COM COMPACTADOR DE SOLOS TIPO PLACA VIBRATÓRIA. AF_09/2021</t>
  </si>
  <si>
    <t>19.2</t>
  </si>
  <si>
    <t>94990</t>
  </si>
  <si>
    <t>EXECUÇÃO DE PASSEIO (CALÇADA) OU PISO DE CONCRETO COM CONCRETO MOLDADO IN LOCO, FEITO EM OBRA, ACABAMENTO CONVENCIONAL, NÃO ARMADO. AF_08/2022</t>
  </si>
  <si>
    <t>20</t>
  </si>
  <si>
    <t>SOLEIRAS E PEITORIS</t>
  </si>
  <si>
    <t>20.1</t>
  </si>
  <si>
    <t>98695</t>
  </si>
  <si>
    <t>SOLEIRA EM MÁRMORE, LARGURA 15 CM, ESPESSURA 2,0 CM. AF_09/2020</t>
  </si>
  <si>
    <t>SOLEITAS E PEITORIS</t>
  </si>
  <si>
    <t>20.2</t>
  </si>
  <si>
    <t>101965</t>
  </si>
  <si>
    <t>PEITORIL LINEAR EM GRANITO OU MÁRMORE, L = 15CM, ASSENTADO COM ARGAMASSA 1:6 COM ADITIVO. AF_11/2020</t>
  </si>
  <si>
    <t>21</t>
  </si>
  <si>
    <t>RODAPÉS</t>
  </si>
  <si>
    <t>21.1</t>
  </si>
  <si>
    <t>88648</t>
  </si>
  <si>
    <t>RODAPÉ CERÂMICO DE 7CM DE ALTURA COM PLACAS TIPO ESMALTADA DE DIMENSÕES 35X35CM. AF_02/2023</t>
  </si>
  <si>
    <t>22</t>
  </si>
  <si>
    <t>CENTRO DE DISTRIBUIÇÃO ELÉTRICA</t>
  </si>
  <si>
    <t>22.1</t>
  </si>
  <si>
    <t>93653</t>
  </si>
  <si>
    <t>DISJUNTOR MONOPOLAR TIPO DIN, CORRENTE NOMINAL DE 10A - FORNECIMENTO E INSTALAÇÃO. AF_07/2025</t>
  </si>
  <si>
    <t>22.2</t>
  </si>
  <si>
    <t>93654</t>
  </si>
  <si>
    <t>DISJUNTOR MONOPOLAR TIPO DIN, CORRENTE NOMINAL DE 16A - FORNECIMENTO E INSTALAÇÃO. AF_07/2025</t>
  </si>
  <si>
    <t>22.3</t>
  </si>
  <si>
    <t>93656</t>
  </si>
  <si>
    <t>DISJUNTOR MONOPOLAR TIPO DIN, CORRENTE NOMINAL DE 25A - FORNECIMENTO E INSTALAÇÃO. AF_07/2025</t>
  </si>
  <si>
    <t>22.4</t>
  </si>
  <si>
    <t>93659</t>
  </si>
  <si>
    <t>DISJUNTOR MONOPOLAR TIPO DIN, CORRENTE NOMINAL DE 50A - FORNECIMENTO E INSTALAÇÃO. AF_07/2025</t>
  </si>
  <si>
    <t>22.5</t>
  </si>
  <si>
    <t>93674_ADP-01</t>
  </si>
  <si>
    <t>DISJUNTOR BIPOLAR TIPO DR, CORRENTE NOMINAL DE 25A - FORNECIMENTO E INSTALAÇÃO.</t>
  </si>
  <si>
    <t>22.6</t>
  </si>
  <si>
    <t>101493</t>
  </si>
  <si>
    <t>ENTRADA DE ENERGIA ELÉTRICA, AÉREA, MONOFÁSICA, COM CAIXA DE EMBUTIR, CABO DE 10 MM2 E DISJUNTOR DIN 50A (NÃO INCLUSO O POSTE DE CONCRETO). AF_07/2020_PS</t>
  </si>
  <si>
    <t>22.7</t>
  </si>
  <si>
    <t>101873_ADP-01</t>
  </si>
  <si>
    <t>QUADRO DE DISTRIBUIÇÃO DE LUZ EM PVC PARA 12 DISJUNTORES - FORNECIMENTO E INSTALAÇÃO.</t>
  </si>
  <si>
    <t>23</t>
  </si>
  <si>
    <t>ILUMINAÇÃO, TOMADAS E INTERRUPTORES</t>
  </si>
  <si>
    <t>23.1</t>
  </si>
  <si>
    <t>103782</t>
  </si>
  <si>
    <t>LUMINÁRIA TIPO PLAFON CIRCULAR, DE SOBREPOR, COM LED DE 12/13 W - FORNECIMENTO E INSTALAÇÃO. AF_09/2024</t>
  </si>
  <si>
    <t>ILUMINAÇÃO, TOMADAS, INTERRUPTORES</t>
  </si>
  <si>
    <t>23.2</t>
  </si>
  <si>
    <t>91953</t>
  </si>
  <si>
    <t>INTERRUPTOR SIMPLES (1 MÓDULO), 10A/250V, INCLUINDO SUPORTE E PLACA - FORNECIMENTO E INSTALAÇÃO. AF_03/2023</t>
  </si>
  <si>
    <t>23.3</t>
  </si>
  <si>
    <t>91959</t>
  </si>
  <si>
    <t>INTERRUPTOR SIMPLES (2 MÓDULOS), 10A/250V, INCLUINDO SUPORTE E PLACA - FORNECIMENTO E INSTALAÇÃO. AF_03/2023</t>
  </si>
  <si>
    <t>23.4</t>
  </si>
  <si>
    <t>92000</t>
  </si>
  <si>
    <t>TOMADA BAIXA DE EMBUTIR (1 MÓDULO), 2P+T 10 A, INCLUINDO SUPORTE E PLACA - FORNECIMENTO E INSTALAÇÃO. AF_03/2023</t>
  </si>
  <si>
    <t>23.5</t>
  </si>
  <si>
    <t>91996</t>
  </si>
  <si>
    <t>TOMADA MÉDIA DE EMBUTIR (1 MÓDULO), 2P+T 10 A, INCLUINDO SUPORTE E PLACA - FORNECIMENTO E INSTALAÇÃO. AF_03/2023</t>
  </si>
  <si>
    <t>23.6</t>
  </si>
  <si>
    <t>91993</t>
  </si>
  <si>
    <t>TOMADA ALTA DE EMBUTIR (1 MÓDULO), 2P+T 20 A, INCLUINDO SUPORTE E PLACA - FORNECIMENTO E INSTALAÇÃO. AF_03/2023</t>
  </si>
  <si>
    <t>23.7</t>
  </si>
  <si>
    <t>91985</t>
  </si>
  <si>
    <t>INTERRUPTOR PULSADOR CAMPAINHA (1 MÓDULO), 10A/250V, INCLUINDO SUPORTE E PLACA - FORNECIMENTO E INSTALAÇÃO. AF_03/2023</t>
  </si>
  <si>
    <t>23.8</t>
  </si>
  <si>
    <t>91987</t>
  </si>
  <si>
    <t>CAMPAINHA CIGARRA (1 MÓDULO), 10A/250V, INCLUINDO SUPORTE E PLACA - FORNECIMENTO E INSTALAÇÃO. AF_03/2023</t>
  </si>
  <si>
    <t>23.9</t>
  </si>
  <si>
    <t>91947_ADP-01</t>
  </si>
  <si>
    <t>SUPORTE PARAFUSADO COM ESPELHO / PLACA DE ENCAIXE 4" X 2" BAIXO PARA PONTO ELÉTRICO - FORNECIMENTO E INSTALAÇÃO.</t>
  </si>
  <si>
    <t>23.10</t>
  </si>
  <si>
    <t>91941</t>
  </si>
  <si>
    <t>CAIXA RETANGULAR 4" X 2" BAIXA (0,30 M DO PISO), PVC, INSTALADA EM PAREDE - FORNECIMENTO E INSTALAÇÃO. AF_03/2023</t>
  </si>
  <si>
    <t>23.11</t>
  </si>
  <si>
    <t>91940</t>
  </si>
  <si>
    <t>CAIXA RETANGULAR 4" X 2" MÉDIA (1,30 M DO PISO), PVC, INSTALADA EM PAREDE - FORNECIMENTO E INSTALAÇÃO. AF_03/2023</t>
  </si>
  <si>
    <t>23.12</t>
  </si>
  <si>
    <t>91939</t>
  </si>
  <si>
    <t>CAIXA RETANGULAR 4" X 2" ALTA (2,00 M DO PISO), PVC, INSTALADA EM PAREDE - FORNECIMENTO E INSTALAÇÃO. AF_03/2023</t>
  </si>
  <si>
    <t>23.13</t>
  </si>
  <si>
    <t>91937</t>
  </si>
  <si>
    <t>CAIXA OCTOGONAL 3" X 3", PVC, INSTALADA EM LAJE - FORNECIMENTO E INSTALAÇÃO. AF_03/2023</t>
  </si>
  <si>
    <t>24</t>
  </si>
  <si>
    <t>FIOS E CABOS</t>
  </si>
  <si>
    <t>24.1</t>
  </si>
  <si>
    <t>91924</t>
  </si>
  <si>
    <t>CABO DE COBRE FLEXÍVEL ISOLADO, 1,5 MM², ANTI-CHAMA 450/750 V, PARA CIRCUITOS TERMINAIS - FORNECIMENTO E INSTALAÇÃO. AF_03/2023</t>
  </si>
  <si>
    <t>24.2</t>
  </si>
  <si>
    <t>91926</t>
  </si>
  <si>
    <t>CABO DE COBRE FLEXÍVEL ISOLADO, 2,5 MM², ANTI-CHAMA 450/750 V, PARA CIRCUITOS TERMINAIS - FORNECIMENTO E INSTALAÇÃO. AF_03/2023</t>
  </si>
  <si>
    <t>24.3</t>
  </si>
  <si>
    <t>91928</t>
  </si>
  <si>
    <t>CABO DE COBRE FLEXÍVEL ISOLADO, 4 MM², ANTI-CHAMA 450/750 V, PARA CIRCUITOS TERMINAIS - FORNECIMENTO E INSTALAÇÃO. AF_03/2023</t>
  </si>
  <si>
    <t>24.4</t>
  </si>
  <si>
    <t>101884</t>
  </si>
  <si>
    <t>CABO DE COBRE ISOLADO, 10 MM², ANTI-CHAMA 450/750 V, INSTALADO EM ELETROCALHA OU PERFILADO - FORNECIMENTO E INSTALAÇÃO. AF_07/2025</t>
  </si>
  <si>
    <t>24.5</t>
  </si>
  <si>
    <t>101560</t>
  </si>
  <si>
    <t>CABO DE COBRE FLEXÍVEL ISOLADO, 10 MM², 0,6/1,0 KV, PARA REDE AÉREA DE DISTRIBUIÇÃO DE ENERGIA ELÉTRICA DE BAIXA TENSÃO - FORNECIMENTO E INSTALAÇÃO. AF_07/2020</t>
  </si>
  <si>
    <t>24.6</t>
  </si>
  <si>
    <t>91834</t>
  </si>
  <si>
    <t>ELETRODUTO FLEXÍVEL CORRUGADO, PVC, DN 25 MM (3/4"), PARA CIRCUITOS TERMINAIS, INSTALADO EM FORRO - FORNECIMENTO E INSTALAÇÃO. AF_03/2023</t>
  </si>
  <si>
    <t>24.7</t>
  </si>
  <si>
    <t>91854</t>
  </si>
  <si>
    <t>ELETRODUTO FLEXÍVEL CORRUGADO, PVC, DN 25 MM (3/4"), PARA CIRCUITOS TERMINAIS, INSTALADO EM PAREDE - FORNECIMENTO E INSTALAÇÃO. AF_03/2023</t>
  </si>
  <si>
    <t>24.8</t>
  </si>
  <si>
    <t>91845</t>
  </si>
  <si>
    <t>ELETRODUTO FLEXÍVEL CORRUGADO REFORÇADO, PVC, DN 25 MM (3/4"), PARA CIRCUITOS TERMINAIS, INSTALADO EM LAJE - FORNECIMENTO E INSTALAÇÃO. AF_03/2023</t>
  </si>
  <si>
    <t>24.9</t>
  </si>
  <si>
    <t>90447</t>
  </si>
  <si>
    <t>RASGO LINEAR MANUAL EM ALVENARIA, PARA ELETRODUTOS, DIÂMETROS MENORES OU IGUAIS A 40 MM. AF_09/2023</t>
  </si>
  <si>
    <t>25</t>
  </si>
  <si>
    <t>TUBULAÇÕES E CONEXÕES HIDRÁULICAS</t>
  </si>
  <si>
    <t>25.1</t>
  </si>
  <si>
    <t>90373</t>
  </si>
  <si>
    <t>JOELHO 90 GRAUS COM BUCHA DE LATÃO, PVC, SOLDÁVEL, DN 25MM, X 1/2 INSTALADO EM RAMAL OU SUB-RAMAL DE ÁGUA - FORNECIMENTO E INSTALAÇÃO. AF_06/2022</t>
  </si>
  <si>
    <t>TUBULAÇÃO E CONEXÕES HIDRÁULICAS</t>
  </si>
  <si>
    <t>25.2</t>
  </si>
  <si>
    <t>89408</t>
  </si>
  <si>
    <t>JOELHO 90 GRAUS, PVC, SOLDÁVEL, DN 25MM, INSTALADO EM RAMAL DE DISTRIBUIÇÃO DE ÁGUA - FORNECIMENTO E INSTALAÇÃO. AF_06/2022</t>
  </si>
  <si>
    <t>25.3</t>
  </si>
  <si>
    <t>89395</t>
  </si>
  <si>
    <t>TE, PVC, SOLDÁVEL, DN 25MM, INSTALADO EM RAMAL OU SUB-RAMAL DE ÁGUA - FORNECIMENTO E INSTALAÇÃO. AF_06/2022</t>
  </si>
  <si>
    <t>25.4</t>
  </si>
  <si>
    <t>89383</t>
  </si>
  <si>
    <t>ADAPTADOR CURTO COM BOLSA E ROSCA PARA REGISTRO, PVC, SOLDÁVEL, DN 25MM X 3/4, INSTALADO EM RAMAL OU SUB-RAMAL DE ÁGUA - FORNECIMENTO E INSTALAÇÃO. AF_06/2022</t>
  </si>
  <si>
    <t>25.5</t>
  </si>
  <si>
    <t>89446</t>
  </si>
  <si>
    <t>TUBO, PVC, SOLDÁVEL, DE 25MM, INSTALADO EM PRUMADA DE ÁGUA - FORNECIMENTO E INSTALAÇÃO. AF_06/2022</t>
  </si>
  <si>
    <t>25.7</t>
  </si>
  <si>
    <t>89356</t>
  </si>
  <si>
    <t>TUBO, PVC, SOLDÁVEL, DE 25MM, INSTALADO EM RAMAL OU SUB-RAMAL DE ÁGUA - FORNECIMENTO E INSTALAÇÃO. AF_06/2022</t>
  </si>
  <si>
    <t>25.8</t>
  </si>
  <si>
    <t>CPU-01</t>
  </si>
  <si>
    <t>FORNECIMENTO E INSTALAÇÃO DE PRESSURIZADOR ACOPLADO AO CHUVEIRO (TENSÃO: 220V - PRESSÃO MINIMA: 0,7MCA / PRESSÃO MÁXIMA: 2,5MCA - ENTRADA 1/2" / SAÍDA 1/2")</t>
  </si>
  <si>
    <t>26</t>
  </si>
  <si>
    <t>REGISTROS</t>
  </si>
  <si>
    <t>26.1</t>
  </si>
  <si>
    <t>89985</t>
  </si>
  <si>
    <t>REGISTRO DE PRESSÃO BRUTO, LATÃO, ROSCÁVEL, 3/4", COM ACABAMENTO E CANOPLA CROMADOS - FORNECIMENTO E INSTALAÇÃO. AF_08/2021</t>
  </si>
  <si>
    <t>26.2</t>
  </si>
  <si>
    <t>89987</t>
  </si>
  <si>
    <t>REGISTRO DE GAVETA BRUTO, LATÃO, ROSCÁVEL, 3/4", COM ACABAMENTO E CANOPLA CROMADOS - FORNECIMENTO E INSTALAÇÃO. AF_08/2021</t>
  </si>
  <si>
    <t>26.3</t>
  </si>
  <si>
    <t>94490</t>
  </si>
  <si>
    <t>REGISTRO DE ESFERA, PVC, SOLDÁVEL, COM VOLANTE, DN 32 MM - FORNECIMENTO E INSTALAÇÃO. AF_08/2021</t>
  </si>
  <si>
    <t>26.4</t>
  </si>
  <si>
    <t>86885</t>
  </si>
  <si>
    <t>ENGATE FLEXÍVEL EM PLÁSTICO BRANCO, 1/2" X 40CM - FORNECIMENTO E INSTALAÇÃO. AF_01/2020</t>
  </si>
  <si>
    <t>27</t>
  </si>
  <si>
    <t>ENTRADA / ALIMENTAÇÃO HIDRÁULICA</t>
  </si>
  <si>
    <t>27.1</t>
  </si>
  <si>
    <t>97741</t>
  </si>
  <si>
    <t>KIT CAVALETE PARA MEDIÇÃO DE ÁGUA - ENTRADA INDIVIDUALIZADA, EM PVC 25 MM (3/4"), PARA 1 MEDIDOR - FORNECIMENTO E INSTALAÇÃO (EXCLUSIVE HIDRÔMETRO). AF_03/2024</t>
  </si>
  <si>
    <t>27.2</t>
  </si>
  <si>
    <t>104994_ADP-01</t>
  </si>
  <si>
    <t>CAIXA DE EMBUTIR EM POLICARBONATO PARA ABRIGO DE HIDRÔMETRO - FORNECIMENTO E INSTALAÇÃO (EXCLUSIVE HIDRÔMETRO).</t>
  </si>
  <si>
    <t>27.3</t>
  </si>
  <si>
    <t>89353</t>
  </si>
  <si>
    <t>REGISTRO DE GAVETA BRUTO, LATÃO, ROSCÁVEL, 3/4" - FORNECIMENTO E INSTALAÇÃO. AF_08/2021</t>
  </si>
  <si>
    <t>27.4</t>
  </si>
  <si>
    <t>89402</t>
  </si>
  <si>
    <t>TUBO, PVC, SOLDÁVEL, DE 25MM, INSTALADO EM RAMAL DE DISTRIBUIÇÃO DE ÁGUA - FORNECIMENTO E INSTALAÇÃO. AF_06/2022</t>
  </si>
  <si>
    <t>27.5</t>
  </si>
  <si>
    <t>27.6</t>
  </si>
  <si>
    <t>27.7</t>
  </si>
  <si>
    <t>89440</t>
  </si>
  <si>
    <t>TE, PVC, SOLDÁVEL, DN 25MM, INSTALADO EM RAMAL DE DISTRIBUIÇÃO DE ÁGUA - FORNECIMENTO E INSTALAÇÃO. AF_06/2022</t>
  </si>
  <si>
    <t>28</t>
  </si>
  <si>
    <t>CAIXA D'AGUA E BARRILETE</t>
  </si>
  <si>
    <t>28.1</t>
  </si>
  <si>
    <t>102605</t>
  </si>
  <si>
    <t>CAIXA D´ÁGUA EM POLIETILENO, 500 LITROS - FORNECIMENTO E INSTALAÇÃO. AF_06/2021</t>
  </si>
  <si>
    <t>CAIXA D'ÁGUA E BARRILETE</t>
  </si>
  <si>
    <t>28.2</t>
  </si>
  <si>
    <t>102591</t>
  </si>
  <si>
    <t>FURO EM CAIXA D'ÁGUA COM ESPESSURA DE 2 ATÉ 5 MM E DIÂMETRO DE 25 MM. AF_06/2021</t>
  </si>
  <si>
    <t>28.3</t>
  </si>
  <si>
    <t>102593</t>
  </si>
  <si>
    <t>FURO EM CAIXA D'ÁGUA COM ESPESSURA DE 2 ATÉ 5 MM E DIÂMETRO DE 32 MM. AF_06/2021</t>
  </si>
  <si>
    <t>28.4</t>
  </si>
  <si>
    <t>94703</t>
  </si>
  <si>
    <t>ADAPTADOR COM FLANGE E ANEL DE VEDAÇÃO, PVC, SOLDÁVEL, DN 25 MM X 3/4", INSTALADO EM RESERVAÇÃO PREDIAL DE ÁGUA - FORNECIMENTO E INSTALAÇÃO. AF_04/2024</t>
  </si>
  <si>
    <t>28.5</t>
  </si>
  <si>
    <t>94704</t>
  </si>
  <si>
    <t>ADAPTADOR COM FLANGE E ANEL DE VEDAÇÃO, PVC, SOLDÁVEL, DN 32 MM X 1", INSTALADO EM RESERVAÇÃO PREDIAL DE ÁGUA - FORNECIMENTO E INSTALAÇÃO. AF_04/2024</t>
  </si>
  <si>
    <t>28.6</t>
  </si>
  <si>
    <t>94796</t>
  </si>
  <si>
    <t>TORNEIRA DE BOIA PARA CAIXA D'ÁGUA, ROSCÁVEL, 3/4" - FORNECIMENTO E INSTALAÇÃO. AF_08/2021</t>
  </si>
  <si>
    <t>28.7</t>
  </si>
  <si>
    <t>28.8</t>
  </si>
  <si>
    <t>89413</t>
  </si>
  <si>
    <t>JOELHO 90 GRAUS, PVC, SOLDÁVEL, DN 32MM, INSTALADO EM RAMAL DE DISTRIBUIÇÃO DE ÁGUA - FORNECIMENTO E INSTALAÇÃO. AF_06/2022</t>
  </si>
  <si>
    <t>28.9</t>
  </si>
  <si>
    <t>89414</t>
  </si>
  <si>
    <t>JOELHO 45 GRAUS, PVC, SOLDÁVEL, DN 32MM, INSTALADO EM RAMAL DE DISTRIBUIÇÃO DE ÁGUA - FORNECIMENTO E INSTALAÇÃO. AF_06/2022</t>
  </si>
  <si>
    <t>28.10</t>
  </si>
  <si>
    <t>103953</t>
  </si>
  <si>
    <t>BUCHA DE REDUÇÃO, CURTA, PVC, SOLDÁVEL, DN 32 X 25 MM, INSTALADO EM RAMAL DE DISTRIBUIÇÃO DE ÁGUA - FORNECIMENTO E INSTALAÇÃO. AF_06/2022</t>
  </si>
  <si>
    <t>28.11</t>
  </si>
  <si>
    <t>89443</t>
  </si>
  <si>
    <t>TE, PVC, SOLDÁVEL, DN 32MM, INSTALADO EM RAMAL DE DISTRIBUIÇÃO DE ÁGUA - FORNECIMENTO E INSTALAÇÃO. AF_06/2022</t>
  </si>
  <si>
    <t>28.12</t>
  </si>
  <si>
    <t>89445</t>
  </si>
  <si>
    <t>TÊ DE REDUÇÃO, PVC, SOLDÁVEL, DN 32MM X 25MM, INSTALADO EM RAMAL DE DISTRIBUIÇÃO DE ÁGUA - FORNECIMENTO E INSTALAÇÃO. AF_06/2022</t>
  </si>
  <si>
    <t>28.13</t>
  </si>
  <si>
    <t>28.14</t>
  </si>
  <si>
    <t>89403</t>
  </si>
  <si>
    <t>TUBO, PVC, SOLDÁVEL, DE 32MM, INSTALADO EM RAMAL DE DISTRIBUIÇÃO DE ÁGUA - FORNECIMENTO E INSTALAÇÃO. AF_06/2022</t>
  </si>
  <si>
    <t>29</t>
  </si>
  <si>
    <t>TUBULAÇÕES E CONEXÕES SANITÁRIAS</t>
  </si>
  <si>
    <t>29.1</t>
  </si>
  <si>
    <t>89726</t>
  </si>
  <si>
    <t>JOELHO 45 GRAUS, PVC, SERIE NORMAL, ESGOTO PREDIAL, DN 40 MM, JUNTA SOLDÁVEL, FORNECIDO E INSTALADO EM RAMAL DE DESCARGA OU RAMAL DE ESGOTO SANITÁRIO. AF_08/2022</t>
  </si>
  <si>
    <t>29.2</t>
  </si>
  <si>
    <t>89732</t>
  </si>
  <si>
    <t>JOELHO 45 GRAUS, PVC, SERIE NORMAL, ESGOTO PREDIAL, DN 50 MM, JUNTA ELÁSTICA, FORNECIDO E INSTALADO EM RAMAL DE DESCARGA OU RAMAL DE ESGOTO SANITÁRIO. AF_08/2022</t>
  </si>
  <si>
    <t>29.3</t>
  </si>
  <si>
    <t>89724</t>
  </si>
  <si>
    <t>JOELHO 90 GRAUS, PVC, SERIE NORMAL, ESGOTO PREDIAL, DN 40 MM, JUNTA SOLDÁVEL, FORNECIDO E INSTALADO EM RAMAL DE DESCARGA OU RAMAL DE ESGOTO SANITÁRIO. AF_08/2022</t>
  </si>
  <si>
    <t>29.4</t>
  </si>
  <si>
    <t>89731</t>
  </si>
  <si>
    <t>JOELHO 90 GRAUS, PVC, SERIE NORMAL, ESGOTO PREDIAL, DN 50 MM, JUNTA ELÁSTICA, FORNECIDO E INSTALADO EM RAMAL DE DESCARGA OU RAMAL DE ESGOTO SANITÁRIO. AF_08/2022</t>
  </si>
  <si>
    <t>29.5</t>
  </si>
  <si>
    <t>89744</t>
  </si>
  <si>
    <t>JOELHO 90 GRAUS, PVC, SERIE NORMAL, ESGOTO PREDIAL, DN 100 MM, JUNTA ELÁSTICA, FORNECIDO E INSTALADO EM RAMAL DE DESCARGA OU RAMAL DE ESGOTO SANITÁRIO. AF_08/2022</t>
  </si>
  <si>
    <t>29.6</t>
  </si>
  <si>
    <t>89784</t>
  </si>
  <si>
    <t>TE, PVC, SERIE NORMAL, ESGOTO PREDIAL, DN 50 X 50 MM, JUNTA ELÁSTICA, FORNECIDO E INSTALADO EM RAMAL DE DESCARGA OU RAMAL DE ESGOTO SANITÁRIO. AF_08/2022</t>
  </si>
  <si>
    <t>29.7</t>
  </si>
  <si>
    <t>104345</t>
  </si>
  <si>
    <t>JUNÇÃO DE REDUÇÃO INVERTIDA, PVC, SÉRIE NORMAL, ESGOTO PREDIAL, DN 100 X 50 MM, JUNTA ELÁSTICA, FORNECIDO E INSTALADO EM RAMAL DE DESCARGA OU RAMAL DE ESGOTO SANITÁRIO. AF_08/2022</t>
  </si>
  <si>
    <t>29.8</t>
  </si>
  <si>
    <t>104348</t>
  </si>
  <si>
    <t>TERMINAL DE VENTILAÇÃO, PVC, SÉRIE NORMAL, ESGOTO PREDIAL, DN 50 MM, JUNTA SOLDÁVEL, FORNECIDO E INSTALADO EM PRUMADA DE ESGOTO SANITÁRIO OU VENTILAÇÃO. AF_08/2022</t>
  </si>
  <si>
    <t>29.9</t>
  </si>
  <si>
    <t>89711</t>
  </si>
  <si>
    <t>TUBO PVC, SERIE NORMAL, ESGOTO PREDIAL, DN 40 MM, FORNECIDO E INSTALADO EM RAMAL DE DESCARGA OU RAMAL DE ESGOTO SANITÁRIO. AF_08/2022</t>
  </si>
  <si>
    <t>29.10</t>
  </si>
  <si>
    <t>89712</t>
  </si>
  <si>
    <t>TUBO PVC, SERIE NORMAL, ESGOTO PREDIAL, DN 50 MM, FORNECIDO E INSTALADO EM RAMAL DE DESCARGA OU RAMAL DE ESGOTO SANITÁRIO. AF_08/2022</t>
  </si>
  <si>
    <t>29.11</t>
  </si>
  <si>
    <t>89798</t>
  </si>
  <si>
    <t>TUBO PVC, SERIE NORMAL, ESGOTO PREDIAL, DN 50 MM, FORNECIDO E INSTALADO EM PRUMADA DE ESGOTO SANITÁRIO OU VENTILAÇÃO. AF_08/2022</t>
  </si>
  <si>
    <t>29.12</t>
  </si>
  <si>
    <t>89714</t>
  </si>
  <si>
    <t>TUBO PVC, SERIE NORMAL, ESGOTO PREDIAL, DN 100 MM, FORNECIDO E INSTALADO EM RAMAL DE DESCARGA OU RAMAL DE ESGOTO SANITÁRIO. AF_08/2022</t>
  </si>
  <si>
    <t>30</t>
  </si>
  <si>
    <t>ACESSÓRIOS / CAIXAS SANITÁRIAS</t>
  </si>
  <si>
    <t>30.1</t>
  </si>
  <si>
    <t>97902</t>
  </si>
  <si>
    <t>CAIXA ENTERRADA HIDRÁULICA RETANGULAR EM ALVENARIA COM TIJOLOS CERÂMICOS MACIÇOS, DIMENSÕES INTERNAS: 0,6X0,6X0,6 M PARA REDE DE ESGOTO. AF_12/2020</t>
  </si>
  <si>
    <t>30.2</t>
  </si>
  <si>
    <t>89707</t>
  </si>
  <si>
    <t>CAIXA SIFONADA, PVC, DN 100 X 100 X 50 MM, JUNTA ELÁSTICA, FORNECIDA E INSTALADA EM RAMAL DE DESCARGA OU EM RAMAL DE ESGOTO SANITÁRIO. AF_08/2022</t>
  </si>
  <si>
    <t>30.3</t>
  </si>
  <si>
    <t>104327</t>
  </si>
  <si>
    <t>RALO SIFONADO REDONDO, PVC, DN 100 X 40 MM, JUNTA SOLDÁVEL, FORNECIDO E INSTALADO EM RAMAL DE DESCARGA OU EM RAMAL DE ESGOTO SANITÁRIO. AF_08/2022</t>
  </si>
  <si>
    <t>30.4</t>
  </si>
  <si>
    <t>104326</t>
  </si>
  <si>
    <t>RALO SECO CÔNICO, PVC, DN 100 X 40 MM, JUNTA SOLDÁVEL, FORNECIDO E INSTALADO EM RAMAL DE DESCARGA OU EM RAMAL DE ESGOTO SANITÁRIO. AF_08/2022</t>
  </si>
  <si>
    <t>30.5</t>
  </si>
  <si>
    <t>98104</t>
  </si>
  <si>
    <t>CAIXA DE GORDURA SIMPLES (CAPACIDADE: 36L), RETANGULAR, EM ALVENARIA COM TIJOLOS CERÂMICOS MACIÇOS, DIMENSÕES INTERNAS = 0,2X0,4 M, ALTURA INTERNA = 0,8 M. AF_12/2020</t>
  </si>
  <si>
    <t>31</t>
  </si>
  <si>
    <t>APARELHOS, METAIS E BANCADAS</t>
  </si>
  <si>
    <t>31.1</t>
  </si>
  <si>
    <t>86931</t>
  </si>
  <si>
    <t>VASO SANITÁRIO SIFONADO COM CAIXA ACOPLADA LOUÇA BRANCA, INCLUSO ENGATE FLEXÍVEL EM PLÁSTICO BRANCO, 1/2 X 40CM - FORNECIMENTO E INSTALAÇÃO. AF_01/2020</t>
  </si>
  <si>
    <t>31.2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</si>
  <si>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</si>
  <si>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</si>
  <si>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31.3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</si>
  <si>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</si>
  <si>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</si>
  <si>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31.4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</si>
  <si>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</si>
  <si>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</si>
  <si>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31.5</t>
  </si>
  <si>
    <t>100860</t>
  </si>
  <si>
    <t>CHUVEIRO ELÉTRICO COMUM CORPO PLÁSTICO, TIPO DUCHA - FORNECIMENTO E INSTALAÇÃO. AF_01/2020</t>
  </si>
  <si>
    <t>31.6</t>
  </si>
  <si>
    <t>95546</t>
  </si>
  <si>
    <t>KIT DE ACESSORIOS PARA BANHEIRO EM METAL CROMADO, 5 PECAS, INCLUSO FIXAÇÃO. AF_01/2020</t>
  </si>
  <si>
    <t>32</t>
  </si>
  <si>
    <t>CALAFETE / LIMPEZA</t>
  </si>
  <si>
    <t>32.1</t>
  </si>
  <si>
    <t>99818</t>
  </si>
  <si>
    <t>LIMPEZA DE BACIA SANITÁRIA, BIDÊ OU MICTÓRIO EM LOUÇA, INCLUSIVE METAIS CORRESPONDENTES. AF_04/2019</t>
  </si>
  <si>
    <t>32.2</t>
  </si>
  <si>
    <t>99819</t>
  </si>
  <si>
    <t>LIMPEZA DE BANCADA DE PEDRA (MÁRMORE OU GRANITO). AF_04/2019</t>
  </si>
  <si>
    <t>32.3</t>
  </si>
  <si>
    <t>99811</t>
  </si>
  <si>
    <t>LIMPEZA DE CONTRAPISO COM VASSOURA A SECO. AF_04/2019</t>
  </si>
  <si>
    <t>32.4</t>
  </si>
  <si>
    <t>99826</t>
  </si>
  <si>
    <t>LIMPEZA DE FORRO REMOVÍVEL COM PANO ÚMIDO. AF_04/2019</t>
  </si>
  <si>
    <t>32.5</t>
  </si>
  <si>
    <t>99821</t>
  </si>
  <si>
    <t>LIMPEZA DE JANELA DE VIDRO COM CAIXILHO EM AÇO/ALUMÍNIO/PVC. AF_04/2019</t>
  </si>
  <si>
    <t>32.6</t>
  </si>
  <si>
    <t>99804</t>
  </si>
  <si>
    <t>LIMPEZA DE PISO CERÂMICO OU PORCELANATO UTILIZANDO DETERGENTE NEUTRO E ESCOVAÇÃO MANUAL. AF_04/2019</t>
  </si>
  <si>
    <t>32.7</t>
  </si>
  <si>
    <t>99822</t>
  </si>
  <si>
    <t>LIMPEZA DE PORTA DE MADEIRA. AF_04/2019</t>
  </si>
  <si>
    <t>32.8</t>
  </si>
  <si>
    <t>99807</t>
  </si>
  <si>
    <t>LIMPEZA DE REVESTIMENTO CERÂMICO EM PAREDE UTILIZANDO DETERGENTE NEUTRO E ESCOVAÇÃO MANUAL. AF_04/2019</t>
  </si>
  <si>
    <t>32.9</t>
  </si>
  <si>
    <t>99816</t>
  </si>
  <si>
    <t>LIMPEZA DE TANQUE OU LAVATÓRIO DE LOUÇA ISOLADO, INCLUSIVE METAIS CORRESPONDENTES. AF_04/2019</t>
  </si>
  <si>
    <t>33</t>
  </si>
  <si>
    <t>ADMINISTRAÇÃO LOCAL</t>
  </si>
  <si>
    <t>33.1</t>
  </si>
  <si>
    <t>03</t>
  </si>
  <si>
    <t>Total:</t>
  </si>
  <si>
    <t>Valor não utilizado (QCI):</t>
  </si>
  <si>
    <t>____________________</t>
  </si>
  <si>
    <t>arq. Lucien Cauê Pasquali</t>
  </si>
  <si>
    <t>CAU/BR: A33785-4</t>
  </si>
  <si>
    <t>Bento Gonçalves, outubro de 2025.</t>
  </si>
  <si>
    <t>N° do
 Evento</t>
  </si>
  <si>
    <t>Título do Evento</t>
  </si>
  <si>
    <t>N° da 
Frente 
De Obra</t>
  </si>
  <si>
    <t>N° do Período 
De Conclusão 
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</si>
</sst>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R$ &quot;#,##0.00"/>
    <numFmt numFmtId="165" formatCode="#,##0.00%"/>
    <numFmt numFmtId="166" formatCode="[$R$-416]\ #,##0.00;[Red]\-[$R$-416]\ #,##0.00"/>
  </numFmts>
  <fonts count="6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0"/>
      <color rgb="FFFFFFFF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DEE6EF"/>
        <bgColor rgb="FFCCFFFF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6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7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288720</xdr:colOff>
      <xdr:row>0</xdr:row>
      <xdr:rowOff>191160</xdr:rowOff>
    </xdr:from>
    <xdr:to>
      <xdr:col>0</xdr:col>
      <xdr:colOff>772920</xdr:colOff>
      <xdr:row>0</xdr:row>
      <xdr:rowOff>796320</xdr:rowOff>
    </xdr:to>
    <xdr:pic>
      <xdr:nvPicPr>
        <xdr:cNvPr id="2" name="Figura 1_0"/>
        <xdr:cNvPicPr/>
      </xdr:nvPicPr>
      <xdr:blipFill>
        <a:blip xmlns:r="http://schemas.openxmlformats.org/officeDocument/2006/relationships" r:embed="rId1"/>
        <a:stretch/>
      </xdr:blipFill>
      <xdr:spPr>
        <a:xfrm>
          <a:off x="288720" y="191160"/>
          <a:ext cx="484200" cy="6051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1302"/>
  <sheetViews>
    <sheetView tabSelected="1" topLeftCell="A1279" zoomScale="75" zoomScaleNormal="75" workbookViewId="0">
      <selection activeCell="K1297" sqref="K1297"/>
    </sheetView>
  </sheetViews>
  <sheetFormatPr defaultColWidth="8.7109375" defaultRowHeight="12.75" x14ac:dyDescent="0.2"/>
  <cols>
    <col min="2" max="2" width="11.5703125" customWidth="1"/>
    <col min="3" max="3" width="16.7109375" customWidth="1"/>
    <col min="4" max="4" width="11" customWidth="1"/>
    <col min="5" max="5" width="7.7109375" customWidth="1"/>
    <col min="6" max="6" width="34.7109375" customWidth="1"/>
    <col min="7" max="7" width="11.140625" customWidth="1"/>
    <col min="8" max="8" width="5.5703125" customWidth="1"/>
    <col min="9" max="9" width="24.85546875" customWidth="1"/>
    <col min="10" max="10" width="14.5703125" customWidth="1"/>
    <col min="11" max="11" width="7.7109375" customWidth="1"/>
    <col min="12" max="12" width="15.85546875" customWidth="1"/>
    <col min="13" max="13" width="17.42578125" customWidth="1"/>
    <col min="14" max="14" width="5.5703125" customWidth="1"/>
    <col min="15" max="15" width="7.5703125" customWidth="1"/>
    <col min="16" max="16" width="16.28515625" customWidth="1"/>
    <col min="17" max="17" width="10" customWidth="1"/>
    <col min="18" max="18" width="8.5703125" customWidth="1"/>
    <col min="19" max="19" width="10.5703125" customWidth="1"/>
    <col min="20" max="20" width="18.85546875" bestFit="1" customWidth="1"/>
  </cols>
  <sheetData>
    <row r="2" spans="2:20" ht="74.25" customHeight="1" x14ac:dyDescent="0.2">
      <c r="B2" s="1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</row>
    <row r="3" spans="2:20" ht="51" x14ac:dyDescent="0.2"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4" t="s">
        <v>19</v>
      </c>
    </row>
    <row r="4" spans="2:20" ht="25.5" x14ac:dyDescent="0.2">
      <c r="B4" s="5" t="s">
        <v>20</v>
      </c>
      <c r="C4" s="6" t="s">
        <v>21</v>
      </c>
      <c r="D4" s="6"/>
      <c r="E4" s="6"/>
      <c r="F4" s="6" t="s">
        <v>22</v>
      </c>
      <c r="G4" s="6"/>
      <c r="H4" s="6"/>
      <c r="I4" s="6"/>
      <c r="J4" s="6"/>
      <c r="K4" s="6"/>
      <c r="L4" s="6"/>
      <c r="M4" s="7">
        <f>ROUND(M5,2)+ROUND(M6,2)+ROUND(M7,2)+ROUND(M8,2)+ROUND(M9,2)+ROUND(M16,2)+ROUND(M23,2)+ROUND(M25,2)+ROUND(M26,2)+ROUND(M27,2)+ROUND(M28,2)+ROUND(M29,2)+ROUND(M36,2)+ROUND(M43,2)+ROUND(M50,2)</f>
        <v>0</v>
      </c>
      <c r="N4" s="6"/>
      <c r="O4" s="6"/>
      <c r="P4" s="6"/>
      <c r="Q4" s="6"/>
      <c r="R4" s="6"/>
      <c r="S4" s="6"/>
      <c r="T4" s="8"/>
    </row>
    <row r="5" spans="2:20" ht="51" x14ac:dyDescent="0.2">
      <c r="B5" s="9" t="s">
        <v>23</v>
      </c>
      <c r="C5" s="10" t="s">
        <v>24</v>
      </c>
      <c r="D5" s="10" t="s">
        <v>25</v>
      </c>
      <c r="E5" s="10" t="s">
        <v>26</v>
      </c>
      <c r="F5" s="10" t="s">
        <v>27</v>
      </c>
      <c r="G5" s="11">
        <f>S5</f>
        <v>0</v>
      </c>
      <c r="H5" s="10" t="s">
        <v>28</v>
      </c>
      <c r="I5" s="12">
        <v>462.32</v>
      </c>
      <c r="J5" s="12">
        <v>462.32</v>
      </c>
      <c r="K5" s="13">
        <v>0.23</v>
      </c>
      <c r="L5" s="12">
        <f>ROUND(J5,2)+(ROUND(J5,2)*K5)</f>
        <v>568.65359999999998</v>
      </c>
      <c r="M5" s="14">
        <f>ROUND(T5,2)</f>
        <v>0</v>
      </c>
      <c r="N5" s="10"/>
      <c r="O5" s="10" t="s">
        <v>21</v>
      </c>
      <c r="P5" s="10" t="s">
        <v>29</v>
      </c>
      <c r="Q5" s="10" t="s">
        <v>21</v>
      </c>
      <c r="R5" s="10" t="s">
        <v>30</v>
      </c>
      <c r="S5" s="11"/>
      <c r="T5" s="15">
        <f>ROUND(L5,2)*S5</f>
        <v>0</v>
      </c>
    </row>
    <row r="6" spans="2:20" ht="76.5" x14ac:dyDescent="0.2">
      <c r="B6" s="9" t="s">
        <v>23</v>
      </c>
      <c r="C6" s="10" t="s">
        <v>31</v>
      </c>
      <c r="D6" s="10" t="s">
        <v>25</v>
      </c>
      <c r="E6" s="10" t="s">
        <v>32</v>
      </c>
      <c r="F6" s="10" t="s">
        <v>33</v>
      </c>
      <c r="G6" s="11">
        <f>S6</f>
        <v>0</v>
      </c>
      <c r="H6" s="10" t="s">
        <v>34</v>
      </c>
      <c r="I6" s="12">
        <v>2325.12</v>
      </c>
      <c r="J6" s="12">
        <v>2325.12</v>
      </c>
      <c r="K6" s="13">
        <v>0.23</v>
      </c>
      <c r="L6" s="12">
        <f>ROUND(J6,2)+(ROUND(J6,2)*K6)</f>
        <v>2859.8975999999998</v>
      </c>
      <c r="M6" s="14">
        <f>ROUND(T6,2)</f>
        <v>0</v>
      </c>
      <c r="N6" s="10"/>
      <c r="O6" s="10" t="s">
        <v>21</v>
      </c>
      <c r="P6" s="10" t="s">
        <v>29</v>
      </c>
      <c r="Q6" s="10" t="s">
        <v>21</v>
      </c>
      <c r="R6" s="10" t="s">
        <v>30</v>
      </c>
      <c r="S6" s="11"/>
      <c r="T6" s="15">
        <f>ROUND(L6,2)*S6</f>
        <v>0</v>
      </c>
    </row>
    <row r="7" spans="2:20" ht="45" customHeight="1" x14ac:dyDescent="0.2">
      <c r="B7" s="9" t="s">
        <v>23</v>
      </c>
      <c r="C7" s="10" t="s">
        <v>35</v>
      </c>
      <c r="D7" s="10" t="s">
        <v>36</v>
      </c>
      <c r="E7" s="10" t="s">
        <v>37</v>
      </c>
      <c r="F7" s="10" t="s">
        <v>38</v>
      </c>
      <c r="G7" s="11">
        <f>S7</f>
        <v>0</v>
      </c>
      <c r="H7" s="10" t="s">
        <v>34</v>
      </c>
      <c r="I7" s="12">
        <v>1060.8800000000001</v>
      </c>
      <c r="J7" s="12">
        <v>1060.8800000000001</v>
      </c>
      <c r="K7" s="13">
        <v>0.23</v>
      </c>
      <c r="L7" s="12">
        <f>ROUND(J7,2)+(ROUND(J7,2)*K7)</f>
        <v>1304.8824000000002</v>
      </c>
      <c r="M7" s="14">
        <f>ROUND(T7,2)</f>
        <v>0</v>
      </c>
      <c r="N7" s="10"/>
      <c r="O7" s="10" t="s">
        <v>21</v>
      </c>
      <c r="P7" s="10" t="s">
        <v>29</v>
      </c>
      <c r="Q7" s="10" t="s">
        <v>21</v>
      </c>
      <c r="R7" s="10" t="s">
        <v>30</v>
      </c>
      <c r="S7" s="11"/>
      <c r="T7" s="15">
        <f>ROUND(L7,2)*S7</f>
        <v>0</v>
      </c>
    </row>
    <row r="8" spans="2:20" ht="45" customHeight="1" x14ac:dyDescent="0.2">
      <c r="B8" s="9" t="s">
        <v>23</v>
      </c>
      <c r="C8" s="10" t="s">
        <v>39</v>
      </c>
      <c r="D8" s="10" t="s">
        <v>25</v>
      </c>
      <c r="E8" s="10" t="s">
        <v>40</v>
      </c>
      <c r="F8" s="10" t="s">
        <v>41</v>
      </c>
      <c r="G8" s="11">
        <f>S8</f>
        <v>0</v>
      </c>
      <c r="H8" s="10" t="s">
        <v>34</v>
      </c>
      <c r="I8" s="12">
        <v>11649.14</v>
      </c>
      <c r="J8" s="12">
        <v>11649.14</v>
      </c>
      <c r="K8" s="13">
        <v>0.23</v>
      </c>
      <c r="L8" s="12">
        <f>ROUND(J8,2)+(ROUND(J8,2)*K8)</f>
        <v>14328.4422</v>
      </c>
      <c r="M8" s="14">
        <f>ROUND(T8,2)</f>
        <v>0</v>
      </c>
      <c r="N8" s="10"/>
      <c r="O8" s="10" t="s">
        <v>21</v>
      </c>
      <c r="P8" s="10" t="s">
        <v>29</v>
      </c>
      <c r="Q8" s="10" t="s">
        <v>21</v>
      </c>
      <c r="R8" s="10" t="s">
        <v>30</v>
      </c>
      <c r="S8" s="11"/>
      <c r="T8" s="15">
        <f>ROUND(L8,2)*S8</f>
        <v>0</v>
      </c>
    </row>
    <row r="9" spans="2:20" ht="45" customHeight="1" x14ac:dyDescent="0.2">
      <c r="B9" s="26" t="s">
        <v>23</v>
      </c>
      <c r="C9" s="27" t="s">
        <v>42</v>
      </c>
      <c r="D9" s="27" t="s">
        <v>25</v>
      </c>
      <c r="E9" s="27" t="s">
        <v>43</v>
      </c>
      <c r="F9" s="27" t="s">
        <v>44</v>
      </c>
      <c r="G9" s="28">
        <f>S9+S10+S11+S12+S13+S14+S15</f>
        <v>0</v>
      </c>
      <c r="H9" s="27" t="s">
        <v>45</v>
      </c>
      <c r="I9" s="29">
        <v>1161.53</v>
      </c>
      <c r="J9" s="29">
        <v>1161.53</v>
      </c>
      <c r="K9" s="30">
        <v>0.23</v>
      </c>
      <c r="L9" s="29">
        <f>ROUND(J9,2)+(ROUND(J9,2)*K9)</f>
        <v>1428.6819</v>
      </c>
      <c r="M9" s="31">
        <f>ROUND(T9,2)+ROUND(T10,2)+ROUND(T11,2)+ROUND(T12,2)+ROUND(T13,2)+ROUND(T14,2)+ROUND(T15,2)</f>
        <v>0</v>
      </c>
      <c r="N9" s="27"/>
      <c r="O9" s="27" t="s">
        <v>21</v>
      </c>
      <c r="P9" s="27" t="s">
        <v>29</v>
      </c>
      <c r="Q9" s="10" t="s">
        <v>21</v>
      </c>
      <c r="R9" s="10" t="s">
        <v>30</v>
      </c>
      <c r="S9" s="11"/>
      <c r="T9" s="15">
        <f>ROUND(L9,2)*S9</f>
        <v>0</v>
      </c>
    </row>
    <row r="10" spans="2:20" ht="45" customHeight="1" x14ac:dyDescent="0.2"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10" t="s">
        <v>46</v>
      </c>
      <c r="R10" s="10" t="s">
        <v>47</v>
      </c>
      <c r="S10" s="11"/>
      <c r="T10" s="15">
        <f>ROUND(L9,2)*S10</f>
        <v>0</v>
      </c>
    </row>
    <row r="11" spans="2:20" ht="45" customHeight="1" x14ac:dyDescent="0.2">
      <c r="B11" s="26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10" t="s">
        <v>48</v>
      </c>
      <c r="R11" s="10" t="s">
        <v>49</v>
      </c>
      <c r="S11" s="11"/>
      <c r="T11" s="15">
        <f>ROUND(L9,2)*S11</f>
        <v>0</v>
      </c>
    </row>
    <row r="12" spans="2:20" ht="45" customHeight="1" x14ac:dyDescent="0.2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10" t="s">
        <v>50</v>
      </c>
      <c r="R12" s="10" t="s">
        <v>51</v>
      </c>
      <c r="S12" s="11"/>
      <c r="T12" s="15">
        <f>ROUND(L9,2)*S12</f>
        <v>0</v>
      </c>
    </row>
    <row r="13" spans="2:20" ht="45" customHeight="1" x14ac:dyDescent="0.2"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10" t="s">
        <v>52</v>
      </c>
      <c r="R13" s="10" t="s">
        <v>53</v>
      </c>
      <c r="S13" s="11"/>
      <c r="T13" s="15">
        <f>ROUND(L9,2)*S13</f>
        <v>0</v>
      </c>
    </row>
    <row r="14" spans="2:20" ht="45" customHeight="1" x14ac:dyDescent="0.2"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10" t="s">
        <v>54</v>
      </c>
      <c r="R14" s="10" t="s">
        <v>55</v>
      </c>
      <c r="S14" s="11"/>
      <c r="T14" s="15">
        <f>ROUND(L9,2)*S14</f>
        <v>0</v>
      </c>
    </row>
    <row r="15" spans="2:20" ht="45" customHeight="1" x14ac:dyDescent="0.2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10" t="s">
        <v>56</v>
      </c>
      <c r="R15" s="10" t="s">
        <v>57</v>
      </c>
      <c r="S15" s="11"/>
      <c r="T15" s="15">
        <f>ROUND(L9,2)*S15</f>
        <v>0</v>
      </c>
    </row>
    <row r="16" spans="2:20" ht="45" customHeight="1" x14ac:dyDescent="0.2">
      <c r="B16" s="26" t="s">
        <v>23</v>
      </c>
      <c r="C16" s="27" t="s">
        <v>58</v>
      </c>
      <c r="D16" s="27" t="s">
        <v>25</v>
      </c>
      <c r="E16" s="27" t="s">
        <v>59</v>
      </c>
      <c r="F16" s="27" t="s">
        <v>60</v>
      </c>
      <c r="G16" s="28">
        <f>S16+S17+S18+S19+S20+S21+S22</f>
        <v>0</v>
      </c>
      <c r="H16" s="27" t="s">
        <v>45</v>
      </c>
      <c r="I16" s="29">
        <v>799.21</v>
      </c>
      <c r="J16" s="29">
        <v>799.21</v>
      </c>
      <c r="K16" s="30">
        <v>0.23</v>
      </c>
      <c r="L16" s="29">
        <f>ROUND(J16,2)+(ROUND(J16,2)*K16)</f>
        <v>983.02830000000006</v>
      </c>
      <c r="M16" s="31">
        <f>ROUND(T16,2)+ROUND(T17,2)+ROUND(T18,2)+ROUND(T19,2)+ROUND(T20,2)+ROUND(T21,2)+ROUND(T22,2)</f>
        <v>0</v>
      </c>
      <c r="N16" s="27"/>
      <c r="O16" s="27" t="s">
        <v>21</v>
      </c>
      <c r="P16" s="27" t="s">
        <v>29</v>
      </c>
      <c r="Q16" s="10" t="s">
        <v>21</v>
      </c>
      <c r="R16" s="10" t="s">
        <v>30</v>
      </c>
      <c r="S16" s="11"/>
      <c r="T16" s="15">
        <f>ROUND(L16,2)*S16</f>
        <v>0</v>
      </c>
    </row>
    <row r="17" spans="2:20" ht="45" customHeight="1" x14ac:dyDescent="0.2"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10" t="s">
        <v>46</v>
      </c>
      <c r="R17" s="10" t="s">
        <v>47</v>
      </c>
      <c r="S17" s="11"/>
      <c r="T17" s="15">
        <f>ROUND(L16,2)*S17</f>
        <v>0</v>
      </c>
    </row>
    <row r="18" spans="2:20" ht="45" customHeight="1" x14ac:dyDescent="0.2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10" t="s">
        <v>48</v>
      </c>
      <c r="R18" s="10" t="s">
        <v>49</v>
      </c>
      <c r="S18" s="11"/>
      <c r="T18" s="15">
        <f>ROUND(L16,2)*S18</f>
        <v>0</v>
      </c>
    </row>
    <row r="19" spans="2:20" ht="45" customHeight="1" x14ac:dyDescent="0.2"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10" t="s">
        <v>50</v>
      </c>
      <c r="R19" s="10" t="s">
        <v>51</v>
      </c>
      <c r="S19" s="11"/>
      <c r="T19" s="15">
        <f>ROUND(L16,2)*S19</f>
        <v>0</v>
      </c>
    </row>
    <row r="20" spans="2:20" ht="45" customHeight="1" x14ac:dyDescent="0.2"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10" t="s">
        <v>52</v>
      </c>
      <c r="R20" s="10" t="s">
        <v>53</v>
      </c>
      <c r="S20" s="11"/>
      <c r="T20" s="15">
        <f>ROUND(L16,2)*S20</f>
        <v>0</v>
      </c>
    </row>
    <row r="21" spans="2:20" ht="45" customHeight="1" x14ac:dyDescent="0.2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10" t="s">
        <v>54</v>
      </c>
      <c r="R21" s="10" t="s">
        <v>55</v>
      </c>
      <c r="S21" s="11"/>
      <c r="T21" s="15">
        <f>ROUND(L16,2)*S21</f>
        <v>0</v>
      </c>
    </row>
    <row r="22" spans="2:20" ht="45" customHeight="1" x14ac:dyDescent="0.2">
      <c r="B22" s="26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10" t="s">
        <v>56</v>
      </c>
      <c r="R22" s="10" t="s">
        <v>57</v>
      </c>
      <c r="S22" s="11"/>
      <c r="T22" s="15">
        <f>ROUND(L16,2)*S22</f>
        <v>0</v>
      </c>
    </row>
    <row r="23" spans="2:20" ht="45" customHeight="1" x14ac:dyDescent="0.2">
      <c r="B23" s="26" t="s">
        <v>23</v>
      </c>
      <c r="C23" s="27" t="s">
        <v>61</v>
      </c>
      <c r="D23" s="27" t="s">
        <v>25</v>
      </c>
      <c r="E23" s="27" t="s">
        <v>62</v>
      </c>
      <c r="F23" s="27" t="s">
        <v>63</v>
      </c>
      <c r="G23" s="28">
        <f>S23+S24</f>
        <v>0</v>
      </c>
      <c r="H23" s="27" t="s">
        <v>34</v>
      </c>
      <c r="I23" s="29">
        <v>133.47</v>
      </c>
      <c r="J23" s="29">
        <v>133.47</v>
      </c>
      <c r="K23" s="30">
        <v>0.23</v>
      </c>
      <c r="L23" s="29">
        <f>ROUND(J23,2)+(ROUND(J23,2)*K23)</f>
        <v>164.16810000000001</v>
      </c>
      <c r="M23" s="31">
        <f>ROUND(T23,2)+ROUND(T24,2)</f>
        <v>0</v>
      </c>
      <c r="N23" s="27"/>
      <c r="O23" s="27" t="s">
        <v>21</v>
      </c>
      <c r="P23" s="27" t="s">
        <v>29</v>
      </c>
      <c r="Q23" s="10" t="s">
        <v>21</v>
      </c>
      <c r="R23" s="10" t="s">
        <v>30</v>
      </c>
      <c r="S23" s="11"/>
      <c r="T23" s="15">
        <f>ROUND(L23,2)*S23</f>
        <v>0</v>
      </c>
    </row>
    <row r="24" spans="2:20" ht="45" customHeight="1" x14ac:dyDescent="0.2"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10" t="s">
        <v>56</v>
      </c>
      <c r="R24" s="10" t="s">
        <v>57</v>
      </c>
      <c r="S24" s="11"/>
      <c r="T24" s="15">
        <f>ROUND(L23,2)*S24</f>
        <v>0</v>
      </c>
    </row>
    <row r="25" spans="2:20" ht="102" x14ac:dyDescent="0.2">
      <c r="B25" s="9" t="s">
        <v>23</v>
      </c>
      <c r="C25" s="10" t="s">
        <v>64</v>
      </c>
      <c r="D25" s="10" t="s">
        <v>25</v>
      </c>
      <c r="E25" s="10" t="s">
        <v>65</v>
      </c>
      <c r="F25" s="10" t="s">
        <v>66</v>
      </c>
      <c r="G25" s="11">
        <f>S25</f>
        <v>0</v>
      </c>
      <c r="H25" s="10" t="s">
        <v>67</v>
      </c>
      <c r="I25" s="12">
        <v>143.79</v>
      </c>
      <c r="J25" s="12">
        <v>143.79</v>
      </c>
      <c r="K25" s="13">
        <v>0.23</v>
      </c>
      <c r="L25" s="12">
        <f>ROUND(J25,2)+(ROUND(J25,2)*K25)</f>
        <v>176.86169999999998</v>
      </c>
      <c r="M25" s="14">
        <f>ROUND(T25,2)</f>
        <v>0</v>
      </c>
      <c r="N25" s="10"/>
      <c r="O25" s="10" t="s">
        <v>21</v>
      </c>
      <c r="P25" s="10" t="s">
        <v>29</v>
      </c>
      <c r="Q25" s="10" t="s">
        <v>21</v>
      </c>
      <c r="R25" s="10" t="s">
        <v>30</v>
      </c>
      <c r="S25" s="11"/>
      <c r="T25" s="15">
        <f>ROUND(L25,2)*S25</f>
        <v>0</v>
      </c>
    </row>
    <row r="26" spans="2:20" ht="45" customHeight="1" x14ac:dyDescent="0.2">
      <c r="B26" s="9" t="s">
        <v>23</v>
      </c>
      <c r="C26" s="10" t="s">
        <v>68</v>
      </c>
      <c r="D26" s="10" t="s">
        <v>25</v>
      </c>
      <c r="E26" s="10" t="s">
        <v>69</v>
      </c>
      <c r="F26" s="10" t="s">
        <v>70</v>
      </c>
      <c r="G26" s="11">
        <f>S26</f>
        <v>0</v>
      </c>
      <c r="H26" s="10" t="s">
        <v>71</v>
      </c>
      <c r="I26" s="12">
        <v>68.989999999999995</v>
      </c>
      <c r="J26" s="12">
        <v>68.989999999999995</v>
      </c>
      <c r="K26" s="13">
        <v>0.23</v>
      </c>
      <c r="L26" s="12">
        <f>ROUND(J26,2)+(ROUND(J26,2)*K26)</f>
        <v>84.857699999999994</v>
      </c>
      <c r="M26" s="14">
        <f>ROUND(T26,2)</f>
        <v>0</v>
      </c>
      <c r="N26" s="10"/>
      <c r="O26" s="10" t="s">
        <v>21</v>
      </c>
      <c r="P26" s="10" t="s">
        <v>29</v>
      </c>
      <c r="Q26" s="10" t="s">
        <v>21</v>
      </c>
      <c r="R26" s="10" t="s">
        <v>30</v>
      </c>
      <c r="S26" s="11"/>
      <c r="T26" s="15">
        <f>ROUND(L26,2)*S26</f>
        <v>0</v>
      </c>
    </row>
    <row r="27" spans="2:20" ht="45" customHeight="1" x14ac:dyDescent="0.2">
      <c r="B27" s="9" t="s">
        <v>23</v>
      </c>
      <c r="C27" s="10" t="s">
        <v>72</v>
      </c>
      <c r="D27" s="10" t="s">
        <v>25</v>
      </c>
      <c r="E27" s="10" t="s">
        <v>73</v>
      </c>
      <c r="F27" s="10" t="s">
        <v>74</v>
      </c>
      <c r="G27" s="11">
        <f>S27</f>
        <v>0</v>
      </c>
      <c r="H27" s="10" t="s">
        <v>75</v>
      </c>
      <c r="I27" s="12">
        <v>28.06</v>
      </c>
      <c r="J27" s="12">
        <v>28.06</v>
      </c>
      <c r="K27" s="13">
        <v>0.23</v>
      </c>
      <c r="L27" s="12">
        <f>ROUND(J27,2)+(ROUND(J27,2)*K27)</f>
        <v>34.513799999999996</v>
      </c>
      <c r="M27" s="14">
        <f>ROUND(T27,2)</f>
        <v>0</v>
      </c>
      <c r="N27" s="10"/>
      <c r="O27" s="10" t="s">
        <v>21</v>
      </c>
      <c r="P27" s="10" t="s">
        <v>29</v>
      </c>
      <c r="Q27" s="10" t="s">
        <v>21</v>
      </c>
      <c r="R27" s="10" t="s">
        <v>30</v>
      </c>
      <c r="S27" s="11"/>
      <c r="T27" s="15">
        <f>ROUND(L27,2)*S27</f>
        <v>0</v>
      </c>
    </row>
    <row r="28" spans="2:20" ht="45" customHeight="1" x14ac:dyDescent="0.2">
      <c r="B28" s="9" t="s">
        <v>23</v>
      </c>
      <c r="C28" s="10" t="s">
        <v>76</v>
      </c>
      <c r="D28" s="10" t="s">
        <v>25</v>
      </c>
      <c r="E28" s="10" t="s">
        <v>77</v>
      </c>
      <c r="F28" s="10" t="s">
        <v>78</v>
      </c>
      <c r="G28" s="11">
        <f>S28</f>
        <v>0</v>
      </c>
      <c r="H28" s="10" t="s">
        <v>28</v>
      </c>
      <c r="I28" s="12">
        <v>100.09</v>
      </c>
      <c r="J28" s="12">
        <v>100.09</v>
      </c>
      <c r="K28" s="13">
        <v>0.23</v>
      </c>
      <c r="L28" s="12">
        <f>ROUND(J28,2)+(ROUND(J28,2)*K28)</f>
        <v>123.11070000000001</v>
      </c>
      <c r="M28" s="14">
        <f>ROUND(T28,2)</f>
        <v>0</v>
      </c>
      <c r="N28" s="10"/>
      <c r="O28" s="10" t="s">
        <v>21</v>
      </c>
      <c r="P28" s="10" t="s">
        <v>29</v>
      </c>
      <c r="Q28" s="10" t="s">
        <v>21</v>
      </c>
      <c r="R28" s="10" t="s">
        <v>30</v>
      </c>
      <c r="S28" s="11"/>
      <c r="T28" s="15">
        <f>ROUND(L28,2)*S28</f>
        <v>0</v>
      </c>
    </row>
    <row r="29" spans="2:20" ht="45" customHeight="1" x14ac:dyDescent="0.2">
      <c r="B29" s="26" t="s">
        <v>23</v>
      </c>
      <c r="C29" s="27" t="s">
        <v>79</v>
      </c>
      <c r="D29" s="27" t="s">
        <v>25</v>
      </c>
      <c r="E29" s="27" t="s">
        <v>80</v>
      </c>
      <c r="F29" s="27" t="s">
        <v>81</v>
      </c>
      <c r="G29" s="28">
        <f>S29+S30+S31+S32+S33+S34+S35</f>
        <v>0</v>
      </c>
      <c r="H29" s="27" t="s">
        <v>75</v>
      </c>
      <c r="I29" s="29">
        <v>64.81</v>
      </c>
      <c r="J29" s="29">
        <v>64.81</v>
      </c>
      <c r="K29" s="30">
        <v>0.23</v>
      </c>
      <c r="L29" s="29">
        <f>ROUND(J29,2)+(ROUND(J29,2)*K29)</f>
        <v>79.716300000000004</v>
      </c>
      <c r="M29" s="31">
        <f>ROUND(T29,2)+ROUND(T30,2)+ROUND(T31,2)+ROUND(T32,2)+ROUND(T33,2)+ROUND(T34,2)+ROUND(T35,2)</f>
        <v>0</v>
      </c>
      <c r="N29" s="27"/>
      <c r="O29" s="27" t="s">
        <v>21</v>
      </c>
      <c r="P29" s="27" t="s">
        <v>29</v>
      </c>
      <c r="Q29" s="10" t="s">
        <v>21</v>
      </c>
      <c r="R29" s="10" t="s">
        <v>30</v>
      </c>
      <c r="S29" s="11"/>
      <c r="T29" s="15">
        <f>ROUND(L29,2)*S29</f>
        <v>0</v>
      </c>
    </row>
    <row r="30" spans="2:20" ht="45" customHeight="1" x14ac:dyDescent="0.2">
      <c r="B30" s="26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10" t="s">
        <v>46</v>
      </c>
      <c r="R30" s="10" t="s">
        <v>47</v>
      </c>
      <c r="S30" s="11"/>
      <c r="T30" s="15">
        <f>ROUND(L29,2)*S30</f>
        <v>0</v>
      </c>
    </row>
    <row r="31" spans="2:20" ht="45" customHeight="1" x14ac:dyDescent="0.2">
      <c r="B31" s="26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10" t="s">
        <v>48</v>
      </c>
      <c r="R31" s="10" t="s">
        <v>49</v>
      </c>
      <c r="S31" s="11"/>
      <c r="T31" s="15">
        <f>ROUND(L29,2)*S31</f>
        <v>0</v>
      </c>
    </row>
    <row r="32" spans="2:20" ht="45" customHeight="1" x14ac:dyDescent="0.2"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10" t="s">
        <v>50</v>
      </c>
      <c r="R32" s="10" t="s">
        <v>51</v>
      </c>
      <c r="S32" s="11"/>
      <c r="T32" s="15">
        <f>ROUND(L29,2)*S32</f>
        <v>0</v>
      </c>
    </row>
    <row r="33" spans="2:20" ht="45" customHeight="1" x14ac:dyDescent="0.2"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10" t="s">
        <v>52</v>
      </c>
      <c r="R33" s="10" t="s">
        <v>53</v>
      </c>
      <c r="S33" s="11"/>
      <c r="T33" s="15">
        <f>ROUND(L29,2)*S33</f>
        <v>0</v>
      </c>
    </row>
    <row r="34" spans="2:20" ht="45" customHeight="1" x14ac:dyDescent="0.2">
      <c r="B34" s="26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0" t="s">
        <v>54</v>
      </c>
      <c r="R34" s="10" t="s">
        <v>55</v>
      </c>
      <c r="S34" s="11"/>
      <c r="T34" s="15">
        <f>ROUND(L29,2)*S34</f>
        <v>0</v>
      </c>
    </row>
    <row r="35" spans="2:20" ht="45" customHeight="1" x14ac:dyDescent="0.2"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10" t="s">
        <v>56</v>
      </c>
      <c r="R35" s="10" t="s">
        <v>57</v>
      </c>
      <c r="S35" s="11"/>
      <c r="T35" s="15">
        <f>ROUND(L29,2)*S35</f>
        <v>0</v>
      </c>
    </row>
    <row r="36" spans="2:20" ht="45" customHeight="1" x14ac:dyDescent="0.2">
      <c r="B36" s="26" t="s">
        <v>23</v>
      </c>
      <c r="C36" s="27" t="s">
        <v>82</v>
      </c>
      <c r="D36" s="27" t="s">
        <v>25</v>
      </c>
      <c r="E36" s="27" t="s">
        <v>83</v>
      </c>
      <c r="F36" s="27" t="s">
        <v>84</v>
      </c>
      <c r="G36" s="28">
        <f>S36+S37+S38+S39+S40+S41+S42</f>
        <v>0</v>
      </c>
      <c r="H36" s="27" t="s">
        <v>75</v>
      </c>
      <c r="I36" s="29">
        <v>0.59</v>
      </c>
      <c r="J36" s="29">
        <v>0.59</v>
      </c>
      <c r="K36" s="30">
        <v>0.23</v>
      </c>
      <c r="L36" s="29">
        <f>ROUND(J36,2)+(ROUND(J36,2)*K36)</f>
        <v>0.72570000000000001</v>
      </c>
      <c r="M36" s="31">
        <f>ROUND(T36,2)+ROUND(T37,2)+ROUND(T38,2)+ROUND(T39,2)+ROUND(T40,2)+ROUND(T41,2)+ROUND(T42,2)</f>
        <v>0</v>
      </c>
      <c r="N36" s="27"/>
      <c r="O36" s="27" t="s">
        <v>21</v>
      </c>
      <c r="P36" s="27" t="s">
        <v>29</v>
      </c>
      <c r="Q36" s="10" t="s">
        <v>21</v>
      </c>
      <c r="R36" s="10" t="s">
        <v>30</v>
      </c>
      <c r="S36" s="11"/>
      <c r="T36" s="15">
        <f>ROUND(L36,2)*S36</f>
        <v>0</v>
      </c>
    </row>
    <row r="37" spans="2:20" ht="45" customHeight="1" x14ac:dyDescent="0.2"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10" t="s">
        <v>46</v>
      </c>
      <c r="R37" s="10" t="s">
        <v>47</v>
      </c>
      <c r="S37" s="11"/>
      <c r="T37" s="15">
        <f>ROUND(L36,2)*S37</f>
        <v>0</v>
      </c>
    </row>
    <row r="38" spans="2:20" ht="45" customHeight="1" x14ac:dyDescent="0.2"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10" t="s">
        <v>48</v>
      </c>
      <c r="R38" s="10" t="s">
        <v>49</v>
      </c>
      <c r="S38" s="11"/>
      <c r="T38" s="15">
        <f>ROUND(L36,2)*S38</f>
        <v>0</v>
      </c>
    </row>
    <row r="39" spans="2:20" ht="45" customHeight="1" x14ac:dyDescent="0.2">
      <c r="B39" s="2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10" t="s">
        <v>50</v>
      </c>
      <c r="R39" s="10" t="s">
        <v>51</v>
      </c>
      <c r="S39" s="11"/>
      <c r="T39" s="15">
        <f>ROUND(L36,2)*S39</f>
        <v>0</v>
      </c>
    </row>
    <row r="40" spans="2:20" ht="45" customHeight="1" x14ac:dyDescent="0.2">
      <c r="B40" s="26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10" t="s">
        <v>52</v>
      </c>
      <c r="R40" s="10" t="s">
        <v>53</v>
      </c>
      <c r="S40" s="11"/>
      <c r="T40" s="15">
        <f>ROUND(L36,2)*S40</f>
        <v>0</v>
      </c>
    </row>
    <row r="41" spans="2:20" ht="45" customHeight="1" x14ac:dyDescent="0.2"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10" t="s">
        <v>54</v>
      </c>
      <c r="R41" s="10" t="s">
        <v>55</v>
      </c>
      <c r="S41" s="11"/>
      <c r="T41" s="15">
        <f>ROUND(L36,2)*S41</f>
        <v>0</v>
      </c>
    </row>
    <row r="42" spans="2:20" ht="45" customHeight="1" x14ac:dyDescent="0.2">
      <c r="B42" s="26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10" t="s">
        <v>56</v>
      </c>
      <c r="R42" s="10" t="s">
        <v>57</v>
      </c>
      <c r="S42" s="11"/>
      <c r="T42" s="15">
        <f>ROUND(L36,2)*S42</f>
        <v>0</v>
      </c>
    </row>
    <row r="43" spans="2:20" ht="45" customHeight="1" x14ac:dyDescent="0.2">
      <c r="B43" s="26" t="s">
        <v>23</v>
      </c>
      <c r="C43" s="27" t="s">
        <v>85</v>
      </c>
      <c r="D43" s="27" t="s">
        <v>25</v>
      </c>
      <c r="E43" s="27" t="s">
        <v>86</v>
      </c>
      <c r="F43" s="27" t="s">
        <v>87</v>
      </c>
      <c r="G43" s="28">
        <f>S43+S44+S45+S46+S47+S48+S49</f>
        <v>0</v>
      </c>
      <c r="H43" s="27" t="s">
        <v>88</v>
      </c>
      <c r="I43" s="29">
        <v>33</v>
      </c>
      <c r="J43" s="29">
        <v>33</v>
      </c>
      <c r="K43" s="30">
        <v>0.23</v>
      </c>
      <c r="L43" s="29">
        <f>ROUND(J43,2)+(ROUND(J43,2)*K43)</f>
        <v>40.590000000000003</v>
      </c>
      <c r="M43" s="31">
        <f>ROUND(T43,2)+ROUND(T44,2)+ROUND(T45,2)+ROUND(T46,2)+ROUND(T47,2)+ROUND(T48,2)+ROUND(T49,2)</f>
        <v>0</v>
      </c>
      <c r="N43" s="27"/>
      <c r="O43" s="27" t="s">
        <v>21</v>
      </c>
      <c r="P43" s="27" t="s">
        <v>29</v>
      </c>
      <c r="Q43" s="10" t="s">
        <v>21</v>
      </c>
      <c r="R43" s="10" t="s">
        <v>30</v>
      </c>
      <c r="S43" s="11"/>
      <c r="T43" s="15">
        <f>ROUND(L43,2)*S43</f>
        <v>0</v>
      </c>
    </row>
    <row r="44" spans="2:20" ht="45" customHeight="1" x14ac:dyDescent="0.2">
      <c r="B44" s="26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10" t="s">
        <v>46</v>
      </c>
      <c r="R44" s="10" t="s">
        <v>47</v>
      </c>
      <c r="S44" s="11"/>
      <c r="T44" s="15">
        <f>ROUND(L43,2)*S44</f>
        <v>0</v>
      </c>
    </row>
    <row r="45" spans="2:20" ht="45" customHeight="1" x14ac:dyDescent="0.2"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10" t="s">
        <v>48</v>
      </c>
      <c r="R45" s="10" t="s">
        <v>49</v>
      </c>
      <c r="S45" s="11"/>
      <c r="T45" s="15">
        <f>ROUND(L43,2)*S45</f>
        <v>0</v>
      </c>
    </row>
    <row r="46" spans="2:20" ht="45" customHeight="1" x14ac:dyDescent="0.2">
      <c r="B46" s="2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10" t="s">
        <v>50</v>
      </c>
      <c r="R46" s="10" t="s">
        <v>51</v>
      </c>
      <c r="S46" s="11"/>
      <c r="T46" s="15">
        <f>ROUND(L43,2)*S46</f>
        <v>0</v>
      </c>
    </row>
    <row r="47" spans="2:20" ht="45" customHeight="1" x14ac:dyDescent="0.2"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10" t="s">
        <v>52</v>
      </c>
      <c r="R47" s="10" t="s">
        <v>53</v>
      </c>
      <c r="S47" s="11"/>
      <c r="T47" s="15">
        <f>ROUND(L43,2)*S47</f>
        <v>0</v>
      </c>
    </row>
    <row r="48" spans="2:20" ht="45" customHeight="1" x14ac:dyDescent="0.2"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10" t="s">
        <v>54</v>
      </c>
      <c r="R48" s="10" t="s">
        <v>55</v>
      </c>
      <c r="S48" s="11"/>
      <c r="T48" s="15">
        <f>ROUND(L43,2)*S48</f>
        <v>0</v>
      </c>
    </row>
    <row r="49" spans="2:20" ht="45" customHeight="1" x14ac:dyDescent="0.2"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10" t="s">
        <v>56</v>
      </c>
      <c r="R49" s="10" t="s">
        <v>57</v>
      </c>
      <c r="S49" s="11"/>
      <c r="T49" s="15">
        <f>ROUND(L43,2)*S49</f>
        <v>0</v>
      </c>
    </row>
    <row r="50" spans="2:20" ht="45" customHeight="1" x14ac:dyDescent="0.2">
      <c r="B50" s="26" t="s">
        <v>23</v>
      </c>
      <c r="C50" s="27" t="s">
        <v>89</v>
      </c>
      <c r="D50" s="27" t="s">
        <v>25</v>
      </c>
      <c r="E50" s="27" t="s">
        <v>90</v>
      </c>
      <c r="F50" s="27" t="s">
        <v>91</v>
      </c>
      <c r="G50" s="28">
        <f>S50+S51+S52+S53+S54+S55+S56</f>
        <v>0</v>
      </c>
      <c r="H50" s="27" t="s">
        <v>75</v>
      </c>
      <c r="I50" s="29">
        <v>33.36</v>
      </c>
      <c r="J50" s="29">
        <v>33.36</v>
      </c>
      <c r="K50" s="30">
        <v>0.23</v>
      </c>
      <c r="L50" s="29">
        <f>ROUND(J50,2)+(ROUND(J50,2)*K50)</f>
        <v>41.032800000000002</v>
      </c>
      <c r="M50" s="31">
        <f>ROUND(T50,2)+ROUND(T51,2)+ROUND(T52,2)+ROUND(T53,2)+ROUND(T54,2)+ROUND(T55,2)+ROUND(T56,2)</f>
        <v>0</v>
      </c>
      <c r="N50" s="27"/>
      <c r="O50" s="27" t="s">
        <v>21</v>
      </c>
      <c r="P50" s="27" t="s">
        <v>29</v>
      </c>
      <c r="Q50" s="10" t="s">
        <v>21</v>
      </c>
      <c r="R50" s="10" t="s">
        <v>30</v>
      </c>
      <c r="S50" s="11"/>
      <c r="T50" s="15">
        <f>ROUND(L50,2)*S50</f>
        <v>0</v>
      </c>
    </row>
    <row r="51" spans="2:20" ht="45" customHeight="1" x14ac:dyDescent="0.2">
      <c r="B51" s="26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10" t="s">
        <v>46</v>
      </c>
      <c r="R51" s="10" t="s">
        <v>47</v>
      </c>
      <c r="S51" s="11"/>
      <c r="T51" s="15">
        <f>ROUND(L50,2)*S51</f>
        <v>0</v>
      </c>
    </row>
    <row r="52" spans="2:20" ht="45" customHeight="1" x14ac:dyDescent="0.2">
      <c r="B52" s="2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10" t="s">
        <v>48</v>
      </c>
      <c r="R52" s="10" t="s">
        <v>49</v>
      </c>
      <c r="S52" s="11"/>
      <c r="T52" s="15">
        <f>ROUND(L50,2)*S52</f>
        <v>0</v>
      </c>
    </row>
    <row r="53" spans="2:20" ht="45" customHeight="1" x14ac:dyDescent="0.2">
      <c r="B53" s="26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10" t="s">
        <v>50</v>
      </c>
      <c r="R53" s="10" t="s">
        <v>51</v>
      </c>
      <c r="S53" s="11"/>
      <c r="T53" s="15">
        <f>ROUND(L50,2)*S53</f>
        <v>0</v>
      </c>
    </row>
    <row r="54" spans="2:20" ht="45" customHeight="1" x14ac:dyDescent="0.2"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10" t="s">
        <v>52</v>
      </c>
      <c r="R54" s="10" t="s">
        <v>53</v>
      </c>
      <c r="S54" s="11"/>
      <c r="T54" s="15">
        <f>ROUND(L50,2)*S54</f>
        <v>0</v>
      </c>
    </row>
    <row r="55" spans="2:20" ht="45" customHeight="1" x14ac:dyDescent="0.2">
      <c r="B55" s="2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10" t="s">
        <v>54</v>
      </c>
      <c r="R55" s="10" t="s">
        <v>55</v>
      </c>
      <c r="S55" s="11"/>
      <c r="T55" s="15">
        <f>ROUND(L50,2)*S55</f>
        <v>0</v>
      </c>
    </row>
    <row r="56" spans="2:20" ht="45" customHeight="1" x14ac:dyDescent="0.2">
      <c r="B56" s="2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10" t="s">
        <v>56</v>
      </c>
      <c r="R56" s="10" t="s">
        <v>57</v>
      </c>
      <c r="S56" s="11"/>
      <c r="T56" s="15">
        <f>ROUND(L50,2)*S56</f>
        <v>0</v>
      </c>
    </row>
    <row r="57" spans="2:20" ht="25.5" x14ac:dyDescent="0.2">
      <c r="B57" s="5" t="s">
        <v>92</v>
      </c>
      <c r="C57" s="6" t="s">
        <v>46</v>
      </c>
      <c r="D57" s="6"/>
      <c r="E57" s="6"/>
      <c r="F57" s="6" t="s">
        <v>93</v>
      </c>
      <c r="G57" s="6"/>
      <c r="H57" s="6"/>
      <c r="I57" s="6"/>
      <c r="J57" s="6"/>
      <c r="K57" s="6"/>
      <c r="L57" s="6"/>
      <c r="M57" s="7">
        <f>ROUND(M58,2)+ROUND(M65,2)+ROUND(M72,2)+ROUND(M79,2)+ROUND(M86,2)+ROUND(M93,2)+ROUND(M100,2)+ROUND(M107,2)+ROUND(M114,2)</f>
        <v>0</v>
      </c>
      <c r="N57" s="6"/>
      <c r="O57" s="6"/>
      <c r="P57" s="6"/>
      <c r="Q57" s="6"/>
      <c r="R57" s="6"/>
      <c r="S57" s="6"/>
      <c r="T57" s="8"/>
    </row>
    <row r="58" spans="2:20" ht="45" customHeight="1" x14ac:dyDescent="0.2">
      <c r="B58" s="26" t="s">
        <v>23</v>
      </c>
      <c r="C58" s="27" t="s">
        <v>94</v>
      </c>
      <c r="D58" s="27" t="s">
        <v>25</v>
      </c>
      <c r="E58" s="27" t="s">
        <v>95</v>
      </c>
      <c r="F58" s="27" t="s">
        <v>96</v>
      </c>
      <c r="G58" s="28">
        <f>S58+S59+S60+S61+S62+S63+S64</f>
        <v>0</v>
      </c>
      <c r="H58" s="27" t="s">
        <v>97</v>
      </c>
      <c r="I58" s="29">
        <v>44.05</v>
      </c>
      <c r="J58" s="29">
        <v>44.05</v>
      </c>
      <c r="K58" s="30">
        <v>0.23</v>
      </c>
      <c r="L58" s="29">
        <f>ROUND(J58,2)+(ROUND(J58,2)*K58)</f>
        <v>54.1815</v>
      </c>
      <c r="M58" s="31">
        <f>ROUND(T58,2)+ROUND(T59,2)+ROUND(T60,2)+ROUND(T61,2)+ROUND(T62,2)+ROUND(T63,2)+ROUND(T64,2)</f>
        <v>0</v>
      </c>
      <c r="N58" s="27"/>
      <c r="O58" s="27" t="s">
        <v>46</v>
      </c>
      <c r="P58" s="27" t="s">
        <v>93</v>
      </c>
      <c r="Q58" s="10" t="s">
        <v>21</v>
      </c>
      <c r="R58" s="10" t="s">
        <v>30</v>
      </c>
      <c r="S58" s="11"/>
      <c r="T58" s="15">
        <f>ROUND(L58,2)*S58</f>
        <v>0</v>
      </c>
    </row>
    <row r="59" spans="2:20" ht="45" customHeight="1" x14ac:dyDescent="0.2">
      <c r="B59" s="26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10" t="s">
        <v>46</v>
      </c>
      <c r="R59" s="10" t="s">
        <v>47</v>
      </c>
      <c r="S59" s="11"/>
      <c r="T59" s="15">
        <f>ROUND(L58,2)*S59</f>
        <v>0</v>
      </c>
    </row>
    <row r="60" spans="2:20" ht="45" customHeight="1" x14ac:dyDescent="0.2">
      <c r="B60" s="26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10" t="s">
        <v>48</v>
      </c>
      <c r="R60" s="10" t="s">
        <v>49</v>
      </c>
      <c r="S60" s="11"/>
      <c r="T60" s="15">
        <f>ROUND(L58,2)*S60</f>
        <v>0</v>
      </c>
    </row>
    <row r="61" spans="2:20" ht="45" customHeight="1" x14ac:dyDescent="0.2"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10" t="s">
        <v>50</v>
      </c>
      <c r="R61" s="10" t="s">
        <v>51</v>
      </c>
      <c r="S61" s="11"/>
      <c r="T61" s="15">
        <f>ROUND(L58,2)*S61</f>
        <v>0</v>
      </c>
    </row>
    <row r="62" spans="2:20" ht="45" customHeight="1" x14ac:dyDescent="0.2">
      <c r="B62" s="26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10" t="s">
        <v>52</v>
      </c>
      <c r="R62" s="10" t="s">
        <v>53</v>
      </c>
      <c r="S62" s="11"/>
      <c r="T62" s="15">
        <f>ROUND(L58,2)*S62</f>
        <v>0</v>
      </c>
    </row>
    <row r="63" spans="2:20" ht="45" customHeight="1" x14ac:dyDescent="0.2">
      <c r="B63" s="26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10" t="s">
        <v>54</v>
      </c>
      <c r="R63" s="10" t="s">
        <v>55</v>
      </c>
      <c r="S63" s="11"/>
      <c r="T63" s="15">
        <f>ROUND(L58,2)*S63</f>
        <v>0</v>
      </c>
    </row>
    <row r="64" spans="2:20" ht="45" customHeight="1" x14ac:dyDescent="0.2">
      <c r="B64" s="26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10" t="s">
        <v>56</v>
      </c>
      <c r="R64" s="10" t="s">
        <v>57</v>
      </c>
      <c r="S64" s="11"/>
      <c r="T64" s="15">
        <f>ROUND(L58,2)*S64</f>
        <v>0</v>
      </c>
    </row>
    <row r="65" spans="2:20" ht="45" customHeight="1" x14ac:dyDescent="0.2">
      <c r="B65" s="26" t="s">
        <v>23</v>
      </c>
      <c r="C65" s="27" t="s">
        <v>98</v>
      </c>
      <c r="D65" s="27" t="s">
        <v>25</v>
      </c>
      <c r="E65" s="27" t="s">
        <v>99</v>
      </c>
      <c r="F65" s="27" t="s">
        <v>100</v>
      </c>
      <c r="G65" s="28">
        <f>S65+S66+S67+S68+S69+S70+S71</f>
        <v>0</v>
      </c>
      <c r="H65" s="27" t="s">
        <v>28</v>
      </c>
      <c r="I65" s="29">
        <v>7.04</v>
      </c>
      <c r="J65" s="29">
        <v>7.04</v>
      </c>
      <c r="K65" s="30">
        <v>0.23</v>
      </c>
      <c r="L65" s="29">
        <f>ROUND(J65,2)+(ROUND(J65,2)*K65)</f>
        <v>8.6592000000000002</v>
      </c>
      <c r="M65" s="31">
        <f>ROUND(T65,2)+ROUND(T66,2)+ROUND(T67,2)+ROUND(T68,2)+ROUND(T69,2)+ROUND(T70,2)+ROUND(T71,2)</f>
        <v>0</v>
      </c>
      <c r="N65" s="27"/>
      <c r="O65" s="27" t="s">
        <v>46</v>
      </c>
      <c r="P65" s="27" t="s">
        <v>93</v>
      </c>
      <c r="Q65" s="10" t="s">
        <v>21</v>
      </c>
      <c r="R65" s="10" t="s">
        <v>30</v>
      </c>
      <c r="S65" s="11"/>
      <c r="T65" s="15">
        <f>ROUND(L65,2)*S65</f>
        <v>0</v>
      </c>
    </row>
    <row r="66" spans="2:20" ht="45" customHeight="1" x14ac:dyDescent="0.2"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10" t="s">
        <v>46</v>
      </c>
      <c r="R66" s="10" t="s">
        <v>47</v>
      </c>
      <c r="S66" s="11"/>
      <c r="T66" s="15">
        <f>ROUND(L65,2)*S66</f>
        <v>0</v>
      </c>
    </row>
    <row r="67" spans="2:20" ht="45" customHeight="1" x14ac:dyDescent="0.2">
      <c r="B67" s="26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10" t="s">
        <v>48</v>
      </c>
      <c r="R67" s="10" t="s">
        <v>49</v>
      </c>
      <c r="S67" s="11"/>
      <c r="T67" s="15">
        <f>ROUND(L65,2)*S67</f>
        <v>0</v>
      </c>
    </row>
    <row r="68" spans="2:20" ht="45" customHeight="1" x14ac:dyDescent="0.2">
      <c r="B68" s="26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10" t="s">
        <v>50</v>
      </c>
      <c r="R68" s="10" t="s">
        <v>51</v>
      </c>
      <c r="S68" s="11"/>
      <c r="T68" s="15">
        <f>ROUND(L65,2)*S68</f>
        <v>0</v>
      </c>
    </row>
    <row r="69" spans="2:20" ht="45" customHeight="1" x14ac:dyDescent="0.2">
      <c r="B69" s="26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10" t="s">
        <v>52</v>
      </c>
      <c r="R69" s="10" t="s">
        <v>53</v>
      </c>
      <c r="S69" s="11"/>
      <c r="T69" s="15">
        <f>ROUND(L65,2)*S69</f>
        <v>0</v>
      </c>
    </row>
    <row r="70" spans="2:20" ht="45" customHeight="1" x14ac:dyDescent="0.2">
      <c r="B70" s="26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10" t="s">
        <v>54</v>
      </c>
      <c r="R70" s="10" t="s">
        <v>55</v>
      </c>
      <c r="S70" s="11"/>
      <c r="T70" s="15">
        <f>ROUND(L65,2)*S70</f>
        <v>0</v>
      </c>
    </row>
    <row r="71" spans="2:20" ht="45" customHeight="1" x14ac:dyDescent="0.2">
      <c r="B71" s="26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10" t="s">
        <v>56</v>
      </c>
      <c r="R71" s="10" t="s">
        <v>57</v>
      </c>
      <c r="S71" s="11"/>
      <c r="T71" s="15">
        <f>ROUND(L65,2)*S71</f>
        <v>0</v>
      </c>
    </row>
    <row r="72" spans="2:20" ht="45" customHeight="1" x14ac:dyDescent="0.2">
      <c r="B72" s="26" t="s">
        <v>23</v>
      </c>
      <c r="C72" s="27" t="s">
        <v>101</v>
      </c>
      <c r="D72" s="27" t="s">
        <v>25</v>
      </c>
      <c r="E72" s="27" t="s">
        <v>102</v>
      </c>
      <c r="F72" s="27" t="s">
        <v>103</v>
      </c>
      <c r="G72" s="28">
        <f>S72+S73+S74+S75+S76+S77+S78</f>
        <v>0</v>
      </c>
      <c r="H72" s="27" t="s">
        <v>28</v>
      </c>
      <c r="I72" s="29">
        <v>43.09</v>
      </c>
      <c r="J72" s="29">
        <v>43.09</v>
      </c>
      <c r="K72" s="30">
        <v>0.23</v>
      </c>
      <c r="L72" s="29">
        <f>ROUND(J72,2)+(ROUND(J72,2)*K72)</f>
        <v>53.000700000000009</v>
      </c>
      <c r="M72" s="31">
        <f>ROUND(T72,2)+ROUND(T73,2)+ROUND(T74,2)+ROUND(T75,2)+ROUND(T76,2)+ROUND(T77,2)+ROUND(T78,2)</f>
        <v>0</v>
      </c>
      <c r="N72" s="27"/>
      <c r="O72" s="27" t="s">
        <v>46</v>
      </c>
      <c r="P72" s="27" t="s">
        <v>93</v>
      </c>
      <c r="Q72" s="10" t="s">
        <v>21</v>
      </c>
      <c r="R72" s="10" t="s">
        <v>30</v>
      </c>
      <c r="S72" s="11"/>
      <c r="T72" s="15">
        <f>ROUND(L72,2)*S72</f>
        <v>0</v>
      </c>
    </row>
    <row r="73" spans="2:20" ht="45" customHeight="1" x14ac:dyDescent="0.2">
      <c r="B73" s="26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10" t="s">
        <v>46</v>
      </c>
      <c r="R73" s="10" t="s">
        <v>47</v>
      </c>
      <c r="S73" s="11"/>
      <c r="T73" s="15">
        <f>ROUND(L72,2)*S73</f>
        <v>0</v>
      </c>
    </row>
    <row r="74" spans="2:20" ht="45" customHeight="1" x14ac:dyDescent="0.2">
      <c r="B74" s="26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10" t="s">
        <v>48</v>
      </c>
      <c r="R74" s="10" t="s">
        <v>49</v>
      </c>
      <c r="S74" s="11"/>
      <c r="T74" s="15">
        <f>ROUND(L72,2)*S74</f>
        <v>0</v>
      </c>
    </row>
    <row r="75" spans="2:20" ht="45" customHeight="1" x14ac:dyDescent="0.2">
      <c r="B75" s="26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10" t="s">
        <v>50</v>
      </c>
      <c r="R75" s="10" t="s">
        <v>51</v>
      </c>
      <c r="S75" s="11"/>
      <c r="T75" s="15">
        <f>ROUND(L72,2)*S75</f>
        <v>0</v>
      </c>
    </row>
    <row r="76" spans="2:20" ht="45" customHeight="1" x14ac:dyDescent="0.2"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10" t="s">
        <v>52</v>
      </c>
      <c r="R76" s="10" t="s">
        <v>53</v>
      </c>
      <c r="S76" s="11"/>
      <c r="T76" s="15">
        <f>ROUND(L72,2)*S76</f>
        <v>0</v>
      </c>
    </row>
    <row r="77" spans="2:20" ht="45" customHeight="1" x14ac:dyDescent="0.2">
      <c r="B77" s="26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10" t="s">
        <v>54</v>
      </c>
      <c r="R77" s="10" t="s">
        <v>55</v>
      </c>
      <c r="S77" s="11"/>
      <c r="T77" s="15">
        <f>ROUND(L72,2)*S77</f>
        <v>0</v>
      </c>
    </row>
    <row r="78" spans="2:20" ht="45" customHeight="1" x14ac:dyDescent="0.2"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10" t="s">
        <v>56</v>
      </c>
      <c r="R78" s="10" t="s">
        <v>57</v>
      </c>
      <c r="S78" s="11"/>
      <c r="T78" s="15">
        <f>ROUND(L72,2)*S78</f>
        <v>0</v>
      </c>
    </row>
    <row r="79" spans="2:20" ht="45" customHeight="1" x14ac:dyDescent="0.2">
      <c r="B79" s="26" t="s">
        <v>23</v>
      </c>
      <c r="C79" s="27" t="s">
        <v>104</v>
      </c>
      <c r="D79" s="27" t="s">
        <v>25</v>
      </c>
      <c r="E79" s="27" t="s">
        <v>105</v>
      </c>
      <c r="F79" s="27" t="s">
        <v>106</v>
      </c>
      <c r="G79" s="28">
        <f>S79+S80+S81+S82+S83+S84+S85</f>
        <v>0</v>
      </c>
      <c r="H79" s="27" t="s">
        <v>28</v>
      </c>
      <c r="I79" s="29">
        <v>188.39</v>
      </c>
      <c r="J79" s="29">
        <v>188.39</v>
      </c>
      <c r="K79" s="30">
        <v>0.23</v>
      </c>
      <c r="L79" s="29">
        <f>ROUND(J79,2)+(ROUND(J79,2)*K79)</f>
        <v>231.71969999999999</v>
      </c>
      <c r="M79" s="31">
        <f>ROUND(T79,2)+ROUND(T80,2)+ROUND(T81,2)+ROUND(T82,2)+ROUND(T83,2)+ROUND(T84,2)+ROUND(T85,2)</f>
        <v>0</v>
      </c>
      <c r="N79" s="27"/>
      <c r="O79" s="27" t="s">
        <v>46</v>
      </c>
      <c r="P79" s="27" t="s">
        <v>93</v>
      </c>
      <c r="Q79" s="10" t="s">
        <v>21</v>
      </c>
      <c r="R79" s="10" t="s">
        <v>30</v>
      </c>
      <c r="S79" s="11"/>
      <c r="T79" s="15">
        <f>ROUND(L79,2)*S79</f>
        <v>0</v>
      </c>
    </row>
    <row r="80" spans="2:20" ht="45" customHeight="1" x14ac:dyDescent="0.2">
      <c r="B80" s="26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10" t="s">
        <v>46</v>
      </c>
      <c r="R80" s="10" t="s">
        <v>47</v>
      </c>
      <c r="S80" s="11"/>
      <c r="T80" s="15">
        <f>ROUND(L79,2)*S80</f>
        <v>0</v>
      </c>
    </row>
    <row r="81" spans="2:20" ht="45" customHeight="1" x14ac:dyDescent="0.2">
      <c r="B81" s="26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10" t="s">
        <v>48</v>
      </c>
      <c r="R81" s="10" t="s">
        <v>49</v>
      </c>
      <c r="S81" s="11"/>
      <c r="T81" s="15">
        <f>ROUND(L79,2)*S81</f>
        <v>0</v>
      </c>
    </row>
    <row r="82" spans="2:20" ht="45" customHeight="1" x14ac:dyDescent="0.2">
      <c r="B82" s="26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10" t="s">
        <v>50</v>
      </c>
      <c r="R82" s="10" t="s">
        <v>51</v>
      </c>
      <c r="S82" s="11"/>
      <c r="T82" s="15">
        <f>ROUND(L79,2)*S82</f>
        <v>0</v>
      </c>
    </row>
    <row r="83" spans="2:20" ht="45" customHeight="1" x14ac:dyDescent="0.2">
      <c r="B83" s="26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10" t="s">
        <v>52</v>
      </c>
      <c r="R83" s="10" t="s">
        <v>53</v>
      </c>
      <c r="S83" s="11"/>
      <c r="T83" s="15">
        <f>ROUND(L79,2)*S83</f>
        <v>0</v>
      </c>
    </row>
    <row r="84" spans="2:20" ht="45" customHeight="1" x14ac:dyDescent="0.2">
      <c r="B84" s="26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10" t="s">
        <v>54</v>
      </c>
      <c r="R84" s="10" t="s">
        <v>55</v>
      </c>
      <c r="S84" s="11"/>
      <c r="T84" s="15">
        <f>ROUND(L79,2)*S84</f>
        <v>0</v>
      </c>
    </row>
    <row r="85" spans="2:20" ht="45" customHeight="1" x14ac:dyDescent="0.2">
      <c r="B85" s="26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10" t="s">
        <v>56</v>
      </c>
      <c r="R85" s="10" t="s">
        <v>57</v>
      </c>
      <c r="S85" s="11"/>
      <c r="T85" s="15">
        <f>ROUND(L79,2)*S85</f>
        <v>0</v>
      </c>
    </row>
    <row r="86" spans="2:20" ht="45" customHeight="1" x14ac:dyDescent="0.2">
      <c r="B86" s="26" t="s">
        <v>23</v>
      </c>
      <c r="C86" s="27" t="s">
        <v>107</v>
      </c>
      <c r="D86" s="27" t="s">
        <v>25</v>
      </c>
      <c r="E86" s="27" t="s">
        <v>108</v>
      </c>
      <c r="F86" s="27" t="s">
        <v>109</v>
      </c>
      <c r="G86" s="28">
        <f>S86+S87+S88+S89+S90+S91+S92</f>
        <v>0</v>
      </c>
      <c r="H86" s="27" t="s">
        <v>110</v>
      </c>
      <c r="I86" s="29">
        <v>13.56</v>
      </c>
      <c r="J86" s="29">
        <v>13.56</v>
      </c>
      <c r="K86" s="30">
        <v>0.23</v>
      </c>
      <c r="L86" s="29">
        <f>ROUND(J86,2)+(ROUND(J86,2)*K86)</f>
        <v>16.678800000000003</v>
      </c>
      <c r="M86" s="31">
        <f>ROUND(T86,2)+ROUND(T87,2)+ROUND(T88,2)+ROUND(T89,2)+ROUND(T90,2)+ROUND(T91,2)+ROUND(T92,2)</f>
        <v>0</v>
      </c>
      <c r="N86" s="27"/>
      <c r="O86" s="27" t="s">
        <v>46</v>
      </c>
      <c r="P86" s="27" t="s">
        <v>93</v>
      </c>
      <c r="Q86" s="10" t="s">
        <v>21</v>
      </c>
      <c r="R86" s="10" t="s">
        <v>30</v>
      </c>
      <c r="S86" s="11"/>
      <c r="T86" s="15">
        <f>ROUND(L86,2)*S86</f>
        <v>0</v>
      </c>
    </row>
    <row r="87" spans="2:20" ht="45" customHeight="1" x14ac:dyDescent="0.2">
      <c r="B87" s="26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10" t="s">
        <v>46</v>
      </c>
      <c r="R87" s="10" t="s">
        <v>47</v>
      </c>
      <c r="S87" s="11"/>
      <c r="T87" s="15">
        <f>ROUND(L86,2)*S87</f>
        <v>0</v>
      </c>
    </row>
    <row r="88" spans="2:20" ht="45" customHeight="1" x14ac:dyDescent="0.2">
      <c r="B88" s="26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10" t="s">
        <v>48</v>
      </c>
      <c r="R88" s="10" t="s">
        <v>49</v>
      </c>
      <c r="S88" s="11"/>
      <c r="T88" s="15">
        <f>ROUND(L86,2)*S88</f>
        <v>0</v>
      </c>
    </row>
    <row r="89" spans="2:20" ht="45" customHeight="1" x14ac:dyDescent="0.2">
      <c r="B89" s="26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10" t="s">
        <v>50</v>
      </c>
      <c r="R89" s="10" t="s">
        <v>51</v>
      </c>
      <c r="S89" s="11"/>
      <c r="T89" s="15">
        <f>ROUND(L86,2)*S89</f>
        <v>0</v>
      </c>
    </row>
    <row r="90" spans="2:20" ht="45" customHeight="1" x14ac:dyDescent="0.2">
      <c r="B90" s="26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10" t="s">
        <v>52</v>
      </c>
      <c r="R90" s="10" t="s">
        <v>53</v>
      </c>
      <c r="S90" s="11"/>
      <c r="T90" s="15">
        <f>ROUND(L86,2)*S90</f>
        <v>0</v>
      </c>
    </row>
    <row r="91" spans="2:20" ht="45" customHeight="1" x14ac:dyDescent="0.2">
      <c r="B91" s="26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10" t="s">
        <v>54</v>
      </c>
      <c r="R91" s="10" t="s">
        <v>55</v>
      </c>
      <c r="S91" s="11"/>
      <c r="T91" s="15">
        <f>ROUND(L86,2)*S91</f>
        <v>0</v>
      </c>
    </row>
    <row r="92" spans="2:20" ht="45" customHeight="1" x14ac:dyDescent="0.2">
      <c r="B92" s="26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10" t="s">
        <v>56</v>
      </c>
      <c r="R92" s="10" t="s">
        <v>57</v>
      </c>
      <c r="S92" s="11"/>
      <c r="T92" s="15">
        <f>ROUND(L86,2)*S92</f>
        <v>0</v>
      </c>
    </row>
    <row r="93" spans="2:20" ht="45" customHeight="1" x14ac:dyDescent="0.2">
      <c r="B93" s="26" t="s">
        <v>23</v>
      </c>
      <c r="C93" s="27" t="s">
        <v>111</v>
      </c>
      <c r="D93" s="27" t="s">
        <v>25</v>
      </c>
      <c r="E93" s="27" t="s">
        <v>112</v>
      </c>
      <c r="F93" s="27" t="s">
        <v>113</v>
      </c>
      <c r="G93" s="28">
        <f>S93+S94+S95+S96+S97+S98+S99</f>
        <v>0</v>
      </c>
      <c r="H93" s="27" t="s">
        <v>110</v>
      </c>
      <c r="I93" s="29">
        <v>16.46</v>
      </c>
      <c r="J93" s="29">
        <v>16.46</v>
      </c>
      <c r="K93" s="30">
        <v>0.23</v>
      </c>
      <c r="L93" s="29">
        <f>ROUND(J93,2)+(ROUND(J93,2)*K93)</f>
        <v>20.245800000000003</v>
      </c>
      <c r="M93" s="31">
        <f>ROUND(T93,2)+ROUND(T94,2)+ROUND(T95,2)+ROUND(T96,2)+ROUND(T97,2)+ROUND(T98,2)+ROUND(T99,2)</f>
        <v>0</v>
      </c>
      <c r="N93" s="27"/>
      <c r="O93" s="27" t="s">
        <v>46</v>
      </c>
      <c r="P93" s="27" t="s">
        <v>93</v>
      </c>
      <c r="Q93" s="10" t="s">
        <v>21</v>
      </c>
      <c r="R93" s="10" t="s">
        <v>30</v>
      </c>
      <c r="S93" s="11"/>
      <c r="T93" s="15">
        <f>ROUND(L93,2)*S93</f>
        <v>0</v>
      </c>
    </row>
    <row r="94" spans="2:20" ht="45" customHeight="1" x14ac:dyDescent="0.2">
      <c r="B94" s="26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10" t="s">
        <v>46</v>
      </c>
      <c r="R94" s="10" t="s">
        <v>47</v>
      </c>
      <c r="S94" s="11"/>
      <c r="T94" s="15">
        <f>ROUND(L93,2)*S94</f>
        <v>0</v>
      </c>
    </row>
    <row r="95" spans="2:20" ht="45" customHeight="1" x14ac:dyDescent="0.2">
      <c r="B95" s="26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10" t="s">
        <v>48</v>
      </c>
      <c r="R95" s="10" t="s">
        <v>49</v>
      </c>
      <c r="S95" s="11"/>
      <c r="T95" s="15">
        <f>ROUND(L93,2)*S95</f>
        <v>0</v>
      </c>
    </row>
    <row r="96" spans="2:20" ht="45" customHeight="1" x14ac:dyDescent="0.2">
      <c r="B96" s="26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10" t="s">
        <v>50</v>
      </c>
      <c r="R96" s="10" t="s">
        <v>51</v>
      </c>
      <c r="S96" s="11"/>
      <c r="T96" s="15">
        <f>ROUND(L93,2)*S96</f>
        <v>0</v>
      </c>
    </row>
    <row r="97" spans="2:20" ht="45" customHeight="1" x14ac:dyDescent="0.2">
      <c r="B97" s="26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10" t="s">
        <v>52</v>
      </c>
      <c r="R97" s="10" t="s">
        <v>53</v>
      </c>
      <c r="S97" s="11"/>
      <c r="T97" s="15">
        <f>ROUND(L93,2)*S97</f>
        <v>0</v>
      </c>
    </row>
    <row r="98" spans="2:20" ht="45" customHeight="1" x14ac:dyDescent="0.2">
      <c r="B98" s="26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10" t="s">
        <v>54</v>
      </c>
      <c r="R98" s="10" t="s">
        <v>55</v>
      </c>
      <c r="S98" s="11"/>
      <c r="T98" s="15">
        <f>ROUND(L93,2)*S98</f>
        <v>0</v>
      </c>
    </row>
    <row r="99" spans="2:20" ht="45" customHeight="1" x14ac:dyDescent="0.2">
      <c r="B99" s="26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10" t="s">
        <v>56</v>
      </c>
      <c r="R99" s="10" t="s">
        <v>57</v>
      </c>
      <c r="S99" s="11"/>
      <c r="T99" s="15">
        <f>ROUND(L93,2)*S99</f>
        <v>0</v>
      </c>
    </row>
    <row r="100" spans="2:20" ht="45" customHeight="1" x14ac:dyDescent="0.2">
      <c r="B100" s="26" t="s">
        <v>23</v>
      </c>
      <c r="C100" s="27" t="s">
        <v>114</v>
      </c>
      <c r="D100" s="27" t="s">
        <v>25</v>
      </c>
      <c r="E100" s="27" t="s">
        <v>115</v>
      </c>
      <c r="F100" s="27" t="s">
        <v>116</v>
      </c>
      <c r="G100" s="28">
        <f>S100+S101+S102+S103+S104+S105+S106</f>
        <v>0</v>
      </c>
      <c r="H100" s="27" t="s">
        <v>110</v>
      </c>
      <c r="I100" s="29">
        <v>17.77</v>
      </c>
      <c r="J100" s="29">
        <v>17.77</v>
      </c>
      <c r="K100" s="30">
        <v>0.23</v>
      </c>
      <c r="L100" s="29">
        <f>ROUND(J100,2)+(ROUND(J100,2)*K100)</f>
        <v>21.857099999999999</v>
      </c>
      <c r="M100" s="31">
        <f>ROUND(T100,2)+ROUND(T101,2)+ROUND(T102,2)+ROUND(T103,2)+ROUND(T104,2)+ROUND(T105,2)+ROUND(T106,2)</f>
        <v>0</v>
      </c>
      <c r="N100" s="27"/>
      <c r="O100" s="27" t="s">
        <v>46</v>
      </c>
      <c r="P100" s="27" t="s">
        <v>93</v>
      </c>
      <c r="Q100" s="10" t="s">
        <v>21</v>
      </c>
      <c r="R100" s="10" t="s">
        <v>30</v>
      </c>
      <c r="S100" s="11"/>
      <c r="T100" s="15">
        <f>ROUND(L100,2)*S100</f>
        <v>0</v>
      </c>
    </row>
    <row r="101" spans="2:20" ht="45" customHeight="1" x14ac:dyDescent="0.2">
      <c r="B101" s="26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10" t="s">
        <v>46</v>
      </c>
      <c r="R101" s="10" t="s">
        <v>47</v>
      </c>
      <c r="S101" s="11"/>
      <c r="T101" s="15">
        <f>ROUND(L100,2)*S101</f>
        <v>0</v>
      </c>
    </row>
    <row r="102" spans="2:20" ht="45" customHeight="1" x14ac:dyDescent="0.2">
      <c r="B102" s="26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10" t="s">
        <v>48</v>
      </c>
      <c r="R102" s="10" t="s">
        <v>49</v>
      </c>
      <c r="S102" s="11"/>
      <c r="T102" s="15">
        <f>ROUND(L100,2)*S102</f>
        <v>0</v>
      </c>
    </row>
    <row r="103" spans="2:20" ht="45" customHeight="1" x14ac:dyDescent="0.2">
      <c r="B103" s="26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10" t="s">
        <v>50</v>
      </c>
      <c r="R103" s="10" t="s">
        <v>51</v>
      </c>
      <c r="S103" s="11"/>
      <c r="T103" s="15">
        <f>ROUND(L100,2)*S103</f>
        <v>0</v>
      </c>
    </row>
    <row r="104" spans="2:20" ht="45" customHeight="1" x14ac:dyDescent="0.2">
      <c r="B104" s="26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10" t="s">
        <v>52</v>
      </c>
      <c r="R104" s="10" t="s">
        <v>53</v>
      </c>
      <c r="S104" s="11"/>
      <c r="T104" s="15">
        <f>ROUND(L100,2)*S104</f>
        <v>0</v>
      </c>
    </row>
    <row r="105" spans="2:20" ht="45" customHeight="1" x14ac:dyDescent="0.2">
      <c r="B105" s="26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10" t="s">
        <v>54</v>
      </c>
      <c r="R105" s="10" t="s">
        <v>55</v>
      </c>
      <c r="S105" s="11"/>
      <c r="T105" s="15">
        <f>ROUND(L100,2)*S105</f>
        <v>0</v>
      </c>
    </row>
    <row r="106" spans="2:20" ht="45" customHeight="1" x14ac:dyDescent="0.2">
      <c r="B106" s="26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10" t="s">
        <v>56</v>
      </c>
      <c r="R106" s="10" t="s">
        <v>57</v>
      </c>
      <c r="S106" s="11"/>
      <c r="T106" s="15">
        <f>ROUND(L100,2)*S106</f>
        <v>0</v>
      </c>
    </row>
    <row r="107" spans="2:20" ht="45" customHeight="1" x14ac:dyDescent="0.2">
      <c r="B107" s="26" t="s">
        <v>23</v>
      </c>
      <c r="C107" s="27" t="s">
        <v>117</v>
      </c>
      <c r="D107" s="27" t="s">
        <v>36</v>
      </c>
      <c r="E107" s="27" t="s">
        <v>118</v>
      </c>
      <c r="F107" s="27" t="s">
        <v>119</v>
      </c>
      <c r="G107" s="28">
        <f>S107+S108+S109+S110+S111+S112+S113</f>
        <v>0</v>
      </c>
      <c r="H107" s="27" t="s">
        <v>97</v>
      </c>
      <c r="I107" s="29">
        <v>921.41</v>
      </c>
      <c r="J107" s="29">
        <v>921.41</v>
      </c>
      <c r="K107" s="30">
        <v>0.23</v>
      </c>
      <c r="L107" s="29">
        <f>ROUND(J107,2)+(ROUND(J107,2)*K107)</f>
        <v>1133.3343</v>
      </c>
      <c r="M107" s="31">
        <f>ROUND(T107,2)+ROUND(T108,2)+ROUND(T109,2)+ROUND(T110,2)+ROUND(T111,2)+ROUND(T112,2)+ROUND(T113,2)</f>
        <v>0</v>
      </c>
      <c r="N107" s="27"/>
      <c r="O107" s="27" t="s">
        <v>46</v>
      </c>
      <c r="P107" s="27" t="s">
        <v>93</v>
      </c>
      <c r="Q107" s="10" t="s">
        <v>21</v>
      </c>
      <c r="R107" s="10" t="s">
        <v>30</v>
      </c>
      <c r="S107" s="11"/>
      <c r="T107" s="15">
        <f>ROUND(L107,2)*S107</f>
        <v>0</v>
      </c>
    </row>
    <row r="108" spans="2:20" ht="45" customHeight="1" x14ac:dyDescent="0.2">
      <c r="B108" s="26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10" t="s">
        <v>46</v>
      </c>
      <c r="R108" s="10" t="s">
        <v>47</v>
      </c>
      <c r="S108" s="11"/>
      <c r="T108" s="15">
        <f>ROUND(L107,2)*S108</f>
        <v>0</v>
      </c>
    </row>
    <row r="109" spans="2:20" ht="45" customHeight="1" x14ac:dyDescent="0.2">
      <c r="B109" s="26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10" t="s">
        <v>48</v>
      </c>
      <c r="R109" s="10" t="s">
        <v>49</v>
      </c>
      <c r="S109" s="11"/>
      <c r="T109" s="15">
        <f>ROUND(L107,2)*S109</f>
        <v>0</v>
      </c>
    </row>
    <row r="110" spans="2:20" ht="45" customHeight="1" x14ac:dyDescent="0.2">
      <c r="B110" s="26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10" t="s">
        <v>50</v>
      </c>
      <c r="R110" s="10" t="s">
        <v>51</v>
      </c>
      <c r="S110" s="11"/>
      <c r="T110" s="15">
        <f>ROUND(L107,2)*S110</f>
        <v>0</v>
      </c>
    </row>
    <row r="111" spans="2:20" ht="45" customHeight="1" x14ac:dyDescent="0.2">
      <c r="B111" s="26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10" t="s">
        <v>52</v>
      </c>
      <c r="R111" s="10" t="s">
        <v>53</v>
      </c>
      <c r="S111" s="11"/>
      <c r="T111" s="15">
        <f>ROUND(L107,2)*S111</f>
        <v>0</v>
      </c>
    </row>
    <row r="112" spans="2:20" ht="45" customHeight="1" x14ac:dyDescent="0.2">
      <c r="B112" s="26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10" t="s">
        <v>54</v>
      </c>
      <c r="R112" s="10" t="s">
        <v>55</v>
      </c>
      <c r="S112" s="11"/>
      <c r="T112" s="15">
        <f>ROUND(L107,2)*S112</f>
        <v>0</v>
      </c>
    </row>
    <row r="113" spans="2:20" ht="45" customHeight="1" x14ac:dyDescent="0.2">
      <c r="B113" s="26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10" t="s">
        <v>56</v>
      </c>
      <c r="R113" s="10" t="s">
        <v>57</v>
      </c>
      <c r="S113" s="11"/>
      <c r="T113" s="15">
        <f>ROUND(L107,2)*S113</f>
        <v>0</v>
      </c>
    </row>
    <row r="114" spans="2:20" ht="45" customHeight="1" x14ac:dyDescent="0.2">
      <c r="B114" s="26" t="s">
        <v>23</v>
      </c>
      <c r="C114" s="27" t="s">
        <v>120</v>
      </c>
      <c r="D114" s="27" t="s">
        <v>25</v>
      </c>
      <c r="E114" s="27" t="s">
        <v>121</v>
      </c>
      <c r="F114" s="27" t="s">
        <v>122</v>
      </c>
      <c r="G114" s="28">
        <f>S114+S115+S116+S117+S118+S119+S120</f>
        <v>0</v>
      </c>
      <c r="H114" s="27" t="s">
        <v>97</v>
      </c>
      <c r="I114" s="29">
        <v>30.98</v>
      </c>
      <c r="J114" s="29">
        <v>30.98</v>
      </c>
      <c r="K114" s="30">
        <v>0.23</v>
      </c>
      <c r="L114" s="29">
        <f>ROUND(J114,2)+(ROUND(J114,2)*K114)</f>
        <v>38.105400000000003</v>
      </c>
      <c r="M114" s="31">
        <f>ROUND(T114,2)+ROUND(T115,2)+ROUND(T116,2)+ROUND(T117,2)+ROUND(T118,2)+ROUND(T119,2)+ROUND(T120,2)</f>
        <v>0</v>
      </c>
      <c r="N114" s="27"/>
      <c r="O114" s="27" t="s">
        <v>46</v>
      </c>
      <c r="P114" s="27" t="s">
        <v>93</v>
      </c>
      <c r="Q114" s="10" t="s">
        <v>21</v>
      </c>
      <c r="R114" s="10" t="s">
        <v>30</v>
      </c>
      <c r="S114" s="11"/>
      <c r="T114" s="15">
        <f>ROUND(L114,2)*S114</f>
        <v>0</v>
      </c>
    </row>
    <row r="115" spans="2:20" ht="45" customHeight="1" x14ac:dyDescent="0.2">
      <c r="B115" s="26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10" t="s">
        <v>46</v>
      </c>
      <c r="R115" s="10" t="s">
        <v>47</v>
      </c>
      <c r="S115" s="11"/>
      <c r="T115" s="15">
        <f>ROUND(L114,2)*S115</f>
        <v>0</v>
      </c>
    </row>
    <row r="116" spans="2:20" ht="45" customHeight="1" x14ac:dyDescent="0.2">
      <c r="B116" s="26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10" t="s">
        <v>48</v>
      </c>
      <c r="R116" s="10" t="s">
        <v>49</v>
      </c>
      <c r="S116" s="11"/>
      <c r="T116" s="15">
        <f>ROUND(L114,2)*S116</f>
        <v>0</v>
      </c>
    </row>
    <row r="117" spans="2:20" ht="45" customHeight="1" x14ac:dyDescent="0.2">
      <c r="B117" s="26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10" t="s">
        <v>50</v>
      </c>
      <c r="R117" s="10" t="s">
        <v>51</v>
      </c>
      <c r="S117" s="11"/>
      <c r="T117" s="15">
        <f>ROUND(L114,2)*S117</f>
        <v>0</v>
      </c>
    </row>
    <row r="118" spans="2:20" ht="45" customHeight="1" x14ac:dyDescent="0.2">
      <c r="B118" s="26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10" t="s">
        <v>52</v>
      </c>
      <c r="R118" s="10" t="s">
        <v>53</v>
      </c>
      <c r="S118" s="11"/>
      <c r="T118" s="15">
        <f>ROUND(L114,2)*S118</f>
        <v>0</v>
      </c>
    </row>
    <row r="119" spans="2:20" ht="45" customHeight="1" x14ac:dyDescent="0.2">
      <c r="B119" s="26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10" t="s">
        <v>54</v>
      </c>
      <c r="R119" s="10" t="s">
        <v>55</v>
      </c>
      <c r="S119" s="11"/>
      <c r="T119" s="15">
        <f>ROUND(L114,2)*S119</f>
        <v>0</v>
      </c>
    </row>
    <row r="120" spans="2:20" ht="45" customHeight="1" x14ac:dyDescent="0.2">
      <c r="B120" s="26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10" t="s">
        <v>56</v>
      </c>
      <c r="R120" s="10" t="s">
        <v>57</v>
      </c>
      <c r="S120" s="11"/>
      <c r="T120" s="15">
        <f>ROUND(L114,2)*S120</f>
        <v>0</v>
      </c>
    </row>
    <row r="121" spans="2:20" ht="25.5" x14ac:dyDescent="0.2">
      <c r="B121" s="5" t="s">
        <v>92</v>
      </c>
      <c r="C121" s="6" t="s">
        <v>48</v>
      </c>
      <c r="D121" s="6"/>
      <c r="E121" s="6"/>
      <c r="F121" s="6" t="s">
        <v>123</v>
      </c>
      <c r="G121" s="6"/>
      <c r="H121" s="6"/>
      <c r="I121" s="6"/>
      <c r="J121" s="6"/>
      <c r="K121" s="6"/>
      <c r="L121" s="6"/>
      <c r="M121" s="7">
        <f>ROUND(M122,2)+ROUND(M129,2)+ROUND(M136,2)+ROUND(M143,2)+ROUND(M150,2)+ROUND(M157,2)+ROUND(M164,2)+ROUND(M171,2)</f>
        <v>0</v>
      </c>
      <c r="N121" s="6"/>
      <c r="O121" s="6"/>
      <c r="P121" s="6"/>
      <c r="Q121" s="6"/>
      <c r="R121" s="6"/>
      <c r="S121" s="6"/>
      <c r="T121" s="8"/>
    </row>
    <row r="122" spans="2:20" ht="45" customHeight="1" x14ac:dyDescent="0.2">
      <c r="B122" s="26" t="s">
        <v>23</v>
      </c>
      <c r="C122" s="27" t="s">
        <v>124</v>
      </c>
      <c r="D122" s="27" t="s">
        <v>25</v>
      </c>
      <c r="E122" s="27" t="s">
        <v>125</v>
      </c>
      <c r="F122" s="27" t="s">
        <v>126</v>
      </c>
      <c r="G122" s="28">
        <f>S122+S123+S124+S125+S126+S127+S128</f>
        <v>0</v>
      </c>
      <c r="H122" s="27" t="s">
        <v>97</v>
      </c>
      <c r="I122" s="29">
        <v>114.94</v>
      </c>
      <c r="J122" s="29">
        <v>114.94</v>
      </c>
      <c r="K122" s="30">
        <v>0.23</v>
      </c>
      <c r="L122" s="29">
        <f>ROUND(J122,2)+(ROUND(J122,2)*K122)</f>
        <v>141.37619999999998</v>
      </c>
      <c r="M122" s="31">
        <f>ROUND(T122,2)+ROUND(T123,2)+ROUND(T124,2)+ROUND(T125,2)+ROUND(T126,2)+ROUND(T127,2)+ROUND(T128,2)</f>
        <v>0</v>
      </c>
      <c r="N122" s="27"/>
      <c r="O122" s="27" t="s">
        <v>48</v>
      </c>
      <c r="P122" s="27" t="s">
        <v>127</v>
      </c>
      <c r="Q122" s="10" t="s">
        <v>21</v>
      </c>
      <c r="R122" s="10" t="s">
        <v>30</v>
      </c>
      <c r="S122" s="11"/>
      <c r="T122" s="15">
        <f>ROUND(L122,2)*S122</f>
        <v>0</v>
      </c>
    </row>
    <row r="123" spans="2:20" ht="45" customHeight="1" x14ac:dyDescent="0.2">
      <c r="B123" s="26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10" t="s">
        <v>46</v>
      </c>
      <c r="R123" s="10" t="s">
        <v>47</v>
      </c>
      <c r="S123" s="11"/>
      <c r="T123" s="15">
        <f>ROUND(L122,2)*S123</f>
        <v>0</v>
      </c>
    </row>
    <row r="124" spans="2:20" ht="45" customHeight="1" x14ac:dyDescent="0.2">
      <c r="B124" s="26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10" t="s">
        <v>48</v>
      </c>
      <c r="R124" s="10" t="s">
        <v>49</v>
      </c>
      <c r="S124" s="11"/>
      <c r="T124" s="15">
        <f>ROUND(L122,2)*S124</f>
        <v>0</v>
      </c>
    </row>
    <row r="125" spans="2:20" ht="45" customHeight="1" x14ac:dyDescent="0.2">
      <c r="B125" s="26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10" t="s">
        <v>50</v>
      </c>
      <c r="R125" s="10" t="s">
        <v>51</v>
      </c>
      <c r="S125" s="11"/>
      <c r="T125" s="15">
        <f>ROUND(L122,2)*S125</f>
        <v>0</v>
      </c>
    </row>
    <row r="126" spans="2:20" ht="45" customHeight="1" x14ac:dyDescent="0.2">
      <c r="B126" s="26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10" t="s">
        <v>52</v>
      </c>
      <c r="R126" s="10" t="s">
        <v>53</v>
      </c>
      <c r="S126" s="11"/>
      <c r="T126" s="15">
        <f>ROUND(L122,2)*S126</f>
        <v>0</v>
      </c>
    </row>
    <row r="127" spans="2:20" ht="45" customHeight="1" x14ac:dyDescent="0.2">
      <c r="B127" s="26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10" t="s">
        <v>54</v>
      </c>
      <c r="R127" s="10" t="s">
        <v>55</v>
      </c>
      <c r="S127" s="11"/>
      <c r="T127" s="15">
        <f>ROUND(L122,2)*S127</f>
        <v>0</v>
      </c>
    </row>
    <row r="128" spans="2:20" ht="45" customHeight="1" x14ac:dyDescent="0.2">
      <c r="B128" s="26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10" t="s">
        <v>56</v>
      </c>
      <c r="R128" s="10" t="s">
        <v>57</v>
      </c>
      <c r="S128" s="11"/>
      <c r="T128" s="15">
        <f>ROUND(L122,2)*S128</f>
        <v>0</v>
      </c>
    </row>
    <row r="129" spans="2:20" ht="45" customHeight="1" x14ac:dyDescent="0.2">
      <c r="B129" s="26" t="s">
        <v>23</v>
      </c>
      <c r="C129" s="27" t="s">
        <v>128</v>
      </c>
      <c r="D129" s="27" t="s">
        <v>25</v>
      </c>
      <c r="E129" s="27" t="s">
        <v>102</v>
      </c>
      <c r="F129" s="27" t="s">
        <v>103</v>
      </c>
      <c r="G129" s="28">
        <f>S129+S130+S131+S132+S133+S134+S135</f>
        <v>0</v>
      </c>
      <c r="H129" s="27" t="s">
        <v>28</v>
      </c>
      <c r="I129" s="29">
        <v>43.09</v>
      </c>
      <c r="J129" s="29">
        <v>43.09</v>
      </c>
      <c r="K129" s="30">
        <v>0.23</v>
      </c>
      <c r="L129" s="29">
        <f>ROUND(J129,2)+(ROUND(J129,2)*K129)</f>
        <v>53.000700000000009</v>
      </c>
      <c r="M129" s="31">
        <f>ROUND(T129,2)+ROUND(T130,2)+ROUND(T131,2)+ROUND(T132,2)+ROUND(T133,2)+ROUND(T134,2)+ROUND(T135,2)</f>
        <v>0</v>
      </c>
      <c r="N129" s="27"/>
      <c r="O129" s="27" t="s">
        <v>48</v>
      </c>
      <c r="P129" s="27" t="s">
        <v>127</v>
      </c>
      <c r="Q129" s="10" t="s">
        <v>21</v>
      </c>
      <c r="R129" s="10" t="s">
        <v>30</v>
      </c>
      <c r="S129" s="11"/>
      <c r="T129" s="15">
        <f>ROUND(L129,2)*S129</f>
        <v>0</v>
      </c>
    </row>
    <row r="130" spans="2:20" ht="45" customHeight="1" x14ac:dyDescent="0.2">
      <c r="B130" s="26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10" t="s">
        <v>46</v>
      </c>
      <c r="R130" s="10" t="s">
        <v>47</v>
      </c>
      <c r="S130" s="11"/>
      <c r="T130" s="15">
        <f>ROUND(L129,2)*S130</f>
        <v>0</v>
      </c>
    </row>
    <row r="131" spans="2:20" ht="45" customHeight="1" x14ac:dyDescent="0.2">
      <c r="B131" s="26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10" t="s">
        <v>48</v>
      </c>
      <c r="R131" s="10" t="s">
        <v>49</v>
      </c>
      <c r="S131" s="11"/>
      <c r="T131" s="15">
        <f>ROUND(L129,2)*S131</f>
        <v>0</v>
      </c>
    </row>
    <row r="132" spans="2:20" ht="45" customHeight="1" x14ac:dyDescent="0.2">
      <c r="B132" s="26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10" t="s">
        <v>50</v>
      </c>
      <c r="R132" s="10" t="s">
        <v>51</v>
      </c>
      <c r="S132" s="11"/>
      <c r="T132" s="15">
        <f>ROUND(L129,2)*S132</f>
        <v>0</v>
      </c>
    </row>
    <row r="133" spans="2:20" ht="45" customHeight="1" x14ac:dyDescent="0.2">
      <c r="B133" s="26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10" t="s">
        <v>52</v>
      </c>
      <c r="R133" s="10" t="s">
        <v>53</v>
      </c>
      <c r="S133" s="11"/>
      <c r="T133" s="15">
        <f>ROUND(L129,2)*S133</f>
        <v>0</v>
      </c>
    </row>
    <row r="134" spans="2:20" ht="45" customHeight="1" x14ac:dyDescent="0.2">
      <c r="B134" s="26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10" t="s">
        <v>54</v>
      </c>
      <c r="R134" s="10" t="s">
        <v>55</v>
      </c>
      <c r="S134" s="11"/>
      <c r="T134" s="15">
        <f>ROUND(L129,2)*S134</f>
        <v>0</v>
      </c>
    </row>
    <row r="135" spans="2:20" ht="45" customHeight="1" x14ac:dyDescent="0.2">
      <c r="B135" s="26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10" t="s">
        <v>56</v>
      </c>
      <c r="R135" s="10" t="s">
        <v>57</v>
      </c>
      <c r="S135" s="11"/>
      <c r="T135" s="15">
        <f>ROUND(L129,2)*S135</f>
        <v>0</v>
      </c>
    </row>
    <row r="136" spans="2:20" ht="45" customHeight="1" x14ac:dyDescent="0.2">
      <c r="B136" s="26" t="s">
        <v>23</v>
      </c>
      <c r="C136" s="27" t="s">
        <v>129</v>
      </c>
      <c r="D136" s="27" t="s">
        <v>25</v>
      </c>
      <c r="E136" s="27" t="s">
        <v>130</v>
      </c>
      <c r="F136" s="27" t="s">
        <v>131</v>
      </c>
      <c r="G136" s="28">
        <f>S136+S137+S138+S139+S140+S141+S142</f>
        <v>0</v>
      </c>
      <c r="H136" s="27" t="s">
        <v>28</v>
      </c>
      <c r="I136" s="29">
        <v>66.760000000000005</v>
      </c>
      <c r="J136" s="29">
        <v>66.760000000000005</v>
      </c>
      <c r="K136" s="30">
        <v>0.23</v>
      </c>
      <c r="L136" s="29">
        <f>ROUND(J136,2)+(ROUND(J136,2)*K136)</f>
        <v>82.114800000000002</v>
      </c>
      <c r="M136" s="31">
        <f>ROUND(T136,2)+ROUND(T137,2)+ROUND(T138,2)+ROUND(T139,2)+ROUND(T140,2)+ROUND(T141,2)+ROUND(T142,2)</f>
        <v>0</v>
      </c>
      <c r="N136" s="27"/>
      <c r="O136" s="27" t="s">
        <v>48</v>
      </c>
      <c r="P136" s="27" t="s">
        <v>127</v>
      </c>
      <c r="Q136" s="10" t="s">
        <v>21</v>
      </c>
      <c r="R136" s="10" t="s">
        <v>30</v>
      </c>
      <c r="S136" s="11"/>
      <c r="T136" s="15">
        <f>ROUND(L136,2)*S136</f>
        <v>0</v>
      </c>
    </row>
    <row r="137" spans="2:20" ht="45" customHeight="1" x14ac:dyDescent="0.2">
      <c r="B137" s="26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10" t="s">
        <v>46</v>
      </c>
      <c r="R137" s="10" t="s">
        <v>47</v>
      </c>
      <c r="S137" s="11"/>
      <c r="T137" s="15">
        <f>ROUND(L136,2)*S137</f>
        <v>0</v>
      </c>
    </row>
    <row r="138" spans="2:20" ht="45" customHeight="1" x14ac:dyDescent="0.2">
      <c r="B138" s="26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10" t="s">
        <v>48</v>
      </c>
      <c r="R138" s="10" t="s">
        <v>49</v>
      </c>
      <c r="S138" s="11"/>
      <c r="T138" s="15">
        <f>ROUND(L136,2)*S138</f>
        <v>0</v>
      </c>
    </row>
    <row r="139" spans="2:20" ht="45" customHeight="1" x14ac:dyDescent="0.2">
      <c r="B139" s="26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10" t="s">
        <v>50</v>
      </c>
      <c r="R139" s="10" t="s">
        <v>51</v>
      </c>
      <c r="S139" s="11"/>
      <c r="T139" s="15">
        <f>ROUND(L136,2)*S139</f>
        <v>0</v>
      </c>
    </row>
    <row r="140" spans="2:20" ht="45" customHeight="1" x14ac:dyDescent="0.2">
      <c r="B140" s="26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10" t="s">
        <v>52</v>
      </c>
      <c r="R140" s="10" t="s">
        <v>53</v>
      </c>
      <c r="S140" s="11"/>
      <c r="T140" s="15">
        <f>ROUND(L136,2)*S140</f>
        <v>0</v>
      </c>
    </row>
    <row r="141" spans="2:20" ht="45" customHeight="1" x14ac:dyDescent="0.2">
      <c r="B141" s="26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10" t="s">
        <v>54</v>
      </c>
      <c r="R141" s="10" t="s">
        <v>55</v>
      </c>
      <c r="S141" s="11"/>
      <c r="T141" s="15">
        <f>ROUND(L136,2)*S141</f>
        <v>0</v>
      </c>
    </row>
    <row r="142" spans="2:20" ht="45" customHeight="1" x14ac:dyDescent="0.2"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10" t="s">
        <v>56</v>
      </c>
      <c r="R142" s="10" t="s">
        <v>57</v>
      </c>
      <c r="S142" s="11"/>
      <c r="T142" s="15">
        <f>ROUND(L136,2)*S142</f>
        <v>0</v>
      </c>
    </row>
    <row r="143" spans="2:20" ht="45" customHeight="1" x14ac:dyDescent="0.2">
      <c r="B143" s="26" t="s">
        <v>23</v>
      </c>
      <c r="C143" s="27" t="s">
        <v>132</v>
      </c>
      <c r="D143" s="27" t="s">
        <v>25</v>
      </c>
      <c r="E143" s="27" t="s">
        <v>133</v>
      </c>
      <c r="F143" s="27" t="s">
        <v>134</v>
      </c>
      <c r="G143" s="28">
        <f>S143+S144+S145+S146+S147+S148+S149</f>
        <v>0</v>
      </c>
      <c r="H143" s="27" t="s">
        <v>110</v>
      </c>
      <c r="I143" s="29">
        <v>15.23</v>
      </c>
      <c r="J143" s="29">
        <v>15.23</v>
      </c>
      <c r="K143" s="30">
        <v>0.23</v>
      </c>
      <c r="L143" s="29">
        <f>ROUND(J143,2)+(ROUND(J143,2)*K143)</f>
        <v>18.732900000000001</v>
      </c>
      <c r="M143" s="31">
        <f>ROUND(T143,2)+ROUND(T144,2)+ROUND(T145,2)+ROUND(T146,2)+ROUND(T147,2)+ROUND(T148,2)+ROUND(T149,2)</f>
        <v>0</v>
      </c>
      <c r="N143" s="27"/>
      <c r="O143" s="27" t="s">
        <v>48</v>
      </c>
      <c r="P143" s="27" t="s">
        <v>127</v>
      </c>
      <c r="Q143" s="10" t="s">
        <v>21</v>
      </c>
      <c r="R143" s="10" t="s">
        <v>30</v>
      </c>
      <c r="S143" s="11"/>
      <c r="T143" s="15">
        <f>ROUND(L143,2)*S143</f>
        <v>0</v>
      </c>
    </row>
    <row r="144" spans="2:20" ht="45" customHeight="1" x14ac:dyDescent="0.2">
      <c r="B144" s="26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10" t="s">
        <v>46</v>
      </c>
      <c r="R144" s="10" t="s">
        <v>47</v>
      </c>
      <c r="S144" s="11"/>
      <c r="T144" s="15">
        <f>ROUND(L143,2)*S144</f>
        <v>0</v>
      </c>
    </row>
    <row r="145" spans="2:20" ht="45" customHeight="1" x14ac:dyDescent="0.2">
      <c r="B145" s="26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10" t="s">
        <v>48</v>
      </c>
      <c r="R145" s="10" t="s">
        <v>49</v>
      </c>
      <c r="S145" s="11"/>
      <c r="T145" s="15">
        <f>ROUND(L143,2)*S145</f>
        <v>0</v>
      </c>
    </row>
    <row r="146" spans="2:20" ht="45" customHeight="1" x14ac:dyDescent="0.2">
      <c r="B146" s="26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10" t="s">
        <v>50</v>
      </c>
      <c r="R146" s="10" t="s">
        <v>51</v>
      </c>
      <c r="S146" s="11"/>
      <c r="T146" s="15">
        <f>ROUND(L143,2)*S146</f>
        <v>0</v>
      </c>
    </row>
    <row r="147" spans="2:20" ht="45" customHeight="1" x14ac:dyDescent="0.2">
      <c r="B147" s="26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10" t="s">
        <v>52</v>
      </c>
      <c r="R147" s="10" t="s">
        <v>53</v>
      </c>
      <c r="S147" s="11"/>
      <c r="T147" s="15">
        <f>ROUND(L143,2)*S147</f>
        <v>0</v>
      </c>
    </row>
    <row r="148" spans="2:20" ht="45" customHeight="1" x14ac:dyDescent="0.2">
      <c r="B148" s="26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10" t="s">
        <v>54</v>
      </c>
      <c r="R148" s="10" t="s">
        <v>55</v>
      </c>
      <c r="S148" s="11"/>
      <c r="T148" s="15">
        <f>ROUND(L143,2)*S148</f>
        <v>0</v>
      </c>
    </row>
    <row r="149" spans="2:20" ht="45" customHeight="1" x14ac:dyDescent="0.2">
      <c r="B149" s="26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10" t="s">
        <v>56</v>
      </c>
      <c r="R149" s="10" t="s">
        <v>57</v>
      </c>
      <c r="S149" s="11"/>
      <c r="T149" s="15">
        <f>ROUND(L143,2)*S149</f>
        <v>0</v>
      </c>
    </row>
    <row r="150" spans="2:20" ht="45" customHeight="1" x14ac:dyDescent="0.2">
      <c r="B150" s="26" t="s">
        <v>23</v>
      </c>
      <c r="C150" s="27" t="s">
        <v>135</v>
      </c>
      <c r="D150" s="27" t="s">
        <v>25</v>
      </c>
      <c r="E150" s="27" t="s">
        <v>112</v>
      </c>
      <c r="F150" s="27" t="s">
        <v>113</v>
      </c>
      <c r="G150" s="28">
        <f>S150+S151+S152+S153+S154+S155+S156</f>
        <v>0</v>
      </c>
      <c r="H150" s="27" t="s">
        <v>110</v>
      </c>
      <c r="I150" s="29">
        <v>16.46</v>
      </c>
      <c r="J150" s="29">
        <v>16.46</v>
      </c>
      <c r="K150" s="30">
        <v>0.23</v>
      </c>
      <c r="L150" s="29">
        <f>ROUND(J150,2)+(ROUND(J150,2)*K150)</f>
        <v>20.245800000000003</v>
      </c>
      <c r="M150" s="31">
        <f>ROUND(T150,2)+ROUND(T151,2)+ROUND(T152,2)+ROUND(T153,2)+ROUND(T154,2)+ROUND(T155,2)+ROUND(T156,2)</f>
        <v>0</v>
      </c>
      <c r="N150" s="27"/>
      <c r="O150" s="27" t="s">
        <v>48</v>
      </c>
      <c r="P150" s="27" t="s">
        <v>127</v>
      </c>
      <c r="Q150" s="10" t="s">
        <v>21</v>
      </c>
      <c r="R150" s="10" t="s">
        <v>30</v>
      </c>
      <c r="S150" s="11"/>
      <c r="T150" s="15">
        <f>ROUND(L150,2)*S150</f>
        <v>0</v>
      </c>
    </row>
    <row r="151" spans="2:20" ht="45" customHeight="1" x14ac:dyDescent="0.2">
      <c r="B151" s="26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10" t="s">
        <v>46</v>
      </c>
      <c r="R151" s="10" t="s">
        <v>47</v>
      </c>
      <c r="S151" s="11"/>
      <c r="T151" s="15">
        <f>ROUND(L150,2)*S151</f>
        <v>0</v>
      </c>
    </row>
    <row r="152" spans="2:20" ht="45" customHeight="1" x14ac:dyDescent="0.2">
      <c r="B152" s="26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10" t="s">
        <v>48</v>
      </c>
      <c r="R152" s="10" t="s">
        <v>49</v>
      </c>
      <c r="S152" s="11"/>
      <c r="T152" s="15">
        <f>ROUND(L150,2)*S152</f>
        <v>0</v>
      </c>
    </row>
    <row r="153" spans="2:20" ht="45" customHeight="1" x14ac:dyDescent="0.2">
      <c r="B153" s="26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10" t="s">
        <v>50</v>
      </c>
      <c r="R153" s="10" t="s">
        <v>51</v>
      </c>
      <c r="S153" s="11"/>
      <c r="T153" s="15">
        <f>ROUND(L150,2)*S153</f>
        <v>0</v>
      </c>
    </row>
    <row r="154" spans="2:20" ht="45" customHeight="1" x14ac:dyDescent="0.2">
      <c r="B154" s="26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10" t="s">
        <v>52</v>
      </c>
      <c r="R154" s="10" t="s">
        <v>53</v>
      </c>
      <c r="S154" s="11"/>
      <c r="T154" s="15">
        <f>ROUND(L150,2)*S154</f>
        <v>0</v>
      </c>
    </row>
    <row r="155" spans="2:20" ht="45" customHeight="1" x14ac:dyDescent="0.2">
      <c r="B155" s="26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10" t="s">
        <v>54</v>
      </c>
      <c r="R155" s="10" t="s">
        <v>55</v>
      </c>
      <c r="S155" s="11"/>
      <c r="T155" s="15">
        <f>ROUND(L150,2)*S155</f>
        <v>0</v>
      </c>
    </row>
    <row r="156" spans="2:20" ht="45" customHeight="1" x14ac:dyDescent="0.2">
      <c r="B156" s="26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10" t="s">
        <v>56</v>
      </c>
      <c r="R156" s="10" t="s">
        <v>57</v>
      </c>
      <c r="S156" s="11"/>
      <c r="T156" s="15">
        <f>ROUND(L150,2)*S156</f>
        <v>0</v>
      </c>
    </row>
    <row r="157" spans="2:20" ht="45" customHeight="1" x14ac:dyDescent="0.2">
      <c r="B157" s="26" t="s">
        <v>23</v>
      </c>
      <c r="C157" s="27" t="s">
        <v>136</v>
      </c>
      <c r="D157" s="27" t="s">
        <v>25</v>
      </c>
      <c r="E157" s="27" t="s">
        <v>115</v>
      </c>
      <c r="F157" s="27" t="s">
        <v>116</v>
      </c>
      <c r="G157" s="28">
        <f>S157+S158+S159+S160+S161+S162+S163</f>
        <v>0</v>
      </c>
      <c r="H157" s="27" t="s">
        <v>110</v>
      </c>
      <c r="I157" s="29">
        <v>17.77</v>
      </c>
      <c r="J157" s="29">
        <v>17.77</v>
      </c>
      <c r="K157" s="30">
        <v>0.23</v>
      </c>
      <c r="L157" s="29">
        <f>ROUND(J157,2)+(ROUND(J157,2)*K157)</f>
        <v>21.857099999999999</v>
      </c>
      <c r="M157" s="31">
        <f>ROUND(T157,2)+ROUND(T158,2)+ROUND(T159,2)+ROUND(T160,2)+ROUND(T161,2)+ROUND(T162,2)+ROUND(T163,2)</f>
        <v>0</v>
      </c>
      <c r="N157" s="27"/>
      <c r="O157" s="27" t="s">
        <v>48</v>
      </c>
      <c r="P157" s="27" t="s">
        <v>127</v>
      </c>
      <c r="Q157" s="10" t="s">
        <v>21</v>
      </c>
      <c r="R157" s="10" t="s">
        <v>30</v>
      </c>
      <c r="S157" s="11"/>
      <c r="T157" s="15">
        <f>ROUND(L157,2)*S157</f>
        <v>0</v>
      </c>
    </row>
    <row r="158" spans="2:20" ht="45" customHeight="1" x14ac:dyDescent="0.2">
      <c r="B158" s="26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10" t="s">
        <v>46</v>
      </c>
      <c r="R158" s="10" t="s">
        <v>47</v>
      </c>
      <c r="S158" s="11"/>
      <c r="T158" s="15">
        <f>ROUND(L157,2)*S158</f>
        <v>0</v>
      </c>
    </row>
    <row r="159" spans="2:20" ht="45" customHeight="1" x14ac:dyDescent="0.2">
      <c r="B159" s="26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10" t="s">
        <v>48</v>
      </c>
      <c r="R159" s="10" t="s">
        <v>49</v>
      </c>
      <c r="S159" s="11"/>
      <c r="T159" s="15">
        <f>ROUND(L157,2)*S159</f>
        <v>0</v>
      </c>
    </row>
    <row r="160" spans="2:20" ht="45" customHeight="1" x14ac:dyDescent="0.2">
      <c r="B160" s="26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10" t="s">
        <v>50</v>
      </c>
      <c r="R160" s="10" t="s">
        <v>51</v>
      </c>
      <c r="S160" s="11"/>
      <c r="T160" s="15">
        <f>ROUND(L157,2)*S160</f>
        <v>0</v>
      </c>
    </row>
    <row r="161" spans="2:20" ht="45" customHeight="1" x14ac:dyDescent="0.2">
      <c r="B161" s="26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10" t="s">
        <v>52</v>
      </c>
      <c r="R161" s="10" t="s">
        <v>53</v>
      </c>
      <c r="S161" s="11"/>
      <c r="T161" s="15">
        <f>ROUND(L157,2)*S161</f>
        <v>0</v>
      </c>
    </row>
    <row r="162" spans="2:20" ht="45" customHeight="1" x14ac:dyDescent="0.2">
      <c r="B162" s="26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10" t="s">
        <v>54</v>
      </c>
      <c r="R162" s="10" t="s">
        <v>55</v>
      </c>
      <c r="S162" s="11"/>
      <c r="T162" s="15">
        <f>ROUND(L157,2)*S162</f>
        <v>0</v>
      </c>
    </row>
    <row r="163" spans="2:20" ht="45" customHeight="1" x14ac:dyDescent="0.2">
      <c r="B163" s="26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10" t="s">
        <v>56</v>
      </c>
      <c r="R163" s="10" t="s">
        <v>57</v>
      </c>
      <c r="S163" s="11"/>
      <c r="T163" s="15">
        <f>ROUND(L157,2)*S163</f>
        <v>0</v>
      </c>
    </row>
    <row r="164" spans="2:20" ht="45" customHeight="1" x14ac:dyDescent="0.2">
      <c r="B164" s="26" t="s">
        <v>23</v>
      </c>
      <c r="C164" s="27" t="s">
        <v>137</v>
      </c>
      <c r="D164" s="27" t="s">
        <v>36</v>
      </c>
      <c r="E164" s="27" t="s">
        <v>138</v>
      </c>
      <c r="F164" s="27" t="s">
        <v>139</v>
      </c>
      <c r="G164" s="28">
        <f>S164+S165+S166+S167+S168+S169+S170</f>
        <v>0</v>
      </c>
      <c r="H164" s="27" t="s">
        <v>97</v>
      </c>
      <c r="I164" s="29">
        <v>758.17</v>
      </c>
      <c r="J164" s="29">
        <v>758.17</v>
      </c>
      <c r="K164" s="30">
        <v>0.23</v>
      </c>
      <c r="L164" s="29">
        <f>ROUND(J164,2)+(ROUND(J164,2)*K164)</f>
        <v>932.54909999999995</v>
      </c>
      <c r="M164" s="31">
        <f>ROUND(T164,2)+ROUND(T165,2)+ROUND(T166,2)+ROUND(T167,2)+ROUND(T168,2)+ROUND(T169,2)+ROUND(T170,2)</f>
        <v>0</v>
      </c>
      <c r="N164" s="27"/>
      <c r="O164" s="27" t="s">
        <v>48</v>
      </c>
      <c r="P164" s="27" t="s">
        <v>127</v>
      </c>
      <c r="Q164" s="10" t="s">
        <v>21</v>
      </c>
      <c r="R164" s="10" t="s">
        <v>30</v>
      </c>
      <c r="S164" s="11"/>
      <c r="T164" s="15">
        <f>ROUND(L164,2)*S164</f>
        <v>0</v>
      </c>
    </row>
    <row r="165" spans="2:20" ht="45" customHeight="1" x14ac:dyDescent="0.2">
      <c r="B165" s="26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10" t="s">
        <v>46</v>
      </c>
      <c r="R165" s="10" t="s">
        <v>47</v>
      </c>
      <c r="S165" s="11"/>
      <c r="T165" s="15">
        <f>ROUND(L164,2)*S165</f>
        <v>0</v>
      </c>
    </row>
    <row r="166" spans="2:20" ht="45" customHeight="1" x14ac:dyDescent="0.2">
      <c r="B166" s="26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10" t="s">
        <v>48</v>
      </c>
      <c r="R166" s="10" t="s">
        <v>49</v>
      </c>
      <c r="S166" s="11"/>
      <c r="T166" s="15">
        <f>ROUND(L164,2)*S166</f>
        <v>0</v>
      </c>
    </row>
    <row r="167" spans="2:20" ht="45" customHeight="1" x14ac:dyDescent="0.2">
      <c r="B167" s="26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10" t="s">
        <v>50</v>
      </c>
      <c r="R167" s="10" t="s">
        <v>51</v>
      </c>
      <c r="S167" s="11"/>
      <c r="T167" s="15">
        <f>ROUND(L164,2)*S167</f>
        <v>0</v>
      </c>
    </row>
    <row r="168" spans="2:20" ht="45" customHeight="1" x14ac:dyDescent="0.2">
      <c r="B168" s="26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10" t="s">
        <v>52</v>
      </c>
      <c r="R168" s="10" t="s">
        <v>53</v>
      </c>
      <c r="S168" s="11"/>
      <c r="T168" s="15">
        <f>ROUND(L164,2)*S168</f>
        <v>0</v>
      </c>
    </row>
    <row r="169" spans="2:20" ht="45" customHeight="1" x14ac:dyDescent="0.2">
      <c r="B169" s="26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10" t="s">
        <v>54</v>
      </c>
      <c r="R169" s="10" t="s">
        <v>55</v>
      </c>
      <c r="S169" s="11"/>
      <c r="T169" s="15">
        <f>ROUND(L164,2)*S169</f>
        <v>0</v>
      </c>
    </row>
    <row r="170" spans="2:20" ht="45" customHeight="1" x14ac:dyDescent="0.2">
      <c r="B170" s="26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10" t="s">
        <v>56</v>
      </c>
      <c r="R170" s="10" t="s">
        <v>57</v>
      </c>
      <c r="S170" s="11"/>
      <c r="T170" s="15">
        <f>ROUND(L164,2)*S170</f>
        <v>0</v>
      </c>
    </row>
    <row r="171" spans="2:20" ht="45" customHeight="1" x14ac:dyDescent="0.2">
      <c r="B171" s="26" t="s">
        <v>23</v>
      </c>
      <c r="C171" s="27" t="s">
        <v>140</v>
      </c>
      <c r="D171" s="27" t="s">
        <v>25</v>
      </c>
      <c r="E171" s="27" t="s">
        <v>121</v>
      </c>
      <c r="F171" s="27" t="s">
        <v>122</v>
      </c>
      <c r="G171" s="28">
        <f>S171+S172+S173+S174+S175+S176+S177</f>
        <v>0</v>
      </c>
      <c r="H171" s="27" t="s">
        <v>97</v>
      </c>
      <c r="I171" s="29">
        <v>30.98</v>
      </c>
      <c r="J171" s="29">
        <v>30.98</v>
      </c>
      <c r="K171" s="30">
        <v>0.23</v>
      </c>
      <c r="L171" s="29">
        <f>ROUND(J171,2)+(ROUND(J171,2)*K171)</f>
        <v>38.105400000000003</v>
      </c>
      <c r="M171" s="31">
        <f>ROUND(T171,2)+ROUND(T172,2)+ROUND(T173,2)+ROUND(T174,2)+ROUND(T175,2)+ROUND(T176,2)+ROUND(T177,2)</f>
        <v>0</v>
      </c>
      <c r="N171" s="27"/>
      <c r="O171" s="27" t="s">
        <v>48</v>
      </c>
      <c r="P171" s="27" t="s">
        <v>127</v>
      </c>
      <c r="Q171" s="10" t="s">
        <v>21</v>
      </c>
      <c r="R171" s="10" t="s">
        <v>30</v>
      </c>
      <c r="S171" s="11"/>
      <c r="T171" s="15">
        <f>ROUND(L171,2)*S171</f>
        <v>0</v>
      </c>
    </row>
    <row r="172" spans="2:20" ht="45" customHeight="1" x14ac:dyDescent="0.2">
      <c r="B172" s="26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10" t="s">
        <v>46</v>
      </c>
      <c r="R172" s="10" t="s">
        <v>47</v>
      </c>
      <c r="S172" s="11"/>
      <c r="T172" s="15">
        <f>ROUND(L171,2)*S172</f>
        <v>0</v>
      </c>
    </row>
    <row r="173" spans="2:20" ht="45" customHeight="1" x14ac:dyDescent="0.2">
      <c r="B173" s="26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10" t="s">
        <v>48</v>
      </c>
      <c r="R173" s="10" t="s">
        <v>49</v>
      </c>
      <c r="S173" s="11"/>
      <c r="T173" s="15">
        <f>ROUND(L171,2)*S173</f>
        <v>0</v>
      </c>
    </row>
    <row r="174" spans="2:20" ht="45" customHeight="1" x14ac:dyDescent="0.2">
      <c r="B174" s="26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10" t="s">
        <v>50</v>
      </c>
      <c r="R174" s="10" t="s">
        <v>51</v>
      </c>
      <c r="S174" s="11"/>
      <c r="T174" s="15">
        <f>ROUND(L171,2)*S174</f>
        <v>0</v>
      </c>
    </row>
    <row r="175" spans="2:20" ht="45" customHeight="1" x14ac:dyDescent="0.2">
      <c r="B175" s="26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10" t="s">
        <v>52</v>
      </c>
      <c r="R175" s="10" t="s">
        <v>53</v>
      </c>
      <c r="S175" s="11"/>
      <c r="T175" s="15">
        <f>ROUND(L171,2)*S175</f>
        <v>0</v>
      </c>
    </row>
    <row r="176" spans="2:20" ht="45" customHeight="1" x14ac:dyDescent="0.2">
      <c r="B176" s="26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10" t="s">
        <v>54</v>
      </c>
      <c r="R176" s="10" t="s">
        <v>55</v>
      </c>
      <c r="S176" s="11"/>
      <c r="T176" s="15">
        <f>ROUND(L171,2)*S176</f>
        <v>0</v>
      </c>
    </row>
    <row r="177" spans="2:20" ht="45" customHeight="1" x14ac:dyDescent="0.2">
      <c r="B177" s="26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10" t="s">
        <v>56</v>
      </c>
      <c r="R177" s="10" t="s">
        <v>57</v>
      </c>
      <c r="S177" s="11"/>
      <c r="T177" s="15">
        <f>ROUND(L171,2)*S177</f>
        <v>0</v>
      </c>
    </row>
    <row r="178" spans="2:20" ht="25.5" x14ac:dyDescent="0.2">
      <c r="B178" s="5" t="s">
        <v>92</v>
      </c>
      <c r="C178" s="6" t="s">
        <v>50</v>
      </c>
      <c r="D178" s="6"/>
      <c r="E178" s="6"/>
      <c r="F178" s="6" t="s">
        <v>141</v>
      </c>
      <c r="G178" s="6"/>
      <c r="H178" s="6"/>
      <c r="I178" s="6"/>
      <c r="J178" s="6"/>
      <c r="K178" s="6"/>
      <c r="L178" s="6"/>
      <c r="M178" s="7">
        <f>ROUND(M179,2)+ROUND(M186,2)+ROUND(M193,2)</f>
        <v>0</v>
      </c>
      <c r="N178" s="6"/>
      <c r="O178" s="6"/>
      <c r="P178" s="6"/>
      <c r="Q178" s="6"/>
      <c r="R178" s="6"/>
      <c r="S178" s="6"/>
      <c r="T178" s="8"/>
    </row>
    <row r="179" spans="2:20" ht="45" customHeight="1" x14ac:dyDescent="0.2">
      <c r="B179" s="26" t="s">
        <v>23</v>
      </c>
      <c r="C179" s="27" t="s">
        <v>142</v>
      </c>
      <c r="D179" s="27" t="s">
        <v>25</v>
      </c>
      <c r="E179" s="27" t="s">
        <v>143</v>
      </c>
      <c r="F179" s="27" t="s">
        <v>144</v>
      </c>
      <c r="G179" s="28">
        <f>S179+S180+S181+S182+S183+S184+S185</f>
        <v>0</v>
      </c>
      <c r="H179" s="27" t="s">
        <v>28</v>
      </c>
      <c r="I179" s="29">
        <v>5.39</v>
      </c>
      <c r="J179" s="29">
        <v>5.39</v>
      </c>
      <c r="K179" s="30">
        <v>0.23</v>
      </c>
      <c r="L179" s="29">
        <f>ROUND(J179,2)+(ROUND(J179,2)*K179)</f>
        <v>6.6296999999999997</v>
      </c>
      <c r="M179" s="31">
        <f>ROUND(T179,2)+ROUND(T180,2)+ROUND(T181,2)+ROUND(T182,2)+ROUND(T183,2)+ROUND(T184,2)+ROUND(T185,2)</f>
        <v>0</v>
      </c>
      <c r="N179" s="27"/>
      <c r="O179" s="27" t="s">
        <v>48</v>
      </c>
      <c r="P179" s="27" t="s">
        <v>127</v>
      </c>
      <c r="Q179" s="10" t="s">
        <v>21</v>
      </c>
      <c r="R179" s="10" t="s">
        <v>30</v>
      </c>
      <c r="S179" s="11"/>
      <c r="T179" s="15">
        <f>ROUND(L179,2)*S179</f>
        <v>0</v>
      </c>
    </row>
    <row r="180" spans="2:20" ht="45" customHeight="1" x14ac:dyDescent="0.2">
      <c r="B180" s="26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10" t="s">
        <v>46</v>
      </c>
      <c r="R180" s="10" t="s">
        <v>47</v>
      </c>
      <c r="S180" s="11"/>
      <c r="T180" s="15">
        <f>ROUND(L179,2)*S180</f>
        <v>0</v>
      </c>
    </row>
    <row r="181" spans="2:20" ht="45" customHeight="1" x14ac:dyDescent="0.2">
      <c r="B181" s="26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10" t="s">
        <v>48</v>
      </c>
      <c r="R181" s="10" t="s">
        <v>49</v>
      </c>
      <c r="S181" s="11"/>
      <c r="T181" s="15">
        <f>ROUND(L179,2)*S181</f>
        <v>0</v>
      </c>
    </row>
    <row r="182" spans="2:20" ht="45" customHeight="1" x14ac:dyDescent="0.2">
      <c r="B182" s="26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10" t="s">
        <v>50</v>
      </c>
      <c r="R182" s="10" t="s">
        <v>51</v>
      </c>
      <c r="S182" s="11"/>
      <c r="T182" s="15">
        <f>ROUND(L179,2)*S182</f>
        <v>0</v>
      </c>
    </row>
    <row r="183" spans="2:20" ht="45" customHeight="1" x14ac:dyDescent="0.2">
      <c r="B183" s="26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10" t="s">
        <v>52</v>
      </c>
      <c r="R183" s="10" t="s">
        <v>53</v>
      </c>
      <c r="S183" s="11"/>
      <c r="T183" s="15">
        <f>ROUND(L179,2)*S183</f>
        <v>0</v>
      </c>
    </row>
    <row r="184" spans="2:20" ht="45" customHeight="1" x14ac:dyDescent="0.2">
      <c r="B184" s="26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10" t="s">
        <v>54</v>
      </c>
      <c r="R184" s="10" t="s">
        <v>55</v>
      </c>
      <c r="S184" s="11"/>
      <c r="T184" s="15">
        <f>ROUND(L179,2)*S184</f>
        <v>0</v>
      </c>
    </row>
    <row r="185" spans="2:20" ht="45" customHeight="1" x14ac:dyDescent="0.2">
      <c r="B185" s="26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10" t="s">
        <v>56</v>
      </c>
      <c r="R185" s="10" t="s">
        <v>57</v>
      </c>
      <c r="S185" s="11"/>
      <c r="T185" s="15">
        <f>ROUND(L179,2)*S185</f>
        <v>0</v>
      </c>
    </row>
    <row r="186" spans="2:20" ht="45" customHeight="1" x14ac:dyDescent="0.2">
      <c r="B186" s="26" t="s">
        <v>23</v>
      </c>
      <c r="C186" s="27" t="s">
        <v>145</v>
      </c>
      <c r="D186" s="27" t="s">
        <v>25</v>
      </c>
      <c r="E186" s="27" t="s">
        <v>146</v>
      </c>
      <c r="F186" s="27" t="s">
        <v>147</v>
      </c>
      <c r="G186" s="28">
        <f>S186+S187+S188+S189+S190+S191+S192</f>
        <v>0</v>
      </c>
      <c r="H186" s="27" t="s">
        <v>28</v>
      </c>
      <c r="I186" s="29">
        <v>54.18</v>
      </c>
      <c r="J186" s="29">
        <v>54.18</v>
      </c>
      <c r="K186" s="30">
        <v>0.23</v>
      </c>
      <c r="L186" s="29">
        <f>ROUND(J186,2)+(ROUND(J186,2)*K186)</f>
        <v>66.641400000000004</v>
      </c>
      <c r="M186" s="31">
        <f>ROUND(T186,2)+ROUND(T187,2)+ROUND(T188,2)+ROUND(T189,2)+ROUND(T190,2)+ROUND(T191,2)+ROUND(T192,2)</f>
        <v>0</v>
      </c>
      <c r="N186" s="27"/>
      <c r="O186" s="27" t="s">
        <v>50</v>
      </c>
      <c r="P186" s="27" t="s">
        <v>141</v>
      </c>
      <c r="Q186" s="10" t="s">
        <v>21</v>
      </c>
      <c r="R186" s="10" t="s">
        <v>30</v>
      </c>
      <c r="S186" s="11"/>
      <c r="T186" s="15">
        <f>ROUND(L186,2)*S186</f>
        <v>0</v>
      </c>
    </row>
    <row r="187" spans="2:20" ht="45" customHeight="1" x14ac:dyDescent="0.2">
      <c r="B187" s="26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10" t="s">
        <v>46</v>
      </c>
      <c r="R187" s="10" t="s">
        <v>47</v>
      </c>
      <c r="S187" s="11"/>
      <c r="T187" s="15">
        <f>ROUND(L186,2)*S187</f>
        <v>0</v>
      </c>
    </row>
    <row r="188" spans="2:20" ht="45" customHeight="1" x14ac:dyDescent="0.2">
      <c r="B188" s="26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10" t="s">
        <v>48</v>
      </c>
      <c r="R188" s="10" t="s">
        <v>49</v>
      </c>
      <c r="S188" s="11"/>
      <c r="T188" s="15">
        <f>ROUND(L186,2)*S188</f>
        <v>0</v>
      </c>
    </row>
    <row r="189" spans="2:20" ht="45" customHeight="1" x14ac:dyDescent="0.2">
      <c r="B189" s="26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10" t="s">
        <v>50</v>
      </c>
      <c r="R189" s="10" t="s">
        <v>51</v>
      </c>
      <c r="S189" s="11"/>
      <c r="T189" s="15">
        <f>ROUND(L186,2)*S189</f>
        <v>0</v>
      </c>
    </row>
    <row r="190" spans="2:20" ht="45" customHeight="1" x14ac:dyDescent="0.2">
      <c r="B190" s="26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10" t="s">
        <v>52</v>
      </c>
      <c r="R190" s="10" t="s">
        <v>53</v>
      </c>
      <c r="S190" s="11"/>
      <c r="T190" s="15">
        <f>ROUND(L186,2)*S190</f>
        <v>0</v>
      </c>
    </row>
    <row r="191" spans="2:20" ht="45" customHeight="1" x14ac:dyDescent="0.2">
      <c r="B191" s="26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10" t="s">
        <v>54</v>
      </c>
      <c r="R191" s="10" t="s">
        <v>55</v>
      </c>
      <c r="S191" s="11"/>
      <c r="T191" s="15">
        <f>ROUND(L186,2)*S191</f>
        <v>0</v>
      </c>
    </row>
    <row r="192" spans="2:20" ht="45" customHeight="1" x14ac:dyDescent="0.2">
      <c r="B192" s="26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10" t="s">
        <v>56</v>
      </c>
      <c r="R192" s="10" t="s">
        <v>57</v>
      </c>
      <c r="S192" s="11"/>
      <c r="T192" s="15">
        <f>ROUND(L186,2)*S192</f>
        <v>0</v>
      </c>
    </row>
    <row r="193" spans="2:20" ht="45" customHeight="1" x14ac:dyDescent="0.2">
      <c r="B193" s="26" t="s">
        <v>23</v>
      </c>
      <c r="C193" s="27" t="s">
        <v>148</v>
      </c>
      <c r="D193" s="27" t="s">
        <v>25</v>
      </c>
      <c r="E193" s="27" t="s">
        <v>149</v>
      </c>
      <c r="F193" s="27" t="s">
        <v>150</v>
      </c>
      <c r="G193" s="28">
        <f>S193+S194+S195+S196+S197+S198+S199</f>
        <v>0</v>
      </c>
      <c r="H193" s="27" t="s">
        <v>28</v>
      </c>
      <c r="I193" s="29">
        <v>48.26</v>
      </c>
      <c r="J193" s="29">
        <v>48.26</v>
      </c>
      <c r="K193" s="30">
        <v>0.23</v>
      </c>
      <c r="L193" s="29">
        <f>ROUND(J193,2)+(ROUND(J193,2)*K193)</f>
        <v>59.3598</v>
      </c>
      <c r="M193" s="31">
        <f>ROUND(T193,2)+ROUND(T194,2)+ROUND(T195,2)+ROUND(T196,2)+ROUND(T197,2)+ROUND(T198,2)+ROUND(T199,2)</f>
        <v>0</v>
      </c>
      <c r="N193" s="27"/>
      <c r="O193" s="27" t="s">
        <v>50</v>
      </c>
      <c r="P193" s="27" t="s">
        <v>141</v>
      </c>
      <c r="Q193" s="10" t="s">
        <v>21</v>
      </c>
      <c r="R193" s="10" t="s">
        <v>30</v>
      </c>
      <c r="S193" s="11"/>
      <c r="T193" s="15">
        <f>ROUND(L193,2)*S193</f>
        <v>0</v>
      </c>
    </row>
    <row r="194" spans="2:20" ht="45" customHeight="1" x14ac:dyDescent="0.2">
      <c r="B194" s="26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10" t="s">
        <v>46</v>
      </c>
      <c r="R194" s="10" t="s">
        <v>47</v>
      </c>
      <c r="S194" s="11"/>
      <c r="T194" s="15">
        <f>ROUND(L193,2)*S194</f>
        <v>0</v>
      </c>
    </row>
    <row r="195" spans="2:20" ht="45" customHeight="1" x14ac:dyDescent="0.2">
      <c r="B195" s="26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10" t="s">
        <v>48</v>
      </c>
      <c r="R195" s="10" t="s">
        <v>49</v>
      </c>
      <c r="S195" s="11"/>
      <c r="T195" s="15">
        <f>ROUND(L193,2)*S195</f>
        <v>0</v>
      </c>
    </row>
    <row r="196" spans="2:20" ht="45" customHeight="1" x14ac:dyDescent="0.2">
      <c r="B196" s="26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10" t="s">
        <v>50</v>
      </c>
      <c r="R196" s="10" t="s">
        <v>51</v>
      </c>
      <c r="S196" s="11"/>
      <c r="T196" s="15">
        <f>ROUND(L193,2)*S196</f>
        <v>0</v>
      </c>
    </row>
    <row r="197" spans="2:20" ht="45" customHeight="1" x14ac:dyDescent="0.2">
      <c r="B197" s="26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10" t="s">
        <v>52</v>
      </c>
      <c r="R197" s="10" t="s">
        <v>53</v>
      </c>
      <c r="S197" s="11"/>
      <c r="T197" s="15">
        <f>ROUND(L193,2)*S197</f>
        <v>0</v>
      </c>
    </row>
    <row r="198" spans="2:20" ht="45" customHeight="1" x14ac:dyDescent="0.2">
      <c r="B198" s="26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10" t="s">
        <v>54</v>
      </c>
      <c r="R198" s="10" t="s">
        <v>55</v>
      </c>
      <c r="S198" s="11"/>
      <c r="T198" s="15">
        <f>ROUND(L193,2)*S198</f>
        <v>0</v>
      </c>
    </row>
    <row r="199" spans="2:20" ht="45" customHeight="1" x14ac:dyDescent="0.2">
      <c r="B199" s="26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10" t="s">
        <v>56</v>
      </c>
      <c r="R199" s="10" t="s">
        <v>57</v>
      </c>
      <c r="S199" s="11"/>
      <c r="T199" s="15">
        <f>ROUND(L193,2)*S199</f>
        <v>0</v>
      </c>
    </row>
    <row r="200" spans="2:20" ht="25.5" x14ac:dyDescent="0.2">
      <c r="B200" s="5" t="s">
        <v>92</v>
      </c>
      <c r="C200" s="6" t="s">
        <v>52</v>
      </c>
      <c r="D200" s="6"/>
      <c r="E200" s="6"/>
      <c r="F200" s="6" t="s">
        <v>151</v>
      </c>
      <c r="G200" s="6"/>
      <c r="H200" s="6"/>
      <c r="I200" s="6"/>
      <c r="J200" s="6"/>
      <c r="K200" s="6"/>
      <c r="L200" s="6"/>
      <c r="M200" s="7">
        <f>ROUND(M201,2)+ROUND(M208,2)+ROUND(M215,2)+ROUND(M222,2)+ROUND(M229,2)+ROUND(M236,2)+ROUND(M243,2)+ROUND(M250,2)+ROUND(M257,2)+ROUND(M264,2)</f>
        <v>0</v>
      </c>
      <c r="N200" s="6"/>
      <c r="O200" s="6"/>
      <c r="P200" s="6"/>
      <c r="Q200" s="6"/>
      <c r="R200" s="6"/>
      <c r="S200" s="6"/>
      <c r="T200" s="8"/>
    </row>
    <row r="201" spans="2:20" ht="45" customHeight="1" x14ac:dyDescent="0.2">
      <c r="B201" s="26" t="s">
        <v>23</v>
      </c>
      <c r="C201" s="27" t="s">
        <v>152</v>
      </c>
      <c r="D201" s="27" t="s">
        <v>25</v>
      </c>
      <c r="E201" s="27" t="s">
        <v>153</v>
      </c>
      <c r="F201" s="27" t="s">
        <v>154</v>
      </c>
      <c r="G201" s="28">
        <f>S201+S202+S203+S204+S205+S206+S207</f>
        <v>0</v>
      </c>
      <c r="H201" s="27" t="s">
        <v>28</v>
      </c>
      <c r="I201" s="29">
        <v>73.13</v>
      </c>
      <c r="J201" s="29">
        <v>73.13</v>
      </c>
      <c r="K201" s="30">
        <v>0.23</v>
      </c>
      <c r="L201" s="29">
        <f>ROUND(J201,2)+(ROUND(J201,2)*K201)</f>
        <v>89.9499</v>
      </c>
      <c r="M201" s="31">
        <f>ROUND(T201,2)+ROUND(T202,2)+ROUND(T203,2)+ROUND(T204,2)+ROUND(T205,2)+ROUND(T206,2)+ROUND(T207,2)</f>
        <v>0</v>
      </c>
      <c r="N201" s="27"/>
      <c r="O201" s="27" t="s">
        <v>52</v>
      </c>
      <c r="P201" s="27" t="s">
        <v>151</v>
      </c>
      <c r="Q201" s="10" t="s">
        <v>21</v>
      </c>
      <c r="R201" s="10" t="s">
        <v>30</v>
      </c>
      <c r="S201" s="11"/>
      <c r="T201" s="15">
        <f>ROUND(L201,2)*S201</f>
        <v>0</v>
      </c>
    </row>
    <row r="202" spans="2:20" ht="45" customHeight="1" x14ac:dyDescent="0.2">
      <c r="B202" s="26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10" t="s">
        <v>46</v>
      </c>
      <c r="R202" s="10" t="s">
        <v>47</v>
      </c>
      <c r="S202" s="11"/>
      <c r="T202" s="15">
        <f>ROUND(L201,2)*S202</f>
        <v>0</v>
      </c>
    </row>
    <row r="203" spans="2:20" ht="45" customHeight="1" x14ac:dyDescent="0.2">
      <c r="B203" s="26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10" t="s">
        <v>48</v>
      </c>
      <c r="R203" s="10" t="s">
        <v>49</v>
      </c>
      <c r="S203" s="11"/>
      <c r="T203" s="15">
        <f>ROUND(L201,2)*S203</f>
        <v>0</v>
      </c>
    </row>
    <row r="204" spans="2:20" ht="45" customHeight="1" x14ac:dyDescent="0.2">
      <c r="B204" s="26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10" t="s">
        <v>50</v>
      </c>
      <c r="R204" s="10" t="s">
        <v>51</v>
      </c>
      <c r="S204" s="11"/>
      <c r="T204" s="15">
        <f>ROUND(L201,2)*S204</f>
        <v>0</v>
      </c>
    </row>
    <row r="205" spans="2:20" ht="45" customHeight="1" x14ac:dyDescent="0.2">
      <c r="B205" s="26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10" t="s">
        <v>52</v>
      </c>
      <c r="R205" s="10" t="s">
        <v>53</v>
      </c>
      <c r="S205" s="11"/>
      <c r="T205" s="15">
        <f>ROUND(L201,2)*S205</f>
        <v>0</v>
      </c>
    </row>
    <row r="206" spans="2:20" ht="45" customHeight="1" x14ac:dyDescent="0.2">
      <c r="B206" s="26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10" t="s">
        <v>54</v>
      </c>
      <c r="R206" s="10" t="s">
        <v>55</v>
      </c>
      <c r="S206" s="11"/>
      <c r="T206" s="15">
        <f>ROUND(L201,2)*S206</f>
        <v>0</v>
      </c>
    </row>
    <row r="207" spans="2:20" ht="45" customHeight="1" x14ac:dyDescent="0.2">
      <c r="B207" s="26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10" t="s">
        <v>56</v>
      </c>
      <c r="R207" s="10" t="s">
        <v>57</v>
      </c>
      <c r="S207" s="11"/>
      <c r="T207" s="15">
        <f>ROUND(L201,2)*S207</f>
        <v>0</v>
      </c>
    </row>
    <row r="208" spans="2:20" ht="45" customHeight="1" x14ac:dyDescent="0.2">
      <c r="B208" s="26" t="s">
        <v>23</v>
      </c>
      <c r="C208" s="27" t="s">
        <v>155</v>
      </c>
      <c r="D208" s="27" t="s">
        <v>36</v>
      </c>
      <c r="E208" s="27" t="s">
        <v>156</v>
      </c>
      <c r="F208" s="27" t="s">
        <v>157</v>
      </c>
      <c r="G208" s="28">
        <f>S208+S209+S210+S211+S212+S213+S214</f>
        <v>0</v>
      </c>
      <c r="H208" s="27" t="s">
        <v>28</v>
      </c>
      <c r="I208" s="29">
        <v>67.83</v>
      </c>
      <c r="J208" s="29">
        <v>67.83</v>
      </c>
      <c r="K208" s="30">
        <v>0.23</v>
      </c>
      <c r="L208" s="29">
        <f>ROUND(J208,2)+(ROUND(J208,2)*K208)</f>
        <v>83.430899999999994</v>
      </c>
      <c r="M208" s="31">
        <f>ROUND(T208,2)+ROUND(T209,2)+ROUND(T210,2)+ROUND(T211,2)+ROUND(T212,2)+ROUND(T213,2)+ROUND(T214,2)</f>
        <v>0</v>
      </c>
      <c r="N208" s="27"/>
      <c r="O208" s="27" t="s">
        <v>52</v>
      </c>
      <c r="P208" s="27" t="s">
        <v>151</v>
      </c>
      <c r="Q208" s="10" t="s">
        <v>21</v>
      </c>
      <c r="R208" s="10" t="s">
        <v>30</v>
      </c>
      <c r="S208" s="11"/>
      <c r="T208" s="15">
        <f>ROUND(L208,2)*S208</f>
        <v>0</v>
      </c>
    </row>
    <row r="209" spans="2:20" ht="45" customHeight="1" x14ac:dyDescent="0.2">
      <c r="B209" s="26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10" t="s">
        <v>46</v>
      </c>
      <c r="R209" s="10" t="s">
        <v>47</v>
      </c>
      <c r="S209" s="11"/>
      <c r="T209" s="15">
        <f>ROUND(L208,2)*S209</f>
        <v>0</v>
      </c>
    </row>
    <row r="210" spans="2:20" ht="45" customHeight="1" x14ac:dyDescent="0.2">
      <c r="B210" s="26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10" t="s">
        <v>48</v>
      </c>
      <c r="R210" s="10" t="s">
        <v>49</v>
      </c>
      <c r="S210" s="11"/>
      <c r="T210" s="15">
        <f>ROUND(L208,2)*S210</f>
        <v>0</v>
      </c>
    </row>
    <row r="211" spans="2:20" ht="45" customHeight="1" x14ac:dyDescent="0.2">
      <c r="B211" s="26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10" t="s">
        <v>50</v>
      </c>
      <c r="R211" s="10" t="s">
        <v>51</v>
      </c>
      <c r="S211" s="11"/>
      <c r="T211" s="15">
        <f>ROUND(L208,2)*S211</f>
        <v>0</v>
      </c>
    </row>
    <row r="212" spans="2:20" ht="45" customHeight="1" x14ac:dyDescent="0.2">
      <c r="B212" s="26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10" t="s">
        <v>52</v>
      </c>
      <c r="R212" s="10" t="s">
        <v>53</v>
      </c>
      <c r="S212" s="11"/>
      <c r="T212" s="15">
        <f>ROUND(L208,2)*S212</f>
        <v>0</v>
      </c>
    </row>
    <row r="213" spans="2:20" ht="45" customHeight="1" x14ac:dyDescent="0.2">
      <c r="B213" s="26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10" t="s">
        <v>54</v>
      </c>
      <c r="R213" s="10" t="s">
        <v>55</v>
      </c>
      <c r="S213" s="11"/>
      <c r="T213" s="15">
        <f>ROUND(L208,2)*S213</f>
        <v>0</v>
      </c>
    </row>
    <row r="214" spans="2:20" ht="45" customHeight="1" x14ac:dyDescent="0.2">
      <c r="B214" s="26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10" t="s">
        <v>56</v>
      </c>
      <c r="R214" s="10" t="s">
        <v>57</v>
      </c>
      <c r="S214" s="11"/>
      <c r="T214" s="15">
        <f>ROUND(L208,2)*S214</f>
        <v>0</v>
      </c>
    </row>
    <row r="215" spans="2:20" ht="45" customHeight="1" x14ac:dyDescent="0.2">
      <c r="B215" s="26" t="s">
        <v>23</v>
      </c>
      <c r="C215" s="27" t="s">
        <v>158</v>
      </c>
      <c r="D215" s="27" t="s">
        <v>25</v>
      </c>
      <c r="E215" s="27" t="s">
        <v>159</v>
      </c>
      <c r="F215" s="27" t="s">
        <v>160</v>
      </c>
      <c r="G215" s="28">
        <f>S215+S216+S217+S218+S219+S220+S221</f>
        <v>0</v>
      </c>
      <c r="H215" s="27" t="s">
        <v>28</v>
      </c>
      <c r="I215" s="29">
        <v>124.88</v>
      </c>
      <c r="J215" s="29">
        <v>124.88</v>
      </c>
      <c r="K215" s="30">
        <v>0.23</v>
      </c>
      <c r="L215" s="29">
        <f>ROUND(J215,2)+(ROUND(J215,2)*K215)</f>
        <v>153.60239999999999</v>
      </c>
      <c r="M215" s="31">
        <f>ROUND(T215,2)+ROUND(T216,2)+ROUND(T217,2)+ROUND(T218,2)+ROUND(T219,2)+ROUND(T220,2)+ROUND(T221,2)</f>
        <v>0</v>
      </c>
      <c r="N215" s="27"/>
      <c r="O215" s="27" t="s">
        <v>52</v>
      </c>
      <c r="P215" s="27" t="s">
        <v>151</v>
      </c>
      <c r="Q215" s="10" t="s">
        <v>21</v>
      </c>
      <c r="R215" s="10" t="s">
        <v>30</v>
      </c>
      <c r="S215" s="11"/>
      <c r="T215" s="15">
        <f>ROUND(L215,2)*S215</f>
        <v>0</v>
      </c>
    </row>
    <row r="216" spans="2:20" ht="45" customHeight="1" x14ac:dyDescent="0.2">
      <c r="B216" s="26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10" t="s">
        <v>46</v>
      </c>
      <c r="R216" s="10" t="s">
        <v>47</v>
      </c>
      <c r="S216" s="11"/>
      <c r="T216" s="15">
        <f>ROUND(L215,2)*S216</f>
        <v>0</v>
      </c>
    </row>
    <row r="217" spans="2:20" ht="45" customHeight="1" x14ac:dyDescent="0.2">
      <c r="B217" s="26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10" t="s">
        <v>48</v>
      </c>
      <c r="R217" s="10" t="s">
        <v>49</v>
      </c>
      <c r="S217" s="11"/>
      <c r="T217" s="15">
        <f>ROUND(L215,2)*S217</f>
        <v>0</v>
      </c>
    </row>
    <row r="218" spans="2:20" ht="45" customHeight="1" x14ac:dyDescent="0.2">
      <c r="B218" s="26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10" t="s">
        <v>50</v>
      </c>
      <c r="R218" s="10" t="s">
        <v>51</v>
      </c>
      <c r="S218" s="11"/>
      <c r="T218" s="15">
        <f>ROUND(L215,2)*S218</f>
        <v>0</v>
      </c>
    </row>
    <row r="219" spans="2:20" ht="45" customHeight="1" x14ac:dyDescent="0.2">
      <c r="B219" s="26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10" t="s">
        <v>52</v>
      </c>
      <c r="R219" s="10" t="s">
        <v>53</v>
      </c>
      <c r="S219" s="11"/>
      <c r="T219" s="15">
        <f>ROUND(L215,2)*S219</f>
        <v>0</v>
      </c>
    </row>
    <row r="220" spans="2:20" ht="45" customHeight="1" x14ac:dyDescent="0.2">
      <c r="B220" s="26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10" t="s">
        <v>54</v>
      </c>
      <c r="R220" s="10" t="s">
        <v>55</v>
      </c>
      <c r="S220" s="11"/>
      <c r="T220" s="15">
        <f>ROUND(L215,2)*S220</f>
        <v>0</v>
      </c>
    </row>
    <row r="221" spans="2:20" ht="45" customHeight="1" x14ac:dyDescent="0.2">
      <c r="B221" s="26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10" t="s">
        <v>56</v>
      </c>
      <c r="R221" s="10" t="s">
        <v>57</v>
      </c>
      <c r="S221" s="11"/>
      <c r="T221" s="15">
        <f>ROUND(L215,2)*S221</f>
        <v>0</v>
      </c>
    </row>
    <row r="222" spans="2:20" ht="45" customHeight="1" x14ac:dyDescent="0.2">
      <c r="B222" s="26" t="s">
        <v>23</v>
      </c>
      <c r="C222" s="27" t="s">
        <v>161</v>
      </c>
      <c r="D222" s="27" t="s">
        <v>25</v>
      </c>
      <c r="E222" s="27" t="s">
        <v>162</v>
      </c>
      <c r="F222" s="27" t="s">
        <v>163</v>
      </c>
      <c r="G222" s="28">
        <f>S222+S223+S224+S225+S226+S227+S228</f>
        <v>0</v>
      </c>
      <c r="H222" s="27" t="s">
        <v>110</v>
      </c>
      <c r="I222" s="29">
        <v>14.92</v>
      </c>
      <c r="J222" s="29">
        <v>14.92</v>
      </c>
      <c r="K222" s="30">
        <v>0.23</v>
      </c>
      <c r="L222" s="29">
        <f>ROUND(J222,2)+(ROUND(J222,2)*K222)</f>
        <v>18.351600000000001</v>
      </c>
      <c r="M222" s="31">
        <f>ROUND(T222,2)+ROUND(T223,2)+ROUND(T224,2)+ROUND(T225,2)+ROUND(T226,2)+ROUND(T227,2)+ROUND(T228,2)</f>
        <v>0</v>
      </c>
      <c r="N222" s="27"/>
      <c r="O222" s="27" t="s">
        <v>52</v>
      </c>
      <c r="P222" s="27" t="s">
        <v>151</v>
      </c>
      <c r="Q222" s="10" t="s">
        <v>21</v>
      </c>
      <c r="R222" s="10" t="s">
        <v>30</v>
      </c>
      <c r="S222" s="11"/>
      <c r="T222" s="15">
        <f>ROUND(L222,2)*S222</f>
        <v>0</v>
      </c>
    </row>
    <row r="223" spans="2:20" ht="45" customHeight="1" x14ac:dyDescent="0.2">
      <c r="B223" s="26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10" t="s">
        <v>46</v>
      </c>
      <c r="R223" s="10" t="s">
        <v>47</v>
      </c>
      <c r="S223" s="11"/>
      <c r="T223" s="15">
        <f>ROUND(L222,2)*S223</f>
        <v>0</v>
      </c>
    </row>
    <row r="224" spans="2:20" ht="45" customHeight="1" x14ac:dyDescent="0.2">
      <c r="B224" s="26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10" t="s">
        <v>48</v>
      </c>
      <c r="R224" s="10" t="s">
        <v>49</v>
      </c>
      <c r="S224" s="11"/>
      <c r="T224" s="15">
        <f>ROUND(L222,2)*S224</f>
        <v>0</v>
      </c>
    </row>
    <row r="225" spans="2:20" ht="45" customHeight="1" x14ac:dyDescent="0.2">
      <c r="B225" s="26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10" t="s">
        <v>50</v>
      </c>
      <c r="R225" s="10" t="s">
        <v>51</v>
      </c>
      <c r="S225" s="11"/>
      <c r="T225" s="15">
        <f>ROUND(L222,2)*S225</f>
        <v>0</v>
      </c>
    </row>
    <row r="226" spans="2:20" ht="45" customHeight="1" x14ac:dyDescent="0.2">
      <c r="B226" s="26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10" t="s">
        <v>52</v>
      </c>
      <c r="R226" s="10" t="s">
        <v>53</v>
      </c>
      <c r="S226" s="11"/>
      <c r="T226" s="15">
        <f>ROUND(L222,2)*S226</f>
        <v>0</v>
      </c>
    </row>
    <row r="227" spans="2:20" ht="45" customHeight="1" x14ac:dyDescent="0.2">
      <c r="B227" s="26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10" t="s">
        <v>54</v>
      </c>
      <c r="R227" s="10" t="s">
        <v>55</v>
      </c>
      <c r="S227" s="11"/>
      <c r="T227" s="15">
        <f>ROUND(L222,2)*S227</f>
        <v>0</v>
      </c>
    </row>
    <row r="228" spans="2:20" ht="45" customHeight="1" x14ac:dyDescent="0.2">
      <c r="B228" s="26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10" t="s">
        <v>56</v>
      </c>
      <c r="R228" s="10" t="s">
        <v>57</v>
      </c>
      <c r="S228" s="11"/>
      <c r="T228" s="15">
        <f>ROUND(L222,2)*S228</f>
        <v>0</v>
      </c>
    </row>
    <row r="229" spans="2:20" ht="45" customHeight="1" x14ac:dyDescent="0.2">
      <c r="B229" s="26" t="s">
        <v>23</v>
      </c>
      <c r="C229" s="27" t="s">
        <v>164</v>
      </c>
      <c r="D229" s="27" t="s">
        <v>25</v>
      </c>
      <c r="E229" s="27" t="s">
        <v>165</v>
      </c>
      <c r="F229" s="27" t="s">
        <v>166</v>
      </c>
      <c r="G229" s="28">
        <f>S229+S230+S231+S232+S233+S234+S235</f>
        <v>0</v>
      </c>
      <c r="H229" s="27" t="s">
        <v>110</v>
      </c>
      <c r="I229" s="29">
        <v>14.05</v>
      </c>
      <c r="J229" s="29">
        <v>14.05</v>
      </c>
      <c r="K229" s="30">
        <v>0.23</v>
      </c>
      <c r="L229" s="29">
        <f>ROUND(J229,2)+(ROUND(J229,2)*K229)</f>
        <v>17.281500000000001</v>
      </c>
      <c r="M229" s="31">
        <f>ROUND(T229,2)+ROUND(T230,2)+ROUND(T231,2)+ROUND(T232,2)+ROUND(T233,2)+ROUND(T234,2)+ROUND(T235,2)</f>
        <v>0</v>
      </c>
      <c r="N229" s="27"/>
      <c r="O229" s="27" t="s">
        <v>52</v>
      </c>
      <c r="P229" s="27" t="s">
        <v>151</v>
      </c>
      <c r="Q229" s="10" t="s">
        <v>21</v>
      </c>
      <c r="R229" s="10" t="s">
        <v>30</v>
      </c>
      <c r="S229" s="11"/>
      <c r="T229" s="15">
        <f>ROUND(L229,2)*S229</f>
        <v>0</v>
      </c>
    </row>
    <row r="230" spans="2:20" ht="45" customHeight="1" x14ac:dyDescent="0.2">
      <c r="B230" s="26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10" t="s">
        <v>46</v>
      </c>
      <c r="R230" s="10" t="s">
        <v>47</v>
      </c>
      <c r="S230" s="11"/>
      <c r="T230" s="15">
        <f>ROUND(L229,2)*S230</f>
        <v>0</v>
      </c>
    </row>
    <row r="231" spans="2:20" ht="45" customHeight="1" x14ac:dyDescent="0.2">
      <c r="B231" s="26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10" t="s">
        <v>48</v>
      </c>
      <c r="R231" s="10" t="s">
        <v>49</v>
      </c>
      <c r="S231" s="11"/>
      <c r="T231" s="15">
        <f>ROUND(L229,2)*S231</f>
        <v>0</v>
      </c>
    </row>
    <row r="232" spans="2:20" ht="45" customHeight="1" x14ac:dyDescent="0.2">
      <c r="B232" s="26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10" t="s">
        <v>50</v>
      </c>
      <c r="R232" s="10" t="s">
        <v>51</v>
      </c>
      <c r="S232" s="11"/>
      <c r="T232" s="15">
        <f>ROUND(L229,2)*S232</f>
        <v>0</v>
      </c>
    </row>
    <row r="233" spans="2:20" ht="45" customHeight="1" x14ac:dyDescent="0.2">
      <c r="B233" s="26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10" t="s">
        <v>52</v>
      </c>
      <c r="R233" s="10" t="s">
        <v>53</v>
      </c>
      <c r="S233" s="11"/>
      <c r="T233" s="15">
        <f>ROUND(L229,2)*S233</f>
        <v>0</v>
      </c>
    </row>
    <row r="234" spans="2:20" ht="45" customHeight="1" x14ac:dyDescent="0.2">
      <c r="B234" s="26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10" t="s">
        <v>54</v>
      </c>
      <c r="R234" s="10" t="s">
        <v>55</v>
      </c>
      <c r="S234" s="11"/>
      <c r="T234" s="15">
        <f>ROUND(L229,2)*S234</f>
        <v>0</v>
      </c>
    </row>
    <row r="235" spans="2:20" ht="45" customHeight="1" x14ac:dyDescent="0.2">
      <c r="B235" s="26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10" t="s">
        <v>56</v>
      </c>
      <c r="R235" s="10" t="s">
        <v>57</v>
      </c>
      <c r="S235" s="11"/>
      <c r="T235" s="15">
        <f>ROUND(L229,2)*S235</f>
        <v>0</v>
      </c>
    </row>
    <row r="236" spans="2:20" ht="45" customHeight="1" x14ac:dyDescent="0.2">
      <c r="B236" s="26" t="s">
        <v>23</v>
      </c>
      <c r="C236" s="27" t="s">
        <v>167</v>
      </c>
      <c r="D236" s="27" t="s">
        <v>25</v>
      </c>
      <c r="E236" s="27" t="s">
        <v>168</v>
      </c>
      <c r="F236" s="27" t="s">
        <v>169</v>
      </c>
      <c r="G236" s="28">
        <f>S236+S237+S238+S239+S240+S241+S242</f>
        <v>0</v>
      </c>
      <c r="H236" s="27" t="s">
        <v>110</v>
      </c>
      <c r="I236" s="29">
        <v>13.17</v>
      </c>
      <c r="J236" s="29">
        <v>13.17</v>
      </c>
      <c r="K236" s="30">
        <v>0.23</v>
      </c>
      <c r="L236" s="29">
        <f>ROUND(J236,2)+(ROUND(J236,2)*K236)</f>
        <v>16.199100000000001</v>
      </c>
      <c r="M236" s="31">
        <f>ROUND(T236,2)+ROUND(T237,2)+ROUND(T238,2)+ROUND(T239,2)+ROUND(T240,2)+ROUND(T241,2)+ROUND(T242,2)</f>
        <v>0</v>
      </c>
      <c r="N236" s="27"/>
      <c r="O236" s="27" t="s">
        <v>52</v>
      </c>
      <c r="P236" s="27" t="s">
        <v>151</v>
      </c>
      <c r="Q236" s="10" t="s">
        <v>21</v>
      </c>
      <c r="R236" s="10" t="s">
        <v>30</v>
      </c>
      <c r="S236" s="11"/>
      <c r="T236" s="15">
        <f>ROUND(L236,2)*S236</f>
        <v>0</v>
      </c>
    </row>
    <row r="237" spans="2:20" ht="45" customHeight="1" x14ac:dyDescent="0.2">
      <c r="B237" s="26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10" t="s">
        <v>46</v>
      </c>
      <c r="R237" s="10" t="s">
        <v>47</v>
      </c>
      <c r="S237" s="11"/>
      <c r="T237" s="15">
        <f>ROUND(L236,2)*S237</f>
        <v>0</v>
      </c>
    </row>
    <row r="238" spans="2:20" ht="45" customHeight="1" x14ac:dyDescent="0.2">
      <c r="B238" s="26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10" t="s">
        <v>48</v>
      </c>
      <c r="R238" s="10" t="s">
        <v>49</v>
      </c>
      <c r="S238" s="11"/>
      <c r="T238" s="15">
        <f>ROUND(L236,2)*S238</f>
        <v>0</v>
      </c>
    </row>
    <row r="239" spans="2:20" ht="45" customHeight="1" x14ac:dyDescent="0.2">
      <c r="B239" s="26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10" t="s">
        <v>50</v>
      </c>
      <c r="R239" s="10" t="s">
        <v>51</v>
      </c>
      <c r="S239" s="11"/>
      <c r="T239" s="15">
        <f>ROUND(L236,2)*S239</f>
        <v>0</v>
      </c>
    </row>
    <row r="240" spans="2:20" ht="45" customHeight="1" x14ac:dyDescent="0.2">
      <c r="B240" s="26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10" t="s">
        <v>52</v>
      </c>
      <c r="R240" s="10" t="s">
        <v>53</v>
      </c>
      <c r="S240" s="11"/>
      <c r="T240" s="15">
        <f>ROUND(L236,2)*S240</f>
        <v>0</v>
      </c>
    </row>
    <row r="241" spans="2:20" ht="45" customHeight="1" x14ac:dyDescent="0.2">
      <c r="B241" s="26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10" t="s">
        <v>54</v>
      </c>
      <c r="R241" s="10" t="s">
        <v>55</v>
      </c>
      <c r="S241" s="11"/>
      <c r="T241" s="15">
        <f>ROUND(L236,2)*S241</f>
        <v>0</v>
      </c>
    </row>
    <row r="242" spans="2:20" ht="45" customHeight="1" x14ac:dyDescent="0.2">
      <c r="B242" s="26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10" t="s">
        <v>56</v>
      </c>
      <c r="R242" s="10" t="s">
        <v>57</v>
      </c>
      <c r="S242" s="11"/>
      <c r="T242" s="15">
        <f>ROUND(L236,2)*S242</f>
        <v>0</v>
      </c>
    </row>
    <row r="243" spans="2:20" ht="45" customHeight="1" x14ac:dyDescent="0.2">
      <c r="B243" s="26" t="s">
        <v>23</v>
      </c>
      <c r="C243" s="27" t="s">
        <v>170</v>
      </c>
      <c r="D243" s="27" t="s">
        <v>25</v>
      </c>
      <c r="E243" s="27" t="s">
        <v>171</v>
      </c>
      <c r="F243" s="27" t="s">
        <v>172</v>
      </c>
      <c r="G243" s="28">
        <f>S243+S244+S245+S246+S247+S248+S249</f>
        <v>0</v>
      </c>
      <c r="H243" s="27" t="s">
        <v>110</v>
      </c>
      <c r="I243" s="29">
        <v>11.74</v>
      </c>
      <c r="J243" s="29">
        <v>11.74</v>
      </c>
      <c r="K243" s="30">
        <v>0.23</v>
      </c>
      <c r="L243" s="29">
        <f>ROUND(J243,2)+(ROUND(J243,2)*K243)</f>
        <v>14.440200000000001</v>
      </c>
      <c r="M243" s="31">
        <f>ROUND(T243,2)+ROUND(T244,2)+ROUND(T245,2)+ROUND(T246,2)+ROUND(T247,2)+ROUND(T248,2)+ROUND(T249,2)</f>
        <v>0</v>
      </c>
      <c r="N243" s="27"/>
      <c r="O243" s="27" t="s">
        <v>52</v>
      </c>
      <c r="P243" s="27" t="s">
        <v>151</v>
      </c>
      <c r="Q243" s="10" t="s">
        <v>21</v>
      </c>
      <c r="R243" s="10" t="s">
        <v>30</v>
      </c>
      <c r="S243" s="11"/>
      <c r="T243" s="15">
        <f>ROUND(L243,2)*S243</f>
        <v>0</v>
      </c>
    </row>
    <row r="244" spans="2:20" ht="45" customHeight="1" x14ac:dyDescent="0.2">
      <c r="B244" s="26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10" t="s">
        <v>46</v>
      </c>
      <c r="R244" s="10" t="s">
        <v>47</v>
      </c>
      <c r="S244" s="11"/>
      <c r="T244" s="15">
        <f>ROUND(L243,2)*S244</f>
        <v>0</v>
      </c>
    </row>
    <row r="245" spans="2:20" ht="45" customHeight="1" x14ac:dyDescent="0.2">
      <c r="B245" s="26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10" t="s">
        <v>48</v>
      </c>
      <c r="R245" s="10" t="s">
        <v>49</v>
      </c>
      <c r="S245" s="11"/>
      <c r="T245" s="15">
        <f>ROUND(L243,2)*S245</f>
        <v>0</v>
      </c>
    </row>
    <row r="246" spans="2:20" ht="45" customHeight="1" x14ac:dyDescent="0.2">
      <c r="B246" s="26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10" t="s">
        <v>50</v>
      </c>
      <c r="R246" s="10" t="s">
        <v>51</v>
      </c>
      <c r="S246" s="11"/>
      <c r="T246" s="15">
        <f>ROUND(L243,2)*S246</f>
        <v>0</v>
      </c>
    </row>
    <row r="247" spans="2:20" ht="45" customHeight="1" x14ac:dyDescent="0.2">
      <c r="B247" s="26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10" t="s">
        <v>52</v>
      </c>
      <c r="R247" s="10" t="s">
        <v>53</v>
      </c>
      <c r="S247" s="11"/>
      <c r="T247" s="15">
        <f>ROUND(L243,2)*S247</f>
        <v>0</v>
      </c>
    </row>
    <row r="248" spans="2:20" ht="45" customHeight="1" x14ac:dyDescent="0.2">
      <c r="B248" s="26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10" t="s">
        <v>54</v>
      </c>
      <c r="R248" s="10" t="s">
        <v>55</v>
      </c>
      <c r="S248" s="11"/>
      <c r="T248" s="15">
        <f>ROUND(L243,2)*S248</f>
        <v>0</v>
      </c>
    </row>
    <row r="249" spans="2:20" ht="45" customHeight="1" x14ac:dyDescent="0.2">
      <c r="B249" s="26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10" t="s">
        <v>56</v>
      </c>
      <c r="R249" s="10" t="s">
        <v>57</v>
      </c>
      <c r="S249" s="11"/>
      <c r="T249" s="15">
        <f>ROUND(L243,2)*S249</f>
        <v>0</v>
      </c>
    </row>
    <row r="250" spans="2:20" ht="45" customHeight="1" x14ac:dyDescent="0.2">
      <c r="B250" s="26" t="s">
        <v>23</v>
      </c>
      <c r="C250" s="27" t="s">
        <v>173</v>
      </c>
      <c r="D250" s="27" t="s">
        <v>25</v>
      </c>
      <c r="E250" s="27" t="s">
        <v>174</v>
      </c>
      <c r="F250" s="27" t="s">
        <v>175</v>
      </c>
      <c r="G250" s="28">
        <f>S250+S251+S252+S253+S254+S255+S256</f>
        <v>0</v>
      </c>
      <c r="H250" s="27" t="s">
        <v>28</v>
      </c>
      <c r="I250" s="29">
        <v>233.16</v>
      </c>
      <c r="J250" s="29">
        <v>233.16</v>
      </c>
      <c r="K250" s="30">
        <v>0.23</v>
      </c>
      <c r="L250" s="29">
        <f>ROUND(J250,2)+(ROUND(J250,2)*K250)</f>
        <v>286.78679999999997</v>
      </c>
      <c r="M250" s="31">
        <f>ROUND(T250,2)+ROUND(T251,2)+ROUND(T252,2)+ROUND(T253,2)+ROUND(T254,2)+ROUND(T255,2)+ROUND(T256,2)</f>
        <v>0</v>
      </c>
      <c r="N250" s="27"/>
      <c r="O250" s="27" t="s">
        <v>52</v>
      </c>
      <c r="P250" s="27" t="s">
        <v>151</v>
      </c>
      <c r="Q250" s="10" t="s">
        <v>21</v>
      </c>
      <c r="R250" s="10" t="s">
        <v>30</v>
      </c>
      <c r="S250" s="11"/>
      <c r="T250" s="15">
        <f>ROUND(L250,2)*S250</f>
        <v>0</v>
      </c>
    </row>
    <row r="251" spans="2:20" ht="45" customHeight="1" x14ac:dyDescent="0.2">
      <c r="B251" s="26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10" t="s">
        <v>46</v>
      </c>
      <c r="R251" s="10" t="s">
        <v>47</v>
      </c>
      <c r="S251" s="11"/>
      <c r="T251" s="15">
        <f>ROUND(L250,2)*S251</f>
        <v>0</v>
      </c>
    </row>
    <row r="252" spans="2:20" ht="45" customHeight="1" x14ac:dyDescent="0.2">
      <c r="B252" s="26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10" t="s">
        <v>48</v>
      </c>
      <c r="R252" s="10" t="s">
        <v>49</v>
      </c>
      <c r="S252" s="11"/>
      <c r="T252" s="15">
        <f>ROUND(L250,2)*S252</f>
        <v>0</v>
      </c>
    </row>
    <row r="253" spans="2:20" ht="45" customHeight="1" x14ac:dyDescent="0.2">
      <c r="B253" s="26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10" t="s">
        <v>50</v>
      </c>
      <c r="R253" s="10" t="s">
        <v>51</v>
      </c>
      <c r="S253" s="11"/>
      <c r="T253" s="15">
        <f>ROUND(L250,2)*S253</f>
        <v>0</v>
      </c>
    </row>
    <row r="254" spans="2:20" ht="45" customHeight="1" x14ac:dyDescent="0.2">
      <c r="B254" s="26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10" t="s">
        <v>52</v>
      </c>
      <c r="R254" s="10" t="s">
        <v>53</v>
      </c>
      <c r="S254" s="11"/>
      <c r="T254" s="15">
        <f>ROUND(L250,2)*S254</f>
        <v>0</v>
      </c>
    </row>
    <row r="255" spans="2:20" ht="45" customHeight="1" x14ac:dyDescent="0.2">
      <c r="B255" s="26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10" t="s">
        <v>54</v>
      </c>
      <c r="R255" s="10" t="s">
        <v>55</v>
      </c>
      <c r="S255" s="11"/>
      <c r="T255" s="15">
        <f>ROUND(L250,2)*S255</f>
        <v>0</v>
      </c>
    </row>
    <row r="256" spans="2:20" ht="45" customHeight="1" x14ac:dyDescent="0.2">
      <c r="B256" s="26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10" t="s">
        <v>56</v>
      </c>
      <c r="R256" s="10" t="s">
        <v>57</v>
      </c>
      <c r="S256" s="11"/>
      <c r="T256" s="15">
        <f>ROUND(L250,2)*S256</f>
        <v>0</v>
      </c>
    </row>
    <row r="257" spans="2:20" ht="45" customHeight="1" x14ac:dyDescent="0.2">
      <c r="B257" s="26" t="s">
        <v>23</v>
      </c>
      <c r="C257" s="27" t="s">
        <v>176</v>
      </c>
      <c r="D257" s="27" t="s">
        <v>36</v>
      </c>
      <c r="E257" s="27" t="s">
        <v>177</v>
      </c>
      <c r="F257" s="27" t="s">
        <v>178</v>
      </c>
      <c r="G257" s="28">
        <f>S257+S258+S259+S260+S261+S262+S263</f>
        <v>0</v>
      </c>
      <c r="H257" s="27" t="s">
        <v>97</v>
      </c>
      <c r="I257" s="29">
        <v>912.4</v>
      </c>
      <c r="J257" s="29">
        <v>912.4</v>
      </c>
      <c r="K257" s="30">
        <v>0.23</v>
      </c>
      <c r="L257" s="29">
        <f>ROUND(J257,2)+(ROUND(J257,2)*K257)</f>
        <v>1122.252</v>
      </c>
      <c r="M257" s="31">
        <f>ROUND(T257,2)+ROUND(T258,2)+ROUND(T259,2)+ROUND(T260,2)+ROUND(T261,2)+ROUND(T262,2)+ROUND(T263,2)</f>
        <v>0</v>
      </c>
      <c r="N257" s="27"/>
      <c r="O257" s="27" t="s">
        <v>52</v>
      </c>
      <c r="P257" s="27" t="s">
        <v>151</v>
      </c>
      <c r="Q257" s="10" t="s">
        <v>21</v>
      </c>
      <c r="R257" s="10" t="s">
        <v>30</v>
      </c>
      <c r="S257" s="11"/>
      <c r="T257" s="15">
        <f>ROUND(L257,2)*S257</f>
        <v>0</v>
      </c>
    </row>
    <row r="258" spans="2:20" ht="45" customHeight="1" x14ac:dyDescent="0.2">
      <c r="B258" s="26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10" t="s">
        <v>46</v>
      </c>
      <c r="R258" s="10" t="s">
        <v>47</v>
      </c>
      <c r="S258" s="11"/>
      <c r="T258" s="15">
        <f>ROUND(L257,2)*S258</f>
        <v>0</v>
      </c>
    </row>
    <row r="259" spans="2:20" ht="45" customHeight="1" x14ac:dyDescent="0.2">
      <c r="B259" s="26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10" t="s">
        <v>48</v>
      </c>
      <c r="R259" s="10" t="s">
        <v>49</v>
      </c>
      <c r="S259" s="11"/>
      <c r="T259" s="15">
        <f>ROUND(L257,2)*S259</f>
        <v>0</v>
      </c>
    </row>
    <row r="260" spans="2:20" ht="45" customHeight="1" x14ac:dyDescent="0.2">
      <c r="B260" s="26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10" t="s">
        <v>50</v>
      </c>
      <c r="R260" s="10" t="s">
        <v>51</v>
      </c>
      <c r="S260" s="11"/>
      <c r="T260" s="15">
        <f>ROUND(L257,2)*S260</f>
        <v>0</v>
      </c>
    </row>
    <row r="261" spans="2:20" ht="45" customHeight="1" x14ac:dyDescent="0.2">
      <c r="B261" s="26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10" t="s">
        <v>52</v>
      </c>
      <c r="R261" s="10" t="s">
        <v>53</v>
      </c>
      <c r="S261" s="11"/>
      <c r="T261" s="15">
        <f>ROUND(L257,2)*S261</f>
        <v>0</v>
      </c>
    </row>
    <row r="262" spans="2:20" ht="45" customHeight="1" x14ac:dyDescent="0.2">
      <c r="B262" s="26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10" t="s">
        <v>54</v>
      </c>
      <c r="R262" s="10" t="s">
        <v>55</v>
      </c>
      <c r="S262" s="11"/>
      <c r="T262" s="15">
        <f>ROUND(L257,2)*S262</f>
        <v>0</v>
      </c>
    </row>
    <row r="263" spans="2:20" ht="45" customHeight="1" x14ac:dyDescent="0.2">
      <c r="B263" s="26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10" t="s">
        <v>56</v>
      </c>
      <c r="R263" s="10" t="s">
        <v>57</v>
      </c>
      <c r="S263" s="11"/>
      <c r="T263" s="15">
        <f>ROUND(L257,2)*S263</f>
        <v>0</v>
      </c>
    </row>
    <row r="264" spans="2:20" ht="45" customHeight="1" x14ac:dyDescent="0.2">
      <c r="B264" s="26" t="s">
        <v>23</v>
      </c>
      <c r="C264" s="27" t="s">
        <v>179</v>
      </c>
      <c r="D264" s="27" t="s">
        <v>36</v>
      </c>
      <c r="E264" s="27" t="s">
        <v>180</v>
      </c>
      <c r="F264" s="27" t="s">
        <v>181</v>
      </c>
      <c r="G264" s="28">
        <f>S264+S265+S266+S267+S268+S269+S270</f>
        <v>0</v>
      </c>
      <c r="H264" s="27" t="s">
        <v>97</v>
      </c>
      <c r="I264" s="29">
        <v>932.6</v>
      </c>
      <c r="J264" s="29">
        <v>932.6</v>
      </c>
      <c r="K264" s="30">
        <v>0.23</v>
      </c>
      <c r="L264" s="29">
        <f>ROUND(J264,2)+(ROUND(J264,2)*K264)</f>
        <v>1147.098</v>
      </c>
      <c r="M264" s="31">
        <f>ROUND(T264,2)+ROUND(T265,2)+ROUND(T266,2)+ROUND(T267,2)+ROUND(T268,2)+ROUND(T269,2)+ROUND(T270,2)</f>
        <v>0</v>
      </c>
      <c r="N264" s="27"/>
      <c r="O264" s="27" t="s">
        <v>52</v>
      </c>
      <c r="P264" s="27" t="s">
        <v>151</v>
      </c>
      <c r="Q264" s="10" t="s">
        <v>21</v>
      </c>
      <c r="R264" s="10" t="s">
        <v>30</v>
      </c>
      <c r="S264" s="11"/>
      <c r="T264" s="15">
        <f>ROUND(L264,2)*S264</f>
        <v>0</v>
      </c>
    </row>
    <row r="265" spans="2:20" ht="45" customHeight="1" x14ac:dyDescent="0.2">
      <c r="B265" s="26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10" t="s">
        <v>46</v>
      </c>
      <c r="R265" s="10" t="s">
        <v>47</v>
      </c>
      <c r="S265" s="11"/>
      <c r="T265" s="15">
        <f>ROUND(L264,2)*S265</f>
        <v>0</v>
      </c>
    </row>
    <row r="266" spans="2:20" ht="45" customHeight="1" x14ac:dyDescent="0.2">
      <c r="B266" s="26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10" t="s">
        <v>48</v>
      </c>
      <c r="R266" s="10" t="s">
        <v>49</v>
      </c>
      <c r="S266" s="11"/>
      <c r="T266" s="15">
        <f>ROUND(L264,2)*S266</f>
        <v>0</v>
      </c>
    </row>
    <row r="267" spans="2:20" ht="45" customHeight="1" x14ac:dyDescent="0.2">
      <c r="B267" s="26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10" t="s">
        <v>50</v>
      </c>
      <c r="R267" s="10" t="s">
        <v>51</v>
      </c>
      <c r="S267" s="11"/>
      <c r="T267" s="15">
        <f>ROUND(L264,2)*S267</f>
        <v>0</v>
      </c>
    </row>
    <row r="268" spans="2:20" ht="45" customHeight="1" x14ac:dyDescent="0.2">
      <c r="B268" s="26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10" t="s">
        <v>52</v>
      </c>
      <c r="R268" s="10" t="s">
        <v>53</v>
      </c>
      <c r="S268" s="11"/>
      <c r="T268" s="15">
        <f>ROUND(L264,2)*S268</f>
        <v>0</v>
      </c>
    </row>
    <row r="269" spans="2:20" ht="45" customHeight="1" x14ac:dyDescent="0.2">
      <c r="B269" s="26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10" t="s">
        <v>54</v>
      </c>
      <c r="R269" s="10" t="s">
        <v>55</v>
      </c>
      <c r="S269" s="11"/>
      <c r="T269" s="15">
        <f>ROUND(L264,2)*S269</f>
        <v>0</v>
      </c>
    </row>
    <row r="270" spans="2:20" ht="45" customHeight="1" x14ac:dyDescent="0.2">
      <c r="B270" s="26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10" t="s">
        <v>56</v>
      </c>
      <c r="R270" s="10" t="s">
        <v>57</v>
      </c>
      <c r="S270" s="11"/>
      <c r="T270" s="15">
        <f>ROUND(L264,2)*S270</f>
        <v>0</v>
      </c>
    </row>
    <row r="271" spans="2:20" ht="25.5" x14ac:dyDescent="0.2">
      <c r="B271" s="5" t="s">
        <v>92</v>
      </c>
      <c r="C271" s="6" t="s">
        <v>54</v>
      </c>
      <c r="D271" s="6"/>
      <c r="E271" s="6"/>
      <c r="F271" s="6" t="s">
        <v>182</v>
      </c>
      <c r="G271" s="6"/>
      <c r="H271" s="6"/>
      <c r="I271" s="6"/>
      <c r="J271" s="6"/>
      <c r="K271" s="6"/>
      <c r="L271" s="6"/>
      <c r="M271" s="7">
        <f>ROUND(M272,2)+ROUND(M279,2)+ROUND(M286,2)</f>
        <v>0</v>
      </c>
      <c r="N271" s="6"/>
      <c r="O271" s="6"/>
      <c r="P271" s="6"/>
      <c r="Q271" s="6"/>
      <c r="R271" s="6"/>
      <c r="S271" s="6"/>
      <c r="T271" s="8"/>
    </row>
    <row r="272" spans="2:20" ht="45" customHeight="1" x14ac:dyDescent="0.2">
      <c r="B272" s="26" t="s">
        <v>23</v>
      </c>
      <c r="C272" s="27" t="s">
        <v>183</v>
      </c>
      <c r="D272" s="27" t="s">
        <v>25</v>
      </c>
      <c r="E272" s="27" t="s">
        <v>184</v>
      </c>
      <c r="F272" s="27" t="s">
        <v>185</v>
      </c>
      <c r="G272" s="28">
        <f>S272+S273+S274+S275+S276+S277+S278</f>
        <v>0</v>
      </c>
      <c r="H272" s="27" t="s">
        <v>28</v>
      </c>
      <c r="I272" s="29">
        <v>98.88</v>
      </c>
      <c r="J272" s="29">
        <v>98.88</v>
      </c>
      <c r="K272" s="30">
        <v>0.23</v>
      </c>
      <c r="L272" s="29">
        <f>ROUND(J272,2)+(ROUND(J272,2)*K272)</f>
        <v>121.6224</v>
      </c>
      <c r="M272" s="31">
        <f>ROUND(T272,2)+ROUND(T273,2)+ROUND(T274,2)+ROUND(T275,2)+ROUND(T276,2)+ROUND(T277,2)+ROUND(T278,2)</f>
        <v>0</v>
      </c>
      <c r="N272" s="27"/>
      <c r="O272" s="27" t="s">
        <v>54</v>
      </c>
      <c r="P272" s="27" t="s">
        <v>182</v>
      </c>
      <c r="Q272" s="10" t="s">
        <v>21</v>
      </c>
      <c r="R272" s="10" t="s">
        <v>30</v>
      </c>
      <c r="S272" s="11"/>
      <c r="T272" s="15">
        <f>ROUND(L272,2)*S272</f>
        <v>0</v>
      </c>
    </row>
    <row r="273" spans="2:20" ht="45" customHeight="1" x14ac:dyDescent="0.2">
      <c r="B273" s="26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10" t="s">
        <v>46</v>
      </c>
      <c r="R273" s="10" t="s">
        <v>47</v>
      </c>
      <c r="S273" s="11"/>
      <c r="T273" s="15">
        <f>ROUND(L272,2)*S273</f>
        <v>0</v>
      </c>
    </row>
    <row r="274" spans="2:20" ht="45" customHeight="1" x14ac:dyDescent="0.2">
      <c r="B274" s="26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10" t="s">
        <v>48</v>
      </c>
      <c r="R274" s="10" t="s">
        <v>49</v>
      </c>
      <c r="S274" s="11"/>
      <c r="T274" s="15">
        <f>ROUND(L272,2)*S274</f>
        <v>0</v>
      </c>
    </row>
    <row r="275" spans="2:20" ht="45" customHeight="1" x14ac:dyDescent="0.2">
      <c r="B275" s="26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10" t="s">
        <v>50</v>
      </c>
      <c r="R275" s="10" t="s">
        <v>51</v>
      </c>
      <c r="S275" s="11"/>
      <c r="T275" s="15">
        <f>ROUND(L272,2)*S275</f>
        <v>0</v>
      </c>
    </row>
    <row r="276" spans="2:20" ht="45" customHeight="1" x14ac:dyDescent="0.2">
      <c r="B276" s="26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10" t="s">
        <v>52</v>
      </c>
      <c r="R276" s="10" t="s">
        <v>53</v>
      </c>
      <c r="S276" s="11"/>
      <c r="T276" s="15">
        <f>ROUND(L272,2)*S276</f>
        <v>0</v>
      </c>
    </row>
    <row r="277" spans="2:20" ht="45" customHeight="1" x14ac:dyDescent="0.2">
      <c r="B277" s="26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10" t="s">
        <v>54</v>
      </c>
      <c r="R277" s="10" t="s">
        <v>55</v>
      </c>
      <c r="S277" s="11"/>
      <c r="T277" s="15">
        <f>ROUND(L272,2)*S277</f>
        <v>0</v>
      </c>
    </row>
    <row r="278" spans="2:20" ht="45" customHeight="1" x14ac:dyDescent="0.2">
      <c r="B278" s="26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10" t="s">
        <v>56</v>
      </c>
      <c r="R278" s="10" t="s">
        <v>57</v>
      </c>
      <c r="S278" s="11"/>
      <c r="T278" s="15">
        <f>ROUND(L272,2)*S278</f>
        <v>0</v>
      </c>
    </row>
    <row r="279" spans="2:20" ht="45" customHeight="1" x14ac:dyDescent="0.2">
      <c r="B279" s="26" t="s">
        <v>23</v>
      </c>
      <c r="C279" s="27" t="s">
        <v>186</v>
      </c>
      <c r="D279" s="27" t="s">
        <v>25</v>
      </c>
      <c r="E279" s="27" t="s">
        <v>187</v>
      </c>
      <c r="F279" s="27" t="s">
        <v>188</v>
      </c>
      <c r="G279" s="28">
        <f>S279+S280+S281+S282+S283+S284+S285</f>
        <v>0</v>
      </c>
      <c r="H279" s="27" t="s">
        <v>75</v>
      </c>
      <c r="I279" s="29">
        <v>22.24</v>
      </c>
      <c r="J279" s="29">
        <v>22.24</v>
      </c>
      <c r="K279" s="30">
        <v>0.23</v>
      </c>
      <c r="L279" s="29">
        <f>ROUND(J279,2)+(ROUND(J279,2)*K279)</f>
        <v>27.355199999999996</v>
      </c>
      <c r="M279" s="31">
        <f>ROUND(T279,2)+ROUND(T280,2)+ROUND(T281,2)+ROUND(T282,2)+ROUND(T283,2)+ROUND(T284,2)+ROUND(T285,2)</f>
        <v>0</v>
      </c>
      <c r="N279" s="27"/>
      <c r="O279" s="27" t="s">
        <v>54</v>
      </c>
      <c r="P279" s="27" t="s">
        <v>182</v>
      </c>
      <c r="Q279" s="10" t="s">
        <v>21</v>
      </c>
      <c r="R279" s="10" t="s">
        <v>30</v>
      </c>
      <c r="S279" s="11"/>
      <c r="T279" s="15">
        <f>ROUND(L279,2)*S279</f>
        <v>0</v>
      </c>
    </row>
    <row r="280" spans="2:20" ht="45" customHeight="1" x14ac:dyDescent="0.2">
      <c r="B280" s="26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10" t="s">
        <v>46</v>
      </c>
      <c r="R280" s="10" t="s">
        <v>47</v>
      </c>
      <c r="S280" s="11"/>
      <c r="T280" s="15">
        <f>ROUND(L279,2)*S280</f>
        <v>0</v>
      </c>
    </row>
    <row r="281" spans="2:20" ht="45" customHeight="1" x14ac:dyDescent="0.2">
      <c r="B281" s="26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10" t="s">
        <v>48</v>
      </c>
      <c r="R281" s="10" t="s">
        <v>49</v>
      </c>
      <c r="S281" s="11"/>
      <c r="T281" s="15">
        <f>ROUND(L279,2)*S281</f>
        <v>0</v>
      </c>
    </row>
    <row r="282" spans="2:20" ht="45" customHeight="1" x14ac:dyDescent="0.2">
      <c r="B282" s="26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10" t="s">
        <v>50</v>
      </c>
      <c r="R282" s="10" t="s">
        <v>51</v>
      </c>
      <c r="S282" s="11"/>
      <c r="T282" s="15">
        <f>ROUND(L279,2)*S282</f>
        <v>0</v>
      </c>
    </row>
    <row r="283" spans="2:20" ht="45" customHeight="1" x14ac:dyDescent="0.2">
      <c r="B283" s="26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10" t="s">
        <v>52</v>
      </c>
      <c r="R283" s="10" t="s">
        <v>53</v>
      </c>
      <c r="S283" s="11"/>
      <c r="T283" s="15">
        <f>ROUND(L279,2)*S283</f>
        <v>0</v>
      </c>
    </row>
    <row r="284" spans="2:20" ht="45" customHeight="1" x14ac:dyDescent="0.2">
      <c r="B284" s="26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10" t="s">
        <v>54</v>
      </c>
      <c r="R284" s="10" t="s">
        <v>55</v>
      </c>
      <c r="S284" s="11"/>
      <c r="T284" s="15">
        <f>ROUND(L279,2)*S284</f>
        <v>0</v>
      </c>
    </row>
    <row r="285" spans="2:20" ht="45" customHeight="1" x14ac:dyDescent="0.2">
      <c r="B285" s="26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10" t="s">
        <v>56</v>
      </c>
      <c r="R285" s="10" t="s">
        <v>57</v>
      </c>
      <c r="S285" s="11"/>
      <c r="T285" s="15">
        <f>ROUND(L279,2)*S285</f>
        <v>0</v>
      </c>
    </row>
    <row r="286" spans="2:20" ht="45" customHeight="1" x14ac:dyDescent="0.2">
      <c r="B286" s="26" t="s">
        <v>23</v>
      </c>
      <c r="C286" s="27" t="s">
        <v>189</v>
      </c>
      <c r="D286" s="27" t="s">
        <v>25</v>
      </c>
      <c r="E286" s="27" t="s">
        <v>190</v>
      </c>
      <c r="F286" s="27" t="s">
        <v>191</v>
      </c>
      <c r="G286" s="28">
        <f>S286+S287+S288+S289+S290+S291+S292</f>
        <v>0</v>
      </c>
      <c r="H286" s="27" t="s">
        <v>75</v>
      </c>
      <c r="I286" s="29">
        <v>21.91</v>
      </c>
      <c r="J286" s="29">
        <v>21.91</v>
      </c>
      <c r="K286" s="30">
        <v>0.23</v>
      </c>
      <c r="L286" s="29">
        <f>ROUND(J286,2)+(ROUND(J286,2)*K286)</f>
        <v>26.949300000000001</v>
      </c>
      <c r="M286" s="31">
        <f>ROUND(T286,2)+ROUND(T287,2)+ROUND(T288,2)+ROUND(T289,2)+ROUND(T290,2)+ROUND(T291,2)+ROUND(T292,2)</f>
        <v>0</v>
      </c>
      <c r="N286" s="27"/>
      <c r="O286" s="27" t="s">
        <v>54</v>
      </c>
      <c r="P286" s="27" t="s">
        <v>182</v>
      </c>
      <c r="Q286" s="10" t="s">
        <v>21</v>
      </c>
      <c r="R286" s="10" t="s">
        <v>30</v>
      </c>
      <c r="S286" s="11"/>
      <c r="T286" s="15">
        <f>ROUND(L286,2)*S286</f>
        <v>0</v>
      </c>
    </row>
    <row r="287" spans="2:20" ht="45" customHeight="1" x14ac:dyDescent="0.2">
      <c r="B287" s="26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10" t="s">
        <v>46</v>
      </c>
      <c r="R287" s="10" t="s">
        <v>47</v>
      </c>
      <c r="S287" s="11"/>
      <c r="T287" s="15">
        <f>ROUND(L286,2)*S287</f>
        <v>0</v>
      </c>
    </row>
    <row r="288" spans="2:20" ht="45" customHeight="1" x14ac:dyDescent="0.2">
      <c r="B288" s="26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10" t="s">
        <v>48</v>
      </c>
      <c r="R288" s="10" t="s">
        <v>49</v>
      </c>
      <c r="S288" s="11"/>
      <c r="T288" s="15">
        <f>ROUND(L286,2)*S288</f>
        <v>0</v>
      </c>
    </row>
    <row r="289" spans="2:20" ht="45" customHeight="1" x14ac:dyDescent="0.2">
      <c r="B289" s="26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10" t="s">
        <v>50</v>
      </c>
      <c r="R289" s="10" t="s">
        <v>51</v>
      </c>
      <c r="S289" s="11"/>
      <c r="T289" s="15">
        <f>ROUND(L286,2)*S289</f>
        <v>0</v>
      </c>
    </row>
    <row r="290" spans="2:20" ht="45" customHeight="1" x14ac:dyDescent="0.2">
      <c r="B290" s="26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10" t="s">
        <v>52</v>
      </c>
      <c r="R290" s="10" t="s">
        <v>53</v>
      </c>
      <c r="S290" s="11"/>
      <c r="T290" s="15">
        <f>ROUND(L286,2)*S290</f>
        <v>0</v>
      </c>
    </row>
    <row r="291" spans="2:20" ht="45" customHeight="1" x14ac:dyDescent="0.2">
      <c r="B291" s="26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10" t="s">
        <v>54</v>
      </c>
      <c r="R291" s="10" t="s">
        <v>55</v>
      </c>
      <c r="S291" s="11"/>
      <c r="T291" s="15">
        <f>ROUND(L286,2)*S291</f>
        <v>0</v>
      </c>
    </row>
    <row r="292" spans="2:20" ht="45" customHeight="1" x14ac:dyDescent="0.2">
      <c r="B292" s="26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10" t="s">
        <v>56</v>
      </c>
      <c r="R292" s="10" t="s">
        <v>57</v>
      </c>
      <c r="S292" s="11"/>
      <c r="T292" s="15">
        <f>ROUND(L286,2)*S292</f>
        <v>0</v>
      </c>
    </row>
    <row r="293" spans="2:20" ht="25.5" x14ac:dyDescent="0.2">
      <c r="B293" s="5" t="s">
        <v>92</v>
      </c>
      <c r="C293" s="6" t="s">
        <v>56</v>
      </c>
      <c r="D293" s="6"/>
      <c r="E293" s="6"/>
      <c r="F293" s="6" t="s">
        <v>192</v>
      </c>
      <c r="G293" s="6"/>
      <c r="H293" s="6"/>
      <c r="I293" s="6"/>
      <c r="J293" s="6"/>
      <c r="K293" s="6"/>
      <c r="L293" s="6"/>
      <c r="M293" s="7">
        <f>ROUND(M294,2)+ROUND(M301,2)+ROUND(M308,2)+ROUND(M315,2)+ROUND(M322,2)+ROUND(M329,2)</f>
        <v>0</v>
      </c>
      <c r="N293" s="6"/>
      <c r="O293" s="6"/>
      <c r="P293" s="6"/>
      <c r="Q293" s="6"/>
      <c r="R293" s="6"/>
      <c r="S293" s="6"/>
      <c r="T293" s="8"/>
    </row>
    <row r="294" spans="2:20" ht="45" customHeight="1" x14ac:dyDescent="0.2">
      <c r="B294" s="26" t="s">
        <v>23</v>
      </c>
      <c r="C294" s="27" t="s">
        <v>193</v>
      </c>
      <c r="D294" s="27" t="s">
        <v>25</v>
      </c>
      <c r="E294" s="27" t="s">
        <v>194</v>
      </c>
      <c r="F294" s="27" t="s">
        <v>195</v>
      </c>
      <c r="G294" s="28">
        <f>S294+S295+S296+S297+S298+S299+S300</f>
        <v>0</v>
      </c>
      <c r="H294" s="27" t="s">
        <v>75</v>
      </c>
      <c r="I294" s="29">
        <v>23.35</v>
      </c>
      <c r="J294" s="29">
        <v>23.35</v>
      </c>
      <c r="K294" s="30">
        <v>0.23</v>
      </c>
      <c r="L294" s="29">
        <f>ROUND(J294,2)+(ROUND(J294,2)*K294)</f>
        <v>28.720500000000001</v>
      </c>
      <c r="M294" s="31">
        <f>ROUND(T294,2)+ROUND(T295,2)+ROUND(T296,2)+ROUND(T297,2)+ROUND(T298,2)+ROUND(T299,2)+ROUND(T300,2)</f>
        <v>0</v>
      </c>
      <c r="N294" s="27"/>
      <c r="O294" s="27" t="s">
        <v>56</v>
      </c>
      <c r="P294" s="27" t="s">
        <v>192</v>
      </c>
      <c r="Q294" s="10" t="s">
        <v>21</v>
      </c>
      <c r="R294" s="10" t="s">
        <v>30</v>
      </c>
      <c r="S294" s="11"/>
      <c r="T294" s="15">
        <f>ROUND(L294,2)*S294</f>
        <v>0</v>
      </c>
    </row>
    <row r="295" spans="2:20" ht="45" customHeight="1" x14ac:dyDescent="0.2">
      <c r="B295" s="26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10" t="s">
        <v>46</v>
      </c>
      <c r="R295" s="10" t="s">
        <v>47</v>
      </c>
      <c r="S295" s="11"/>
      <c r="T295" s="15">
        <f>ROUND(L294,2)*S295</f>
        <v>0</v>
      </c>
    </row>
    <row r="296" spans="2:20" ht="45" customHeight="1" x14ac:dyDescent="0.2">
      <c r="B296" s="26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10" t="s">
        <v>48</v>
      </c>
      <c r="R296" s="10" t="s">
        <v>49</v>
      </c>
      <c r="S296" s="11"/>
      <c r="T296" s="15">
        <f>ROUND(L294,2)*S296</f>
        <v>0</v>
      </c>
    </row>
    <row r="297" spans="2:20" ht="45" customHeight="1" x14ac:dyDescent="0.2">
      <c r="B297" s="26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10" t="s">
        <v>50</v>
      </c>
      <c r="R297" s="10" t="s">
        <v>51</v>
      </c>
      <c r="S297" s="11"/>
      <c r="T297" s="15">
        <f>ROUND(L294,2)*S297</f>
        <v>0</v>
      </c>
    </row>
    <row r="298" spans="2:20" ht="45" customHeight="1" x14ac:dyDescent="0.2">
      <c r="B298" s="26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10" t="s">
        <v>52</v>
      </c>
      <c r="R298" s="10" t="s">
        <v>53</v>
      </c>
      <c r="S298" s="11"/>
      <c r="T298" s="15">
        <f>ROUND(L294,2)*S298</f>
        <v>0</v>
      </c>
    </row>
    <row r="299" spans="2:20" ht="45" customHeight="1" x14ac:dyDescent="0.2">
      <c r="B299" s="26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10" t="s">
        <v>54</v>
      </c>
      <c r="R299" s="10" t="s">
        <v>55</v>
      </c>
      <c r="S299" s="11"/>
      <c r="T299" s="15">
        <f>ROUND(L294,2)*S299</f>
        <v>0</v>
      </c>
    </row>
    <row r="300" spans="2:20" ht="45" customHeight="1" x14ac:dyDescent="0.2">
      <c r="B300" s="26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10" t="s">
        <v>56</v>
      </c>
      <c r="R300" s="10" t="s">
        <v>57</v>
      </c>
      <c r="S300" s="11"/>
      <c r="T300" s="15">
        <f>ROUND(L294,2)*S300</f>
        <v>0</v>
      </c>
    </row>
    <row r="301" spans="2:20" ht="45" customHeight="1" x14ac:dyDescent="0.2">
      <c r="B301" s="26" t="s">
        <v>23</v>
      </c>
      <c r="C301" s="27" t="s">
        <v>196</v>
      </c>
      <c r="D301" s="27" t="s">
        <v>25</v>
      </c>
      <c r="E301" s="27" t="s">
        <v>197</v>
      </c>
      <c r="F301" s="27" t="s">
        <v>198</v>
      </c>
      <c r="G301" s="28">
        <f>S301+S302+S303+S304+S305+S306+S307</f>
        <v>0</v>
      </c>
      <c r="H301" s="27" t="s">
        <v>28</v>
      </c>
      <c r="I301" s="29">
        <v>438.6</v>
      </c>
      <c r="J301" s="29">
        <v>438.6</v>
      </c>
      <c r="K301" s="30">
        <v>0.23</v>
      </c>
      <c r="L301" s="29">
        <f>ROUND(J301,2)+(ROUND(J301,2)*K301)</f>
        <v>539.47800000000007</v>
      </c>
      <c r="M301" s="31">
        <f>ROUND(T301,2)+ROUND(T302,2)+ROUND(T303,2)+ROUND(T304,2)+ROUND(T305,2)+ROUND(T306,2)+ROUND(T307,2)</f>
        <v>0</v>
      </c>
      <c r="N301" s="27"/>
      <c r="O301" s="27" t="s">
        <v>56</v>
      </c>
      <c r="P301" s="27" t="s">
        <v>192</v>
      </c>
      <c r="Q301" s="10" t="s">
        <v>21</v>
      </c>
      <c r="R301" s="10" t="s">
        <v>30</v>
      </c>
      <c r="S301" s="11"/>
      <c r="T301" s="15">
        <f>ROUND(L301,2)*S301</f>
        <v>0</v>
      </c>
    </row>
    <row r="302" spans="2:20" ht="45" customHeight="1" x14ac:dyDescent="0.2">
      <c r="B302" s="26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10" t="s">
        <v>46</v>
      </c>
      <c r="R302" s="10" t="s">
        <v>47</v>
      </c>
      <c r="S302" s="11"/>
      <c r="T302" s="15">
        <f>ROUND(L301,2)*S302</f>
        <v>0</v>
      </c>
    </row>
    <row r="303" spans="2:20" ht="45" customHeight="1" x14ac:dyDescent="0.2">
      <c r="B303" s="26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10" t="s">
        <v>48</v>
      </c>
      <c r="R303" s="10" t="s">
        <v>49</v>
      </c>
      <c r="S303" s="11"/>
      <c r="T303" s="15">
        <f>ROUND(L301,2)*S303</f>
        <v>0</v>
      </c>
    </row>
    <row r="304" spans="2:20" ht="45" customHeight="1" x14ac:dyDescent="0.2">
      <c r="B304" s="26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10" t="s">
        <v>50</v>
      </c>
      <c r="R304" s="10" t="s">
        <v>51</v>
      </c>
      <c r="S304" s="11"/>
      <c r="T304" s="15">
        <f>ROUND(L301,2)*S304</f>
        <v>0</v>
      </c>
    </row>
    <row r="305" spans="2:20" ht="45" customHeight="1" x14ac:dyDescent="0.2">
      <c r="B305" s="26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10" t="s">
        <v>52</v>
      </c>
      <c r="R305" s="10" t="s">
        <v>53</v>
      </c>
      <c r="S305" s="11"/>
      <c r="T305" s="15">
        <f>ROUND(L301,2)*S305</f>
        <v>0</v>
      </c>
    </row>
    <row r="306" spans="2:20" ht="45" customHeight="1" x14ac:dyDescent="0.2">
      <c r="B306" s="26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10" t="s">
        <v>54</v>
      </c>
      <c r="R306" s="10" t="s">
        <v>55</v>
      </c>
      <c r="S306" s="11"/>
      <c r="T306" s="15">
        <f>ROUND(L301,2)*S306</f>
        <v>0</v>
      </c>
    </row>
    <row r="307" spans="2:20" ht="45" customHeight="1" x14ac:dyDescent="0.2">
      <c r="B307" s="26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10" t="s">
        <v>56</v>
      </c>
      <c r="R307" s="10" t="s">
        <v>57</v>
      </c>
      <c r="S307" s="11"/>
      <c r="T307" s="15">
        <f>ROUND(L301,2)*S307</f>
        <v>0</v>
      </c>
    </row>
    <row r="308" spans="2:20" ht="45" customHeight="1" x14ac:dyDescent="0.2">
      <c r="B308" s="26" t="s">
        <v>23</v>
      </c>
      <c r="C308" s="27" t="s">
        <v>199</v>
      </c>
      <c r="D308" s="27" t="s">
        <v>25</v>
      </c>
      <c r="E308" s="27" t="s">
        <v>200</v>
      </c>
      <c r="F308" s="27" t="s">
        <v>201</v>
      </c>
      <c r="G308" s="28">
        <f>S308+S309+S310+S311+S312+S313+S314</f>
        <v>0</v>
      </c>
      <c r="H308" s="27" t="s">
        <v>28</v>
      </c>
      <c r="I308" s="29">
        <v>629.15</v>
      </c>
      <c r="J308" s="29">
        <v>629.15</v>
      </c>
      <c r="K308" s="30">
        <v>0.23</v>
      </c>
      <c r="L308" s="29">
        <f>ROUND(J308,2)+(ROUND(J308,2)*K308)</f>
        <v>773.85449999999992</v>
      </c>
      <c r="M308" s="31">
        <f>ROUND(T308,2)+ROUND(T309,2)+ROUND(T310,2)+ROUND(T311,2)+ROUND(T312,2)+ROUND(T313,2)+ROUND(T314,2)</f>
        <v>0</v>
      </c>
      <c r="N308" s="27"/>
      <c r="O308" s="27" t="s">
        <v>56</v>
      </c>
      <c r="P308" s="27" t="s">
        <v>192</v>
      </c>
      <c r="Q308" s="10" t="s">
        <v>21</v>
      </c>
      <c r="R308" s="10" t="s">
        <v>30</v>
      </c>
      <c r="S308" s="11"/>
      <c r="T308" s="15">
        <f>ROUND(L308,2)*S308</f>
        <v>0</v>
      </c>
    </row>
    <row r="309" spans="2:20" ht="45" customHeight="1" x14ac:dyDescent="0.2">
      <c r="B309" s="26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10" t="s">
        <v>46</v>
      </c>
      <c r="R309" s="10" t="s">
        <v>47</v>
      </c>
      <c r="S309" s="11"/>
      <c r="T309" s="15">
        <f>ROUND(L308,2)*S309</f>
        <v>0</v>
      </c>
    </row>
    <row r="310" spans="2:20" ht="45" customHeight="1" x14ac:dyDescent="0.2">
      <c r="B310" s="26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10" t="s">
        <v>48</v>
      </c>
      <c r="R310" s="10" t="s">
        <v>49</v>
      </c>
      <c r="S310" s="11"/>
      <c r="T310" s="15">
        <f>ROUND(L308,2)*S310</f>
        <v>0</v>
      </c>
    </row>
    <row r="311" spans="2:20" ht="45" customHeight="1" x14ac:dyDescent="0.2">
      <c r="B311" s="26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10" t="s">
        <v>50</v>
      </c>
      <c r="R311" s="10" t="s">
        <v>51</v>
      </c>
      <c r="S311" s="11"/>
      <c r="T311" s="15">
        <f>ROUND(L308,2)*S311</f>
        <v>0</v>
      </c>
    </row>
    <row r="312" spans="2:20" ht="45" customHeight="1" x14ac:dyDescent="0.2">
      <c r="B312" s="26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10" t="s">
        <v>52</v>
      </c>
      <c r="R312" s="10" t="s">
        <v>53</v>
      </c>
      <c r="S312" s="11"/>
      <c r="T312" s="15">
        <f>ROUND(L308,2)*S312</f>
        <v>0</v>
      </c>
    </row>
    <row r="313" spans="2:20" ht="45" customHeight="1" x14ac:dyDescent="0.2">
      <c r="B313" s="26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10" t="s">
        <v>54</v>
      </c>
      <c r="R313" s="10" t="s">
        <v>55</v>
      </c>
      <c r="S313" s="11"/>
      <c r="T313" s="15">
        <f>ROUND(L308,2)*S313</f>
        <v>0</v>
      </c>
    </row>
    <row r="314" spans="2:20" ht="45" customHeight="1" x14ac:dyDescent="0.2">
      <c r="B314" s="26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10" t="s">
        <v>56</v>
      </c>
      <c r="R314" s="10" t="s">
        <v>57</v>
      </c>
      <c r="S314" s="11"/>
      <c r="T314" s="15">
        <f>ROUND(L308,2)*S314</f>
        <v>0</v>
      </c>
    </row>
    <row r="315" spans="2:20" ht="45" customHeight="1" x14ac:dyDescent="0.2">
      <c r="B315" s="26" t="s">
        <v>23</v>
      </c>
      <c r="C315" s="27" t="s">
        <v>202</v>
      </c>
      <c r="D315" s="27" t="s">
        <v>25</v>
      </c>
      <c r="E315" s="27" t="s">
        <v>203</v>
      </c>
      <c r="F315" s="27" t="s">
        <v>204</v>
      </c>
      <c r="G315" s="28">
        <f>S315+S316+S317+S318+S319+S320+S321</f>
        <v>0</v>
      </c>
      <c r="H315" s="27" t="s">
        <v>28</v>
      </c>
      <c r="I315" s="29">
        <v>825.54</v>
      </c>
      <c r="J315" s="29">
        <v>825.54</v>
      </c>
      <c r="K315" s="30">
        <v>0.23</v>
      </c>
      <c r="L315" s="29">
        <f>ROUND(J315,2)+(ROUND(J315,2)*K315)</f>
        <v>1015.4141999999999</v>
      </c>
      <c r="M315" s="31">
        <f>ROUND(T315,2)+ROUND(T316,2)+ROUND(T317,2)+ROUND(T318,2)+ROUND(T319,2)+ROUND(T320,2)+ROUND(T321,2)</f>
        <v>0</v>
      </c>
      <c r="N315" s="27"/>
      <c r="O315" s="27" t="s">
        <v>56</v>
      </c>
      <c r="P315" s="27" t="s">
        <v>192</v>
      </c>
      <c r="Q315" s="10" t="s">
        <v>21</v>
      </c>
      <c r="R315" s="10" t="s">
        <v>30</v>
      </c>
      <c r="S315" s="11"/>
      <c r="T315" s="15">
        <f>ROUND(L315,2)*S315</f>
        <v>0</v>
      </c>
    </row>
    <row r="316" spans="2:20" ht="45" customHeight="1" x14ac:dyDescent="0.2">
      <c r="B316" s="26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10" t="s">
        <v>46</v>
      </c>
      <c r="R316" s="10" t="s">
        <v>47</v>
      </c>
      <c r="S316" s="11"/>
      <c r="T316" s="15">
        <f>ROUND(L315,2)*S316</f>
        <v>0</v>
      </c>
    </row>
    <row r="317" spans="2:20" ht="45" customHeight="1" x14ac:dyDescent="0.2">
      <c r="B317" s="26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10" t="s">
        <v>48</v>
      </c>
      <c r="R317" s="10" t="s">
        <v>49</v>
      </c>
      <c r="S317" s="11"/>
      <c r="T317" s="15">
        <f>ROUND(L315,2)*S317</f>
        <v>0</v>
      </c>
    </row>
    <row r="318" spans="2:20" ht="45" customHeight="1" x14ac:dyDescent="0.2">
      <c r="B318" s="26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10" t="s">
        <v>50</v>
      </c>
      <c r="R318" s="10" t="s">
        <v>51</v>
      </c>
      <c r="S318" s="11"/>
      <c r="T318" s="15">
        <f>ROUND(L315,2)*S318</f>
        <v>0</v>
      </c>
    </row>
    <row r="319" spans="2:20" ht="45" customHeight="1" x14ac:dyDescent="0.2">
      <c r="B319" s="26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10" t="s">
        <v>52</v>
      </c>
      <c r="R319" s="10" t="s">
        <v>53</v>
      </c>
      <c r="S319" s="11"/>
      <c r="T319" s="15">
        <f>ROUND(L315,2)*S319</f>
        <v>0</v>
      </c>
    </row>
    <row r="320" spans="2:20" ht="45" customHeight="1" x14ac:dyDescent="0.2">
      <c r="B320" s="26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10" t="s">
        <v>54</v>
      </c>
      <c r="R320" s="10" t="s">
        <v>55</v>
      </c>
      <c r="S320" s="11"/>
      <c r="T320" s="15">
        <f>ROUND(L315,2)*S320</f>
        <v>0</v>
      </c>
    </row>
    <row r="321" spans="2:20" ht="45" customHeight="1" x14ac:dyDescent="0.2">
      <c r="B321" s="26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10" t="s">
        <v>56</v>
      </c>
      <c r="R321" s="10" t="s">
        <v>57</v>
      </c>
      <c r="S321" s="11"/>
      <c r="T321" s="15">
        <f>ROUND(L315,2)*S321</f>
        <v>0</v>
      </c>
    </row>
    <row r="322" spans="2:20" ht="45" customHeight="1" x14ac:dyDescent="0.2">
      <c r="B322" s="26" t="s">
        <v>23</v>
      </c>
      <c r="C322" s="27" t="s">
        <v>205</v>
      </c>
      <c r="D322" s="27" t="s">
        <v>25</v>
      </c>
      <c r="E322" s="27" t="s">
        <v>206</v>
      </c>
      <c r="F322" s="27" t="s">
        <v>207</v>
      </c>
      <c r="G322" s="28">
        <f>S322+S323+S324+S325+S326+S327+S328</f>
        <v>0</v>
      </c>
      <c r="H322" s="27" t="s">
        <v>28</v>
      </c>
      <c r="I322" s="29">
        <v>1103.56</v>
      </c>
      <c r="J322" s="29">
        <v>1103.56</v>
      </c>
      <c r="K322" s="30">
        <v>0.23</v>
      </c>
      <c r="L322" s="29">
        <f>ROUND(J322,2)+(ROUND(J322,2)*K322)</f>
        <v>1357.3788</v>
      </c>
      <c r="M322" s="31">
        <f>ROUND(T322,2)+ROUND(T323,2)+ROUND(T324,2)+ROUND(T325,2)+ROUND(T326,2)+ROUND(T327,2)+ROUND(T328,2)</f>
        <v>0</v>
      </c>
      <c r="N322" s="27"/>
      <c r="O322" s="27" t="s">
        <v>56</v>
      </c>
      <c r="P322" s="27" t="s">
        <v>192</v>
      </c>
      <c r="Q322" s="10" t="s">
        <v>21</v>
      </c>
      <c r="R322" s="10" t="s">
        <v>30</v>
      </c>
      <c r="S322" s="11"/>
      <c r="T322" s="15">
        <f>ROUND(L322,2)*S322</f>
        <v>0</v>
      </c>
    </row>
    <row r="323" spans="2:20" ht="45" customHeight="1" x14ac:dyDescent="0.2">
      <c r="B323" s="26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10" t="s">
        <v>46</v>
      </c>
      <c r="R323" s="10" t="s">
        <v>47</v>
      </c>
      <c r="S323" s="11"/>
      <c r="T323" s="15">
        <f>ROUND(L322,2)*S323</f>
        <v>0</v>
      </c>
    </row>
    <row r="324" spans="2:20" ht="45" customHeight="1" x14ac:dyDescent="0.2">
      <c r="B324" s="26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10" t="s">
        <v>48</v>
      </c>
      <c r="R324" s="10" t="s">
        <v>49</v>
      </c>
      <c r="S324" s="11"/>
      <c r="T324" s="15">
        <f>ROUND(L322,2)*S324</f>
        <v>0</v>
      </c>
    </row>
    <row r="325" spans="2:20" ht="45" customHeight="1" x14ac:dyDescent="0.2">
      <c r="B325" s="26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10" t="s">
        <v>50</v>
      </c>
      <c r="R325" s="10" t="s">
        <v>51</v>
      </c>
      <c r="S325" s="11"/>
      <c r="T325" s="15">
        <f>ROUND(L322,2)*S325</f>
        <v>0</v>
      </c>
    </row>
    <row r="326" spans="2:20" ht="45" customHeight="1" x14ac:dyDescent="0.2">
      <c r="B326" s="26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10" t="s">
        <v>52</v>
      </c>
      <c r="R326" s="10" t="s">
        <v>53</v>
      </c>
      <c r="S326" s="11"/>
      <c r="T326" s="15">
        <f>ROUND(L322,2)*S326</f>
        <v>0</v>
      </c>
    </row>
    <row r="327" spans="2:20" ht="45" customHeight="1" x14ac:dyDescent="0.2">
      <c r="B327" s="26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10" t="s">
        <v>54</v>
      </c>
      <c r="R327" s="10" t="s">
        <v>55</v>
      </c>
      <c r="S327" s="11"/>
      <c r="T327" s="15">
        <f>ROUND(L322,2)*S327</f>
        <v>0</v>
      </c>
    </row>
    <row r="328" spans="2:20" ht="45" customHeight="1" x14ac:dyDescent="0.2">
      <c r="B328" s="26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10" t="s">
        <v>56</v>
      </c>
      <c r="R328" s="10" t="s">
        <v>57</v>
      </c>
      <c r="S328" s="11"/>
      <c r="T328" s="15">
        <f>ROUND(L322,2)*S328</f>
        <v>0</v>
      </c>
    </row>
    <row r="329" spans="2:20" ht="45" customHeight="1" x14ac:dyDescent="0.2">
      <c r="B329" s="26" t="s">
        <v>23</v>
      </c>
      <c r="C329" s="27" t="s">
        <v>208</v>
      </c>
      <c r="D329" s="27" t="s">
        <v>25</v>
      </c>
      <c r="E329" s="27" t="s">
        <v>209</v>
      </c>
      <c r="F329" s="27" t="s">
        <v>210</v>
      </c>
      <c r="G329" s="28">
        <f>S329+S330+S331+S332+S333+S334+S335</f>
        <v>0</v>
      </c>
      <c r="H329" s="27" t="s">
        <v>75</v>
      </c>
      <c r="I329" s="29">
        <v>38.590000000000003</v>
      </c>
      <c r="J329" s="29">
        <v>38.590000000000003</v>
      </c>
      <c r="K329" s="30">
        <v>0.23</v>
      </c>
      <c r="L329" s="29">
        <f>ROUND(J329,2)+(ROUND(J329,2)*K329)</f>
        <v>47.465700000000005</v>
      </c>
      <c r="M329" s="31">
        <f>ROUND(T329,2)+ROUND(T330,2)+ROUND(T331,2)+ROUND(T332,2)+ROUND(T333,2)+ROUND(T334,2)+ROUND(T335,2)</f>
        <v>0</v>
      </c>
      <c r="N329" s="27"/>
      <c r="O329" s="27" t="s">
        <v>56</v>
      </c>
      <c r="P329" s="27" t="s">
        <v>192</v>
      </c>
      <c r="Q329" s="10" t="s">
        <v>21</v>
      </c>
      <c r="R329" s="10" t="s">
        <v>30</v>
      </c>
      <c r="S329" s="11"/>
      <c r="T329" s="15">
        <f>ROUND(L329,2)*S329</f>
        <v>0</v>
      </c>
    </row>
    <row r="330" spans="2:20" ht="45" customHeight="1" x14ac:dyDescent="0.2">
      <c r="B330" s="26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10" t="s">
        <v>46</v>
      </c>
      <c r="R330" s="10" t="s">
        <v>47</v>
      </c>
      <c r="S330" s="11"/>
      <c r="T330" s="15">
        <f>ROUND(L329,2)*S330</f>
        <v>0</v>
      </c>
    </row>
    <row r="331" spans="2:20" ht="45" customHeight="1" x14ac:dyDescent="0.2">
      <c r="B331" s="26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10" t="s">
        <v>48</v>
      </c>
      <c r="R331" s="10" t="s">
        <v>49</v>
      </c>
      <c r="S331" s="11"/>
      <c r="T331" s="15">
        <f>ROUND(L329,2)*S331</f>
        <v>0</v>
      </c>
    </row>
    <row r="332" spans="2:20" ht="45" customHeight="1" x14ac:dyDescent="0.2">
      <c r="B332" s="26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10" t="s">
        <v>50</v>
      </c>
      <c r="R332" s="10" t="s">
        <v>51</v>
      </c>
      <c r="S332" s="11"/>
      <c r="T332" s="15">
        <f>ROUND(L329,2)*S332</f>
        <v>0</v>
      </c>
    </row>
    <row r="333" spans="2:20" ht="45" customHeight="1" x14ac:dyDescent="0.2">
      <c r="B333" s="26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10" t="s">
        <v>52</v>
      </c>
      <c r="R333" s="10" t="s">
        <v>53</v>
      </c>
      <c r="S333" s="11"/>
      <c r="T333" s="15">
        <f>ROUND(L329,2)*S333</f>
        <v>0</v>
      </c>
    </row>
    <row r="334" spans="2:20" ht="45" customHeight="1" x14ac:dyDescent="0.2">
      <c r="B334" s="26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10" t="s">
        <v>54</v>
      </c>
      <c r="R334" s="10" t="s">
        <v>55</v>
      </c>
      <c r="S334" s="11"/>
      <c r="T334" s="15">
        <f>ROUND(L329,2)*S334</f>
        <v>0</v>
      </c>
    </row>
    <row r="335" spans="2:20" ht="45" customHeight="1" x14ac:dyDescent="0.2">
      <c r="B335" s="26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10" t="s">
        <v>56</v>
      </c>
      <c r="R335" s="10" t="s">
        <v>57</v>
      </c>
      <c r="S335" s="11"/>
      <c r="T335" s="15">
        <f>ROUND(L329,2)*S335</f>
        <v>0</v>
      </c>
    </row>
    <row r="336" spans="2:20" ht="25.5" x14ac:dyDescent="0.2">
      <c r="B336" s="5" t="s">
        <v>92</v>
      </c>
      <c r="C336" s="6" t="s">
        <v>211</v>
      </c>
      <c r="D336" s="6"/>
      <c r="E336" s="6"/>
      <c r="F336" s="6" t="s">
        <v>212</v>
      </c>
      <c r="G336" s="6"/>
      <c r="H336" s="6"/>
      <c r="I336" s="6"/>
      <c r="J336" s="6"/>
      <c r="K336" s="6"/>
      <c r="L336" s="6"/>
      <c r="M336" s="7">
        <f>ROUND(M337,2)</f>
        <v>0</v>
      </c>
      <c r="N336" s="6"/>
      <c r="O336" s="6"/>
      <c r="P336" s="6"/>
      <c r="Q336" s="6"/>
      <c r="R336" s="6"/>
      <c r="S336" s="6"/>
      <c r="T336" s="8"/>
    </row>
    <row r="337" spans="2:20" ht="45" customHeight="1" x14ac:dyDescent="0.2">
      <c r="B337" s="26" t="s">
        <v>23</v>
      </c>
      <c r="C337" s="27" t="s">
        <v>213</v>
      </c>
      <c r="D337" s="27" t="s">
        <v>25</v>
      </c>
      <c r="E337" s="27" t="s">
        <v>214</v>
      </c>
      <c r="F337" s="27" t="s">
        <v>215</v>
      </c>
      <c r="G337" s="28">
        <f>S337+S338+S339+S340+S341+S342+S343</f>
        <v>0</v>
      </c>
      <c r="H337" s="27" t="s">
        <v>34</v>
      </c>
      <c r="I337" s="29">
        <v>1122.24</v>
      </c>
      <c r="J337" s="29">
        <v>1122.24</v>
      </c>
      <c r="K337" s="30">
        <v>0.23</v>
      </c>
      <c r="L337" s="29">
        <f>ROUND(J337,2)+(ROUND(J337,2)*K337)</f>
        <v>1380.3552</v>
      </c>
      <c r="M337" s="31">
        <f>ROUND(T337,2)+ROUND(T338,2)+ROUND(T339,2)+ROUND(T340,2)+ROUND(T341,2)+ROUND(T342,2)+ROUND(T343,2)</f>
        <v>0</v>
      </c>
      <c r="N337" s="27"/>
      <c r="O337" s="27" t="s">
        <v>211</v>
      </c>
      <c r="P337" s="27" t="s">
        <v>212</v>
      </c>
      <c r="Q337" s="10" t="s">
        <v>21</v>
      </c>
      <c r="R337" s="10" t="s">
        <v>30</v>
      </c>
      <c r="S337" s="11"/>
      <c r="T337" s="15">
        <f>ROUND(L337,2)*S337</f>
        <v>0</v>
      </c>
    </row>
    <row r="338" spans="2:20" ht="45" customHeight="1" x14ac:dyDescent="0.2">
      <c r="B338" s="26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10" t="s">
        <v>46</v>
      </c>
      <c r="R338" s="10" t="s">
        <v>47</v>
      </c>
      <c r="S338" s="11"/>
      <c r="T338" s="15">
        <f>ROUND(L337,2)*S338</f>
        <v>0</v>
      </c>
    </row>
    <row r="339" spans="2:20" ht="45" customHeight="1" x14ac:dyDescent="0.2">
      <c r="B339" s="26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10" t="s">
        <v>48</v>
      </c>
      <c r="R339" s="10" t="s">
        <v>49</v>
      </c>
      <c r="S339" s="11"/>
      <c r="T339" s="15">
        <f>ROUND(L337,2)*S339</f>
        <v>0</v>
      </c>
    </row>
    <row r="340" spans="2:20" ht="45" customHeight="1" x14ac:dyDescent="0.2">
      <c r="B340" s="26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10" t="s">
        <v>50</v>
      </c>
      <c r="R340" s="10" t="s">
        <v>51</v>
      </c>
      <c r="S340" s="11"/>
      <c r="T340" s="15">
        <f>ROUND(L337,2)*S340</f>
        <v>0</v>
      </c>
    </row>
    <row r="341" spans="2:20" ht="45" customHeight="1" x14ac:dyDescent="0.2">
      <c r="B341" s="26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10" t="s">
        <v>52</v>
      </c>
      <c r="R341" s="10" t="s">
        <v>53</v>
      </c>
      <c r="S341" s="11"/>
      <c r="T341" s="15">
        <f>ROUND(L337,2)*S341</f>
        <v>0</v>
      </c>
    </row>
    <row r="342" spans="2:20" ht="45" customHeight="1" x14ac:dyDescent="0.2">
      <c r="B342" s="26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10" t="s">
        <v>54</v>
      </c>
      <c r="R342" s="10" t="s">
        <v>55</v>
      </c>
      <c r="S342" s="11"/>
      <c r="T342" s="15">
        <f>ROUND(L337,2)*S342</f>
        <v>0</v>
      </c>
    </row>
    <row r="343" spans="2:20" ht="45" customHeight="1" x14ac:dyDescent="0.2">
      <c r="B343" s="26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10" t="s">
        <v>56</v>
      </c>
      <c r="R343" s="10" t="s">
        <v>57</v>
      </c>
      <c r="S343" s="11"/>
      <c r="T343" s="15">
        <f>ROUND(L337,2)*S343</f>
        <v>0</v>
      </c>
    </row>
    <row r="344" spans="2:20" ht="25.5" x14ac:dyDescent="0.2">
      <c r="B344" s="5" t="s">
        <v>92</v>
      </c>
      <c r="C344" s="6" t="s">
        <v>216</v>
      </c>
      <c r="D344" s="6"/>
      <c r="E344" s="6"/>
      <c r="F344" s="6" t="s">
        <v>217</v>
      </c>
      <c r="G344" s="6"/>
      <c r="H344" s="6"/>
      <c r="I344" s="6"/>
      <c r="J344" s="6"/>
      <c r="K344" s="6"/>
      <c r="L344" s="6"/>
      <c r="M344" s="7">
        <f>ROUND(M345,2)+ROUND(M352,2)+ROUND(M359,2)+ROUND(M366,2)+ROUND(M373,2)+ROUND(M380,2)</f>
        <v>0</v>
      </c>
      <c r="N344" s="6"/>
      <c r="O344" s="6"/>
      <c r="P344" s="6"/>
      <c r="Q344" s="6"/>
      <c r="R344" s="6"/>
      <c r="S344" s="6"/>
      <c r="T344" s="8"/>
    </row>
    <row r="345" spans="2:20" ht="45" customHeight="1" x14ac:dyDescent="0.2">
      <c r="B345" s="26" t="s">
        <v>23</v>
      </c>
      <c r="C345" s="27" t="s">
        <v>218</v>
      </c>
      <c r="D345" s="27" t="s">
        <v>25</v>
      </c>
      <c r="E345" s="27" t="s">
        <v>219</v>
      </c>
      <c r="F345" s="27" t="s">
        <v>220</v>
      </c>
      <c r="G345" s="28">
        <f>S345+S346+S347+S348+S349+S350+S351</f>
        <v>0</v>
      </c>
      <c r="H345" s="27" t="s">
        <v>28</v>
      </c>
      <c r="I345" s="29">
        <v>82.53</v>
      </c>
      <c r="J345" s="29">
        <v>82.53</v>
      </c>
      <c r="K345" s="30">
        <v>0.23</v>
      </c>
      <c r="L345" s="29">
        <f>ROUND(J345,2)+(ROUND(J345,2)*K345)</f>
        <v>101.5119</v>
      </c>
      <c r="M345" s="31">
        <f>ROUND(T345,2)+ROUND(T346,2)+ROUND(T347,2)+ROUND(T348,2)+ROUND(T349,2)+ROUND(T350,2)+ROUND(T351,2)</f>
        <v>0</v>
      </c>
      <c r="N345" s="27"/>
      <c r="O345" s="27" t="s">
        <v>216</v>
      </c>
      <c r="P345" s="27" t="s">
        <v>217</v>
      </c>
      <c r="Q345" s="10" t="s">
        <v>21</v>
      </c>
      <c r="R345" s="10" t="s">
        <v>30</v>
      </c>
      <c r="S345" s="11"/>
      <c r="T345" s="15">
        <f>ROUND(L345,2)*S345</f>
        <v>0</v>
      </c>
    </row>
    <row r="346" spans="2:20" ht="45" customHeight="1" x14ac:dyDescent="0.2">
      <c r="B346" s="26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10" t="s">
        <v>46</v>
      </c>
      <c r="R346" s="10" t="s">
        <v>47</v>
      </c>
      <c r="S346" s="11"/>
      <c r="T346" s="15">
        <f>ROUND(L345,2)*S346</f>
        <v>0</v>
      </c>
    </row>
    <row r="347" spans="2:20" ht="45" customHeight="1" x14ac:dyDescent="0.2">
      <c r="B347" s="26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10" t="s">
        <v>48</v>
      </c>
      <c r="R347" s="10" t="s">
        <v>49</v>
      </c>
      <c r="S347" s="11"/>
      <c r="T347" s="15">
        <f>ROUND(L345,2)*S347</f>
        <v>0</v>
      </c>
    </row>
    <row r="348" spans="2:20" ht="45" customHeight="1" x14ac:dyDescent="0.2">
      <c r="B348" s="26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10" t="s">
        <v>50</v>
      </c>
      <c r="R348" s="10" t="s">
        <v>51</v>
      </c>
      <c r="S348" s="11"/>
      <c r="T348" s="15">
        <f>ROUND(L345,2)*S348</f>
        <v>0</v>
      </c>
    </row>
    <row r="349" spans="2:20" ht="45" customHeight="1" x14ac:dyDescent="0.2">
      <c r="B349" s="26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10" t="s">
        <v>52</v>
      </c>
      <c r="R349" s="10" t="s">
        <v>53</v>
      </c>
      <c r="S349" s="11"/>
      <c r="T349" s="15">
        <f>ROUND(L345,2)*S349</f>
        <v>0</v>
      </c>
    </row>
    <row r="350" spans="2:20" ht="45" customHeight="1" x14ac:dyDescent="0.2">
      <c r="B350" s="26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10" t="s">
        <v>54</v>
      </c>
      <c r="R350" s="10" t="s">
        <v>55</v>
      </c>
      <c r="S350" s="11"/>
      <c r="T350" s="15">
        <f>ROUND(L345,2)*S350</f>
        <v>0</v>
      </c>
    </row>
    <row r="351" spans="2:20" ht="45" customHeight="1" x14ac:dyDescent="0.2">
      <c r="B351" s="26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10" t="s">
        <v>56</v>
      </c>
      <c r="R351" s="10" t="s">
        <v>57</v>
      </c>
      <c r="S351" s="11"/>
      <c r="T351" s="15">
        <f>ROUND(L345,2)*S351</f>
        <v>0</v>
      </c>
    </row>
    <row r="352" spans="2:20" ht="45" customHeight="1" x14ac:dyDescent="0.2">
      <c r="B352" s="26" t="s">
        <v>23</v>
      </c>
      <c r="C352" s="27" t="s">
        <v>221</v>
      </c>
      <c r="D352" s="27" t="s">
        <v>25</v>
      </c>
      <c r="E352" s="27" t="s">
        <v>222</v>
      </c>
      <c r="F352" s="27" t="s">
        <v>223</v>
      </c>
      <c r="G352" s="28">
        <f>S352+S353+S354+S355+S356+S357+S358</f>
        <v>0</v>
      </c>
      <c r="H352" s="27" t="s">
        <v>28</v>
      </c>
      <c r="I352" s="29">
        <v>90.44</v>
      </c>
      <c r="J352" s="29">
        <v>90.44</v>
      </c>
      <c r="K352" s="30">
        <v>0.23</v>
      </c>
      <c r="L352" s="29">
        <f>ROUND(J352,2)+(ROUND(J352,2)*K352)</f>
        <v>111.24119999999999</v>
      </c>
      <c r="M352" s="31">
        <f>ROUND(T352,2)+ROUND(T353,2)+ROUND(T354,2)+ROUND(T355,2)+ROUND(T356,2)+ROUND(T357,2)+ROUND(T358,2)</f>
        <v>0</v>
      </c>
      <c r="N352" s="27"/>
      <c r="O352" s="27" t="s">
        <v>216</v>
      </c>
      <c r="P352" s="27" t="s">
        <v>217</v>
      </c>
      <c r="Q352" s="10" t="s">
        <v>21</v>
      </c>
      <c r="R352" s="10" t="s">
        <v>30</v>
      </c>
      <c r="S352" s="11"/>
      <c r="T352" s="15">
        <f>ROUND(L352,2)*S352</f>
        <v>0</v>
      </c>
    </row>
    <row r="353" spans="2:20" ht="45" customHeight="1" x14ac:dyDescent="0.2">
      <c r="B353" s="26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10" t="s">
        <v>46</v>
      </c>
      <c r="R353" s="10" t="s">
        <v>47</v>
      </c>
      <c r="S353" s="11"/>
      <c r="T353" s="15">
        <f>ROUND(L352,2)*S353</f>
        <v>0</v>
      </c>
    </row>
    <row r="354" spans="2:20" ht="45" customHeight="1" x14ac:dyDescent="0.2">
      <c r="B354" s="26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10" t="s">
        <v>48</v>
      </c>
      <c r="R354" s="10" t="s">
        <v>49</v>
      </c>
      <c r="S354" s="11"/>
      <c r="T354" s="15">
        <f>ROUND(L352,2)*S354</f>
        <v>0</v>
      </c>
    </row>
    <row r="355" spans="2:20" ht="45" customHeight="1" x14ac:dyDescent="0.2">
      <c r="B355" s="26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10" t="s">
        <v>50</v>
      </c>
      <c r="R355" s="10" t="s">
        <v>51</v>
      </c>
      <c r="S355" s="11"/>
      <c r="T355" s="15">
        <f>ROUND(L352,2)*S355</f>
        <v>0</v>
      </c>
    </row>
    <row r="356" spans="2:20" ht="45" customHeight="1" x14ac:dyDescent="0.2">
      <c r="B356" s="26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10" t="s">
        <v>52</v>
      </c>
      <c r="R356" s="10" t="s">
        <v>53</v>
      </c>
      <c r="S356" s="11"/>
      <c r="T356" s="15">
        <f>ROUND(L352,2)*S356</f>
        <v>0</v>
      </c>
    </row>
    <row r="357" spans="2:20" ht="45" customHeight="1" x14ac:dyDescent="0.2">
      <c r="B357" s="26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10" t="s">
        <v>54</v>
      </c>
      <c r="R357" s="10" t="s">
        <v>55</v>
      </c>
      <c r="S357" s="11"/>
      <c r="T357" s="15">
        <f>ROUND(L352,2)*S357</f>
        <v>0</v>
      </c>
    </row>
    <row r="358" spans="2:20" ht="45" customHeight="1" x14ac:dyDescent="0.2">
      <c r="B358" s="26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10" t="s">
        <v>56</v>
      </c>
      <c r="R358" s="10" t="s">
        <v>57</v>
      </c>
      <c r="S358" s="11"/>
      <c r="T358" s="15">
        <f>ROUND(L352,2)*S358</f>
        <v>0</v>
      </c>
    </row>
    <row r="359" spans="2:20" ht="45" customHeight="1" x14ac:dyDescent="0.2">
      <c r="B359" s="26" t="s">
        <v>23</v>
      </c>
      <c r="C359" s="27" t="s">
        <v>224</v>
      </c>
      <c r="D359" s="27" t="s">
        <v>25</v>
      </c>
      <c r="E359" s="27" t="s">
        <v>225</v>
      </c>
      <c r="F359" s="27" t="s">
        <v>226</v>
      </c>
      <c r="G359" s="28">
        <f>S359+S360+S361+S362+S363+S364+S365</f>
        <v>0</v>
      </c>
      <c r="H359" s="27" t="s">
        <v>28</v>
      </c>
      <c r="I359" s="29">
        <v>12.36</v>
      </c>
      <c r="J359" s="29">
        <v>12.36</v>
      </c>
      <c r="K359" s="30">
        <v>0.23</v>
      </c>
      <c r="L359" s="29">
        <f>ROUND(J359,2)+(ROUND(J359,2)*K359)</f>
        <v>15.2028</v>
      </c>
      <c r="M359" s="31">
        <f>ROUND(T359,2)+ROUND(T360,2)+ROUND(T361,2)+ROUND(T362,2)+ROUND(T363,2)+ROUND(T364,2)+ROUND(T365,2)</f>
        <v>0</v>
      </c>
      <c r="N359" s="27"/>
      <c r="O359" s="27" t="s">
        <v>216</v>
      </c>
      <c r="P359" s="27" t="s">
        <v>217</v>
      </c>
      <c r="Q359" s="10" t="s">
        <v>21</v>
      </c>
      <c r="R359" s="10" t="s">
        <v>30</v>
      </c>
      <c r="S359" s="11"/>
      <c r="T359" s="15">
        <f>ROUND(L359,2)*S359</f>
        <v>0</v>
      </c>
    </row>
    <row r="360" spans="2:20" ht="45" customHeight="1" x14ac:dyDescent="0.2">
      <c r="B360" s="26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10" t="s">
        <v>46</v>
      </c>
      <c r="R360" s="10" t="s">
        <v>47</v>
      </c>
      <c r="S360" s="11"/>
      <c r="T360" s="15">
        <f>ROUND(L359,2)*S360</f>
        <v>0</v>
      </c>
    </row>
    <row r="361" spans="2:20" ht="45" customHeight="1" x14ac:dyDescent="0.2">
      <c r="B361" s="26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10" t="s">
        <v>48</v>
      </c>
      <c r="R361" s="10" t="s">
        <v>49</v>
      </c>
      <c r="S361" s="11"/>
      <c r="T361" s="15">
        <f>ROUND(L359,2)*S361</f>
        <v>0</v>
      </c>
    </row>
    <row r="362" spans="2:20" ht="45" customHeight="1" x14ac:dyDescent="0.2">
      <c r="B362" s="26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10" t="s">
        <v>50</v>
      </c>
      <c r="R362" s="10" t="s">
        <v>51</v>
      </c>
      <c r="S362" s="11"/>
      <c r="T362" s="15">
        <f>ROUND(L359,2)*S362</f>
        <v>0</v>
      </c>
    </row>
    <row r="363" spans="2:20" ht="45" customHeight="1" x14ac:dyDescent="0.2">
      <c r="B363" s="26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10" t="s">
        <v>52</v>
      </c>
      <c r="R363" s="10" t="s">
        <v>53</v>
      </c>
      <c r="S363" s="11"/>
      <c r="T363" s="15">
        <f>ROUND(L359,2)*S363</f>
        <v>0</v>
      </c>
    </row>
    <row r="364" spans="2:20" ht="45" customHeight="1" x14ac:dyDescent="0.2">
      <c r="B364" s="26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10" t="s">
        <v>54</v>
      </c>
      <c r="R364" s="10" t="s">
        <v>55</v>
      </c>
      <c r="S364" s="11"/>
      <c r="T364" s="15">
        <f>ROUND(L359,2)*S364</f>
        <v>0</v>
      </c>
    </row>
    <row r="365" spans="2:20" ht="45" customHeight="1" x14ac:dyDescent="0.2">
      <c r="B365" s="26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10" t="s">
        <v>56</v>
      </c>
      <c r="R365" s="10" t="s">
        <v>57</v>
      </c>
      <c r="S365" s="11"/>
      <c r="T365" s="15">
        <f>ROUND(L359,2)*S365</f>
        <v>0</v>
      </c>
    </row>
    <row r="366" spans="2:20" ht="45" customHeight="1" x14ac:dyDescent="0.2">
      <c r="B366" s="26" t="s">
        <v>23</v>
      </c>
      <c r="C366" s="27" t="s">
        <v>227</v>
      </c>
      <c r="D366" s="27" t="s">
        <v>25</v>
      </c>
      <c r="E366" s="27" t="s">
        <v>228</v>
      </c>
      <c r="F366" s="27" t="s">
        <v>229</v>
      </c>
      <c r="G366" s="28">
        <f>S366+S367+S368+S369+S370+S371+S372</f>
        <v>0</v>
      </c>
      <c r="H366" s="27" t="s">
        <v>34</v>
      </c>
      <c r="I366" s="29">
        <v>3.06</v>
      </c>
      <c r="J366" s="29">
        <v>3.06</v>
      </c>
      <c r="K366" s="30">
        <v>0.23</v>
      </c>
      <c r="L366" s="29">
        <f>ROUND(J366,2)+(ROUND(J366,2)*K366)</f>
        <v>3.7638000000000003</v>
      </c>
      <c r="M366" s="31">
        <f>ROUND(T366,2)+ROUND(T367,2)+ROUND(T368,2)+ROUND(T369,2)+ROUND(T370,2)+ROUND(T371,2)+ROUND(T372,2)</f>
        <v>0</v>
      </c>
      <c r="N366" s="27"/>
      <c r="O366" s="27" t="s">
        <v>216</v>
      </c>
      <c r="P366" s="27" t="s">
        <v>217</v>
      </c>
      <c r="Q366" s="10" t="s">
        <v>21</v>
      </c>
      <c r="R366" s="10" t="s">
        <v>30</v>
      </c>
      <c r="S366" s="11"/>
      <c r="T366" s="15">
        <f>ROUND(L366,2)*S366</f>
        <v>0</v>
      </c>
    </row>
    <row r="367" spans="2:20" ht="45" customHeight="1" x14ac:dyDescent="0.2">
      <c r="B367" s="26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10" t="s">
        <v>46</v>
      </c>
      <c r="R367" s="10" t="s">
        <v>47</v>
      </c>
      <c r="S367" s="11"/>
      <c r="T367" s="15">
        <f>ROUND(L366,2)*S367</f>
        <v>0</v>
      </c>
    </row>
    <row r="368" spans="2:20" ht="45" customHeight="1" x14ac:dyDescent="0.2">
      <c r="B368" s="26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10" t="s">
        <v>48</v>
      </c>
      <c r="R368" s="10" t="s">
        <v>49</v>
      </c>
      <c r="S368" s="11"/>
      <c r="T368" s="15">
        <f>ROUND(L366,2)*S368</f>
        <v>0</v>
      </c>
    </row>
    <row r="369" spans="2:20" ht="45" customHeight="1" x14ac:dyDescent="0.2">
      <c r="B369" s="26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10" t="s">
        <v>50</v>
      </c>
      <c r="R369" s="10" t="s">
        <v>51</v>
      </c>
      <c r="S369" s="11"/>
      <c r="T369" s="15">
        <f>ROUND(L366,2)*S369</f>
        <v>0</v>
      </c>
    </row>
    <row r="370" spans="2:20" ht="45" customHeight="1" x14ac:dyDescent="0.2">
      <c r="B370" s="26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10" t="s">
        <v>52</v>
      </c>
      <c r="R370" s="10" t="s">
        <v>53</v>
      </c>
      <c r="S370" s="11"/>
      <c r="T370" s="15">
        <f>ROUND(L366,2)*S370</f>
        <v>0</v>
      </c>
    </row>
    <row r="371" spans="2:20" ht="45" customHeight="1" x14ac:dyDescent="0.2">
      <c r="B371" s="26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10" t="s">
        <v>54</v>
      </c>
      <c r="R371" s="10" t="s">
        <v>55</v>
      </c>
      <c r="S371" s="11"/>
      <c r="T371" s="15">
        <f>ROUND(L366,2)*S371</f>
        <v>0</v>
      </c>
    </row>
    <row r="372" spans="2:20" ht="45" customHeight="1" x14ac:dyDescent="0.2">
      <c r="B372" s="26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10" t="s">
        <v>56</v>
      </c>
      <c r="R372" s="10" t="s">
        <v>57</v>
      </c>
      <c r="S372" s="11"/>
      <c r="T372" s="15">
        <f>ROUND(L366,2)*S372</f>
        <v>0</v>
      </c>
    </row>
    <row r="373" spans="2:20" ht="45" customHeight="1" x14ac:dyDescent="0.2">
      <c r="B373" s="26" t="s">
        <v>23</v>
      </c>
      <c r="C373" s="27" t="s">
        <v>230</v>
      </c>
      <c r="D373" s="27" t="s">
        <v>25</v>
      </c>
      <c r="E373" s="27" t="s">
        <v>231</v>
      </c>
      <c r="F373" s="27" t="s">
        <v>232</v>
      </c>
      <c r="G373" s="28">
        <f>S373+S374+S375+S376+S377+S378+S379</f>
        <v>0</v>
      </c>
      <c r="H373" s="27" t="s">
        <v>75</v>
      </c>
      <c r="I373" s="29">
        <v>38.450000000000003</v>
      </c>
      <c r="J373" s="29">
        <v>38.450000000000003</v>
      </c>
      <c r="K373" s="30">
        <v>0.23</v>
      </c>
      <c r="L373" s="29">
        <f>ROUND(J373,2)+(ROUND(J373,2)*K373)</f>
        <v>47.293500000000002</v>
      </c>
      <c r="M373" s="31">
        <f>ROUND(T373,2)+ROUND(T374,2)+ROUND(T375,2)+ROUND(T376,2)+ROUND(T377,2)+ROUND(T378,2)+ROUND(T379,2)</f>
        <v>0</v>
      </c>
      <c r="N373" s="27"/>
      <c r="O373" s="27" t="s">
        <v>216</v>
      </c>
      <c r="P373" s="27" t="s">
        <v>217</v>
      </c>
      <c r="Q373" s="10" t="s">
        <v>21</v>
      </c>
      <c r="R373" s="10" t="s">
        <v>30</v>
      </c>
      <c r="S373" s="11"/>
      <c r="T373" s="15">
        <f>ROUND(L373,2)*S373</f>
        <v>0</v>
      </c>
    </row>
    <row r="374" spans="2:20" ht="45" customHeight="1" x14ac:dyDescent="0.2">
      <c r="B374" s="26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10" t="s">
        <v>46</v>
      </c>
      <c r="R374" s="10" t="s">
        <v>47</v>
      </c>
      <c r="S374" s="11"/>
      <c r="T374" s="15">
        <f>ROUND(L373,2)*S374</f>
        <v>0</v>
      </c>
    </row>
    <row r="375" spans="2:20" ht="45" customHeight="1" x14ac:dyDescent="0.2">
      <c r="B375" s="26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10" t="s">
        <v>48</v>
      </c>
      <c r="R375" s="10" t="s">
        <v>49</v>
      </c>
      <c r="S375" s="11"/>
      <c r="T375" s="15">
        <f>ROUND(L373,2)*S375</f>
        <v>0</v>
      </c>
    </row>
    <row r="376" spans="2:20" ht="45" customHeight="1" x14ac:dyDescent="0.2">
      <c r="B376" s="26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10" t="s">
        <v>50</v>
      </c>
      <c r="R376" s="10" t="s">
        <v>51</v>
      </c>
      <c r="S376" s="11"/>
      <c r="T376" s="15">
        <f>ROUND(L373,2)*S376</f>
        <v>0</v>
      </c>
    </row>
    <row r="377" spans="2:20" ht="45" customHeight="1" x14ac:dyDescent="0.2">
      <c r="B377" s="26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10" t="s">
        <v>52</v>
      </c>
      <c r="R377" s="10" t="s">
        <v>53</v>
      </c>
      <c r="S377" s="11"/>
      <c r="T377" s="15">
        <f>ROUND(L373,2)*S377</f>
        <v>0</v>
      </c>
    </row>
    <row r="378" spans="2:20" ht="45" customHeight="1" x14ac:dyDescent="0.2">
      <c r="B378" s="26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10" t="s">
        <v>54</v>
      </c>
      <c r="R378" s="10" t="s">
        <v>55</v>
      </c>
      <c r="S378" s="11"/>
      <c r="T378" s="15">
        <f>ROUND(L373,2)*S378</f>
        <v>0</v>
      </c>
    </row>
    <row r="379" spans="2:20" ht="45" customHeight="1" x14ac:dyDescent="0.2">
      <c r="B379" s="26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10" t="s">
        <v>56</v>
      </c>
      <c r="R379" s="10" t="s">
        <v>57</v>
      </c>
      <c r="S379" s="11"/>
      <c r="T379" s="15">
        <f>ROUND(L373,2)*S379</f>
        <v>0</v>
      </c>
    </row>
    <row r="380" spans="2:20" ht="45" customHeight="1" x14ac:dyDescent="0.2">
      <c r="B380" s="26" t="s">
        <v>23</v>
      </c>
      <c r="C380" s="27" t="s">
        <v>233</v>
      </c>
      <c r="D380" s="27" t="s">
        <v>25</v>
      </c>
      <c r="E380" s="27" t="s">
        <v>234</v>
      </c>
      <c r="F380" s="27" t="s">
        <v>235</v>
      </c>
      <c r="G380" s="28">
        <f>S380+S381+S382+S383+S384+S385+S386</f>
        <v>0</v>
      </c>
      <c r="H380" s="27" t="s">
        <v>34</v>
      </c>
      <c r="I380" s="29">
        <v>1477.54</v>
      </c>
      <c r="J380" s="29">
        <v>1477.54</v>
      </c>
      <c r="K380" s="30">
        <v>0.23</v>
      </c>
      <c r="L380" s="29">
        <f>ROUND(J380,2)+(ROUND(J380,2)*K380)</f>
        <v>1817.3742</v>
      </c>
      <c r="M380" s="31">
        <f>ROUND(T380,2)+ROUND(T381,2)+ROUND(T382,2)+ROUND(T383,2)+ROUND(T384,2)+ROUND(T385,2)+ROUND(T386,2)</f>
        <v>0</v>
      </c>
      <c r="N380" s="27"/>
      <c r="O380" s="27" t="s">
        <v>216</v>
      </c>
      <c r="P380" s="27" t="s">
        <v>217</v>
      </c>
      <c r="Q380" s="10" t="s">
        <v>21</v>
      </c>
      <c r="R380" s="10" t="s">
        <v>30</v>
      </c>
      <c r="S380" s="11"/>
      <c r="T380" s="15">
        <f>ROUND(L380,2)*S380</f>
        <v>0</v>
      </c>
    </row>
    <row r="381" spans="2:20" ht="45" customHeight="1" x14ac:dyDescent="0.2">
      <c r="B381" s="26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10" t="s">
        <v>46</v>
      </c>
      <c r="R381" s="10" t="s">
        <v>47</v>
      </c>
      <c r="S381" s="11"/>
      <c r="T381" s="15">
        <f>ROUND(L380,2)*S381</f>
        <v>0</v>
      </c>
    </row>
    <row r="382" spans="2:20" ht="45" customHeight="1" x14ac:dyDescent="0.2">
      <c r="B382" s="26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10" t="s">
        <v>48</v>
      </c>
      <c r="R382" s="10" t="s">
        <v>49</v>
      </c>
      <c r="S382" s="11"/>
      <c r="T382" s="15">
        <f>ROUND(L380,2)*S382</f>
        <v>0</v>
      </c>
    </row>
    <row r="383" spans="2:20" ht="45" customHeight="1" x14ac:dyDescent="0.2">
      <c r="B383" s="26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10" t="s">
        <v>50</v>
      </c>
      <c r="R383" s="10" t="s">
        <v>51</v>
      </c>
      <c r="S383" s="11"/>
      <c r="T383" s="15">
        <f>ROUND(L380,2)*S383</f>
        <v>0</v>
      </c>
    </row>
    <row r="384" spans="2:20" ht="45" customHeight="1" x14ac:dyDescent="0.2">
      <c r="B384" s="26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10" t="s">
        <v>52</v>
      </c>
      <c r="R384" s="10" t="s">
        <v>53</v>
      </c>
      <c r="S384" s="11"/>
      <c r="T384" s="15">
        <f>ROUND(L380,2)*S384</f>
        <v>0</v>
      </c>
    </row>
    <row r="385" spans="2:20" ht="45" customHeight="1" x14ac:dyDescent="0.2">
      <c r="B385" s="26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10" t="s">
        <v>54</v>
      </c>
      <c r="R385" s="10" t="s">
        <v>55</v>
      </c>
      <c r="S385" s="11"/>
      <c r="T385" s="15">
        <f>ROUND(L380,2)*S385</f>
        <v>0</v>
      </c>
    </row>
    <row r="386" spans="2:20" ht="45" customHeight="1" x14ac:dyDescent="0.2">
      <c r="B386" s="26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10" t="s">
        <v>56</v>
      </c>
      <c r="R386" s="10" t="s">
        <v>57</v>
      </c>
      <c r="S386" s="11"/>
      <c r="T386" s="15">
        <f>ROUND(L380,2)*S386</f>
        <v>0</v>
      </c>
    </row>
    <row r="387" spans="2:20" ht="25.5" x14ac:dyDescent="0.2">
      <c r="B387" s="5" t="s">
        <v>92</v>
      </c>
      <c r="C387" s="6" t="s">
        <v>236</v>
      </c>
      <c r="D387" s="6"/>
      <c r="E387" s="6"/>
      <c r="F387" s="6" t="s">
        <v>237</v>
      </c>
      <c r="G387" s="6"/>
      <c r="H387" s="6"/>
      <c r="I387" s="6"/>
      <c r="J387" s="6"/>
      <c r="K387" s="6"/>
      <c r="L387" s="6"/>
      <c r="M387" s="7">
        <f>ROUND(M388,2)+ROUND(M395,2)+ROUND(M402,2)+ROUND(M409,2)+ROUND(M416,2)+ROUND(M423,2)</f>
        <v>0</v>
      </c>
      <c r="N387" s="6"/>
      <c r="O387" s="6"/>
      <c r="P387" s="6"/>
      <c r="Q387" s="6"/>
      <c r="R387" s="6"/>
      <c r="S387" s="6"/>
      <c r="T387" s="8"/>
    </row>
    <row r="388" spans="2:20" ht="45" customHeight="1" x14ac:dyDescent="0.2">
      <c r="B388" s="26" t="s">
        <v>23</v>
      </c>
      <c r="C388" s="27" t="s">
        <v>238</v>
      </c>
      <c r="D388" s="27" t="s">
        <v>25</v>
      </c>
      <c r="E388" s="27" t="s">
        <v>239</v>
      </c>
      <c r="F388" s="27" t="s">
        <v>240</v>
      </c>
      <c r="G388" s="28">
        <f>S388+S389+S390+S391+S392+S393+S394</f>
        <v>0</v>
      </c>
      <c r="H388" s="27" t="s">
        <v>28</v>
      </c>
      <c r="I388" s="29">
        <v>5.0199999999999996</v>
      </c>
      <c r="J388" s="29">
        <v>5.0199999999999996</v>
      </c>
      <c r="K388" s="30">
        <v>0.23</v>
      </c>
      <c r="L388" s="29">
        <f>ROUND(J388,2)+(ROUND(J388,2)*K388)</f>
        <v>6.1745999999999999</v>
      </c>
      <c r="M388" s="31">
        <f>ROUND(T388,2)+ROUND(T389,2)+ROUND(T390,2)+ROUND(T391,2)+ROUND(T392,2)+ROUND(T393,2)+ROUND(T394,2)</f>
        <v>0</v>
      </c>
      <c r="N388" s="27"/>
      <c r="O388" s="27" t="s">
        <v>236</v>
      </c>
      <c r="P388" s="27" t="s">
        <v>237</v>
      </c>
      <c r="Q388" s="10" t="s">
        <v>21</v>
      </c>
      <c r="R388" s="10" t="s">
        <v>30</v>
      </c>
      <c r="S388" s="11"/>
      <c r="T388" s="15">
        <f>ROUND(L388,2)*S388</f>
        <v>0</v>
      </c>
    </row>
    <row r="389" spans="2:20" ht="45" customHeight="1" x14ac:dyDescent="0.2">
      <c r="B389" s="26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10" t="s">
        <v>46</v>
      </c>
      <c r="R389" s="10" t="s">
        <v>47</v>
      </c>
      <c r="S389" s="11"/>
      <c r="T389" s="15">
        <f>ROUND(L388,2)*S389</f>
        <v>0</v>
      </c>
    </row>
    <row r="390" spans="2:20" ht="45" customHeight="1" x14ac:dyDescent="0.2">
      <c r="B390" s="26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10" t="s">
        <v>48</v>
      </c>
      <c r="R390" s="10" t="s">
        <v>49</v>
      </c>
      <c r="S390" s="11"/>
      <c r="T390" s="15">
        <f>ROUND(L388,2)*S390</f>
        <v>0</v>
      </c>
    </row>
    <row r="391" spans="2:20" ht="45" customHeight="1" x14ac:dyDescent="0.2">
      <c r="B391" s="26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10" t="s">
        <v>50</v>
      </c>
      <c r="R391" s="10" t="s">
        <v>51</v>
      </c>
      <c r="S391" s="11"/>
      <c r="T391" s="15">
        <f>ROUND(L388,2)*S391</f>
        <v>0</v>
      </c>
    </row>
    <row r="392" spans="2:20" ht="45" customHeight="1" x14ac:dyDescent="0.2">
      <c r="B392" s="26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10" t="s">
        <v>52</v>
      </c>
      <c r="R392" s="10" t="s">
        <v>53</v>
      </c>
      <c r="S392" s="11"/>
      <c r="T392" s="15">
        <f>ROUND(L388,2)*S392</f>
        <v>0</v>
      </c>
    </row>
    <row r="393" spans="2:20" ht="45" customHeight="1" x14ac:dyDescent="0.2">
      <c r="B393" s="26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10" t="s">
        <v>54</v>
      </c>
      <c r="R393" s="10" t="s">
        <v>55</v>
      </c>
      <c r="S393" s="11"/>
      <c r="T393" s="15">
        <f>ROUND(L388,2)*S393</f>
        <v>0</v>
      </c>
    </row>
    <row r="394" spans="2:20" ht="45" customHeight="1" x14ac:dyDescent="0.2">
      <c r="B394" s="26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10" t="s">
        <v>56</v>
      </c>
      <c r="R394" s="10" t="s">
        <v>57</v>
      </c>
      <c r="S394" s="11"/>
      <c r="T394" s="15">
        <f>ROUND(L388,2)*S394</f>
        <v>0</v>
      </c>
    </row>
    <row r="395" spans="2:20" ht="45" customHeight="1" x14ac:dyDescent="0.2">
      <c r="B395" s="26" t="s">
        <v>23</v>
      </c>
      <c r="C395" s="27" t="s">
        <v>241</v>
      </c>
      <c r="D395" s="27" t="s">
        <v>25</v>
      </c>
      <c r="E395" s="27" t="s">
        <v>242</v>
      </c>
      <c r="F395" s="27" t="s">
        <v>243</v>
      </c>
      <c r="G395" s="28">
        <f>S395+S396+S397+S398+S399+S400+S401</f>
        <v>0</v>
      </c>
      <c r="H395" s="27" t="s">
        <v>28</v>
      </c>
      <c r="I395" s="29">
        <v>7.22</v>
      </c>
      <c r="J395" s="29">
        <v>7.22</v>
      </c>
      <c r="K395" s="30">
        <v>0.23</v>
      </c>
      <c r="L395" s="29">
        <f>ROUND(J395,2)+(ROUND(J395,2)*K395)</f>
        <v>8.8805999999999994</v>
      </c>
      <c r="M395" s="31">
        <f>ROUND(T395,2)+ROUND(T396,2)+ROUND(T397,2)+ROUND(T398,2)+ROUND(T399,2)+ROUND(T400,2)+ROUND(T401,2)</f>
        <v>0</v>
      </c>
      <c r="N395" s="27"/>
      <c r="O395" s="27" t="s">
        <v>236</v>
      </c>
      <c r="P395" s="27" t="s">
        <v>237</v>
      </c>
      <c r="Q395" s="10" t="s">
        <v>21</v>
      </c>
      <c r="R395" s="10" t="s">
        <v>30</v>
      </c>
      <c r="S395" s="11"/>
      <c r="T395" s="15">
        <f>ROUND(L395,2)*S395</f>
        <v>0</v>
      </c>
    </row>
    <row r="396" spans="2:20" ht="45" customHeight="1" x14ac:dyDescent="0.2">
      <c r="B396" s="26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10" t="s">
        <v>46</v>
      </c>
      <c r="R396" s="10" t="s">
        <v>47</v>
      </c>
      <c r="S396" s="11"/>
      <c r="T396" s="15">
        <f>ROUND(L395,2)*S396</f>
        <v>0</v>
      </c>
    </row>
    <row r="397" spans="2:20" ht="45" customHeight="1" x14ac:dyDescent="0.2">
      <c r="B397" s="26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10" t="s">
        <v>48</v>
      </c>
      <c r="R397" s="10" t="s">
        <v>49</v>
      </c>
      <c r="S397" s="11"/>
      <c r="T397" s="15">
        <f>ROUND(L395,2)*S397</f>
        <v>0</v>
      </c>
    </row>
    <row r="398" spans="2:20" ht="45" customHeight="1" x14ac:dyDescent="0.2">
      <c r="B398" s="26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10" t="s">
        <v>50</v>
      </c>
      <c r="R398" s="10" t="s">
        <v>51</v>
      </c>
      <c r="S398" s="11"/>
      <c r="T398" s="15">
        <f>ROUND(L395,2)*S398</f>
        <v>0</v>
      </c>
    </row>
    <row r="399" spans="2:20" ht="45" customHeight="1" x14ac:dyDescent="0.2">
      <c r="B399" s="26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10" t="s">
        <v>52</v>
      </c>
      <c r="R399" s="10" t="s">
        <v>53</v>
      </c>
      <c r="S399" s="11"/>
      <c r="T399" s="15">
        <f>ROUND(L395,2)*S399</f>
        <v>0</v>
      </c>
    </row>
    <row r="400" spans="2:20" ht="45" customHeight="1" x14ac:dyDescent="0.2">
      <c r="B400" s="26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10" t="s">
        <v>54</v>
      </c>
      <c r="R400" s="10" t="s">
        <v>55</v>
      </c>
      <c r="S400" s="11"/>
      <c r="T400" s="15">
        <f>ROUND(L395,2)*S400</f>
        <v>0</v>
      </c>
    </row>
    <row r="401" spans="2:20" ht="45" customHeight="1" x14ac:dyDescent="0.2">
      <c r="B401" s="26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10" t="s">
        <v>56</v>
      </c>
      <c r="R401" s="10" t="s">
        <v>57</v>
      </c>
      <c r="S401" s="11"/>
      <c r="T401" s="15">
        <f>ROUND(L395,2)*S401</f>
        <v>0</v>
      </c>
    </row>
    <row r="402" spans="2:20" ht="45" customHeight="1" x14ac:dyDescent="0.2">
      <c r="B402" s="26" t="s">
        <v>23</v>
      </c>
      <c r="C402" s="27" t="s">
        <v>244</v>
      </c>
      <c r="D402" s="27" t="s">
        <v>25</v>
      </c>
      <c r="E402" s="27" t="s">
        <v>245</v>
      </c>
      <c r="F402" s="27" t="s">
        <v>246</v>
      </c>
      <c r="G402" s="28">
        <f>S402+S403+S404+S405+S406+S407+S408</f>
        <v>0</v>
      </c>
      <c r="H402" s="27" t="s">
        <v>28</v>
      </c>
      <c r="I402" s="29">
        <v>31.58</v>
      </c>
      <c r="J402" s="29">
        <v>31.58</v>
      </c>
      <c r="K402" s="30">
        <v>0.23</v>
      </c>
      <c r="L402" s="29">
        <f>ROUND(J402,2)+(ROUND(J402,2)*K402)</f>
        <v>38.843399999999995</v>
      </c>
      <c r="M402" s="31">
        <f>ROUND(T402,2)+ROUND(T403,2)+ROUND(T404,2)+ROUND(T405,2)+ROUND(T406,2)+ROUND(T407,2)+ROUND(T408,2)</f>
        <v>0</v>
      </c>
      <c r="N402" s="27"/>
      <c r="O402" s="27" t="s">
        <v>236</v>
      </c>
      <c r="P402" s="27" t="s">
        <v>237</v>
      </c>
      <c r="Q402" s="10" t="s">
        <v>21</v>
      </c>
      <c r="R402" s="10" t="s">
        <v>30</v>
      </c>
      <c r="S402" s="11"/>
      <c r="T402" s="15">
        <f>ROUND(L402,2)*S402</f>
        <v>0</v>
      </c>
    </row>
    <row r="403" spans="2:20" ht="45" customHeight="1" x14ac:dyDescent="0.2">
      <c r="B403" s="26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10" t="s">
        <v>46</v>
      </c>
      <c r="R403" s="10" t="s">
        <v>47</v>
      </c>
      <c r="S403" s="11"/>
      <c r="T403" s="15">
        <f>ROUND(L402,2)*S403</f>
        <v>0</v>
      </c>
    </row>
    <row r="404" spans="2:20" ht="45" customHeight="1" x14ac:dyDescent="0.2">
      <c r="B404" s="26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10" t="s">
        <v>48</v>
      </c>
      <c r="R404" s="10" t="s">
        <v>49</v>
      </c>
      <c r="S404" s="11"/>
      <c r="T404" s="15">
        <f>ROUND(L402,2)*S404</f>
        <v>0</v>
      </c>
    </row>
    <row r="405" spans="2:20" ht="45" customHeight="1" x14ac:dyDescent="0.2">
      <c r="B405" s="26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10" t="s">
        <v>50</v>
      </c>
      <c r="R405" s="10" t="s">
        <v>51</v>
      </c>
      <c r="S405" s="11"/>
      <c r="T405" s="15">
        <f>ROUND(L402,2)*S405</f>
        <v>0</v>
      </c>
    </row>
    <row r="406" spans="2:20" ht="45" customHeight="1" x14ac:dyDescent="0.2">
      <c r="B406" s="26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10" t="s">
        <v>52</v>
      </c>
      <c r="R406" s="10" t="s">
        <v>53</v>
      </c>
      <c r="S406" s="11"/>
      <c r="T406" s="15">
        <f>ROUND(L402,2)*S406</f>
        <v>0</v>
      </c>
    </row>
    <row r="407" spans="2:20" ht="45" customHeight="1" x14ac:dyDescent="0.2">
      <c r="B407" s="26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10" t="s">
        <v>54</v>
      </c>
      <c r="R407" s="10" t="s">
        <v>55</v>
      </c>
      <c r="S407" s="11"/>
      <c r="T407" s="15">
        <f>ROUND(L402,2)*S407</f>
        <v>0</v>
      </c>
    </row>
    <row r="408" spans="2:20" ht="45" customHeight="1" x14ac:dyDescent="0.2">
      <c r="B408" s="26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10" t="s">
        <v>56</v>
      </c>
      <c r="R408" s="10" t="s">
        <v>57</v>
      </c>
      <c r="S408" s="11"/>
      <c r="T408" s="15">
        <f>ROUND(L402,2)*S408</f>
        <v>0</v>
      </c>
    </row>
    <row r="409" spans="2:20" ht="45" customHeight="1" x14ac:dyDescent="0.2">
      <c r="B409" s="26" t="s">
        <v>23</v>
      </c>
      <c r="C409" s="27" t="s">
        <v>247</v>
      </c>
      <c r="D409" s="27" t="s">
        <v>25</v>
      </c>
      <c r="E409" s="27" t="s">
        <v>248</v>
      </c>
      <c r="F409" s="27" t="s">
        <v>249</v>
      </c>
      <c r="G409" s="28">
        <f>S409+S410+S411+S412+S413+S414+S415</f>
        <v>0</v>
      </c>
      <c r="H409" s="27" t="s">
        <v>28</v>
      </c>
      <c r="I409" s="29">
        <v>28.29</v>
      </c>
      <c r="J409" s="29">
        <v>28.29</v>
      </c>
      <c r="K409" s="30">
        <v>0.23</v>
      </c>
      <c r="L409" s="29">
        <f>ROUND(J409,2)+(ROUND(J409,2)*K409)</f>
        <v>34.796700000000001</v>
      </c>
      <c r="M409" s="31">
        <f>ROUND(T409,2)+ROUND(T410,2)+ROUND(T411,2)+ROUND(T412,2)+ROUND(T413,2)+ROUND(T414,2)+ROUND(T415,2)</f>
        <v>0</v>
      </c>
      <c r="N409" s="27"/>
      <c r="O409" s="27" t="s">
        <v>236</v>
      </c>
      <c r="P409" s="27" t="s">
        <v>237</v>
      </c>
      <c r="Q409" s="10" t="s">
        <v>21</v>
      </c>
      <c r="R409" s="10" t="s">
        <v>30</v>
      </c>
      <c r="S409" s="11"/>
      <c r="T409" s="15">
        <f>ROUND(L409,2)*S409</f>
        <v>0</v>
      </c>
    </row>
    <row r="410" spans="2:20" ht="45" customHeight="1" x14ac:dyDescent="0.2">
      <c r="B410" s="26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10" t="s">
        <v>46</v>
      </c>
      <c r="R410" s="10" t="s">
        <v>47</v>
      </c>
      <c r="S410" s="11"/>
      <c r="T410" s="15">
        <f>ROUND(L409,2)*S410</f>
        <v>0</v>
      </c>
    </row>
    <row r="411" spans="2:20" ht="45" customHeight="1" x14ac:dyDescent="0.2">
      <c r="B411" s="26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10" t="s">
        <v>48</v>
      </c>
      <c r="R411" s="10" t="s">
        <v>49</v>
      </c>
      <c r="S411" s="11"/>
      <c r="T411" s="15">
        <f>ROUND(L409,2)*S411</f>
        <v>0</v>
      </c>
    </row>
    <row r="412" spans="2:20" ht="45" customHeight="1" x14ac:dyDescent="0.2">
      <c r="B412" s="26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10" t="s">
        <v>50</v>
      </c>
      <c r="R412" s="10" t="s">
        <v>51</v>
      </c>
      <c r="S412" s="11"/>
      <c r="T412" s="15">
        <f>ROUND(L409,2)*S412</f>
        <v>0</v>
      </c>
    </row>
    <row r="413" spans="2:20" ht="45" customHeight="1" x14ac:dyDescent="0.2">
      <c r="B413" s="26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10" t="s">
        <v>52</v>
      </c>
      <c r="R413" s="10" t="s">
        <v>53</v>
      </c>
      <c r="S413" s="11"/>
      <c r="T413" s="15">
        <f>ROUND(L409,2)*S413</f>
        <v>0</v>
      </c>
    </row>
    <row r="414" spans="2:20" ht="45" customHeight="1" x14ac:dyDescent="0.2">
      <c r="B414" s="26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10" t="s">
        <v>54</v>
      </c>
      <c r="R414" s="10" t="s">
        <v>55</v>
      </c>
      <c r="S414" s="11"/>
      <c r="T414" s="15">
        <f>ROUND(L409,2)*S414</f>
        <v>0</v>
      </c>
    </row>
    <row r="415" spans="2:20" ht="45" customHeight="1" x14ac:dyDescent="0.2">
      <c r="B415" s="26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10" t="s">
        <v>56</v>
      </c>
      <c r="R415" s="10" t="s">
        <v>57</v>
      </c>
      <c r="S415" s="11"/>
      <c r="T415" s="15">
        <f>ROUND(L409,2)*S415</f>
        <v>0</v>
      </c>
    </row>
    <row r="416" spans="2:20" ht="45" customHeight="1" x14ac:dyDescent="0.2">
      <c r="B416" s="26" t="s">
        <v>23</v>
      </c>
      <c r="C416" s="27" t="s">
        <v>250</v>
      </c>
      <c r="D416" s="27" t="s">
        <v>25</v>
      </c>
      <c r="E416" s="27" t="s">
        <v>251</v>
      </c>
      <c r="F416" s="27" t="s">
        <v>252</v>
      </c>
      <c r="G416" s="28">
        <f>S416+S417+S418+S419+S420+S421+S422</f>
        <v>0</v>
      </c>
      <c r="H416" s="27" t="s">
        <v>28</v>
      </c>
      <c r="I416" s="29">
        <v>24.9</v>
      </c>
      <c r="J416" s="29">
        <v>24.9</v>
      </c>
      <c r="K416" s="30">
        <v>0.23</v>
      </c>
      <c r="L416" s="29">
        <f>ROUND(J416,2)+(ROUND(J416,2)*K416)</f>
        <v>30.626999999999999</v>
      </c>
      <c r="M416" s="31">
        <f>ROUND(T416,2)+ROUND(T417,2)+ROUND(T418,2)+ROUND(T419,2)+ROUND(T420,2)+ROUND(T421,2)+ROUND(T422,2)</f>
        <v>0</v>
      </c>
      <c r="N416" s="27"/>
      <c r="O416" s="27" t="s">
        <v>236</v>
      </c>
      <c r="P416" s="27" t="s">
        <v>237</v>
      </c>
      <c r="Q416" s="10" t="s">
        <v>21</v>
      </c>
      <c r="R416" s="10" t="s">
        <v>30</v>
      </c>
      <c r="S416" s="11"/>
      <c r="T416" s="15">
        <f>ROUND(L416,2)*S416</f>
        <v>0</v>
      </c>
    </row>
    <row r="417" spans="2:20" ht="45" customHeight="1" x14ac:dyDescent="0.2">
      <c r="B417" s="26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10" t="s">
        <v>46</v>
      </c>
      <c r="R417" s="10" t="s">
        <v>47</v>
      </c>
      <c r="S417" s="11"/>
      <c r="T417" s="15">
        <f>ROUND(L416,2)*S417</f>
        <v>0</v>
      </c>
    </row>
    <row r="418" spans="2:20" ht="45" customHeight="1" x14ac:dyDescent="0.2">
      <c r="B418" s="26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10" t="s">
        <v>48</v>
      </c>
      <c r="R418" s="10" t="s">
        <v>49</v>
      </c>
      <c r="S418" s="11"/>
      <c r="T418" s="15">
        <f>ROUND(L416,2)*S418</f>
        <v>0</v>
      </c>
    </row>
    <row r="419" spans="2:20" ht="45" customHeight="1" x14ac:dyDescent="0.2">
      <c r="B419" s="26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10" t="s">
        <v>50</v>
      </c>
      <c r="R419" s="10" t="s">
        <v>51</v>
      </c>
      <c r="S419" s="11"/>
      <c r="T419" s="15">
        <f>ROUND(L416,2)*S419</f>
        <v>0</v>
      </c>
    </row>
    <row r="420" spans="2:20" ht="45" customHeight="1" x14ac:dyDescent="0.2">
      <c r="B420" s="26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10" t="s">
        <v>52</v>
      </c>
      <c r="R420" s="10" t="s">
        <v>53</v>
      </c>
      <c r="S420" s="11"/>
      <c r="T420" s="15">
        <f>ROUND(L416,2)*S420</f>
        <v>0</v>
      </c>
    </row>
    <row r="421" spans="2:20" ht="45" customHeight="1" x14ac:dyDescent="0.2">
      <c r="B421" s="26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10" t="s">
        <v>54</v>
      </c>
      <c r="R421" s="10" t="s">
        <v>55</v>
      </c>
      <c r="S421" s="11"/>
      <c r="T421" s="15">
        <f>ROUND(L416,2)*S421</f>
        <v>0</v>
      </c>
    </row>
    <row r="422" spans="2:20" ht="45" customHeight="1" x14ac:dyDescent="0.2">
      <c r="B422" s="26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10" t="s">
        <v>56</v>
      </c>
      <c r="R422" s="10" t="s">
        <v>57</v>
      </c>
      <c r="S422" s="11"/>
      <c r="T422" s="15">
        <f>ROUND(L416,2)*S422</f>
        <v>0</v>
      </c>
    </row>
    <row r="423" spans="2:20" ht="45" customHeight="1" x14ac:dyDescent="0.2">
      <c r="B423" s="26" t="s">
        <v>23</v>
      </c>
      <c r="C423" s="27" t="s">
        <v>253</v>
      </c>
      <c r="D423" s="27" t="s">
        <v>25</v>
      </c>
      <c r="E423" s="27" t="s">
        <v>254</v>
      </c>
      <c r="F423" s="27" t="s">
        <v>255</v>
      </c>
      <c r="G423" s="28">
        <f>S423+S424+S425+S426+S427+S428+S429</f>
        <v>0</v>
      </c>
      <c r="H423" s="27" t="s">
        <v>28</v>
      </c>
      <c r="I423" s="29">
        <v>34.68</v>
      </c>
      <c r="J423" s="29">
        <v>34.68</v>
      </c>
      <c r="K423" s="30">
        <v>0.23</v>
      </c>
      <c r="L423" s="29">
        <f>ROUND(J423,2)+(ROUND(J423,2)*K423)</f>
        <v>42.656399999999998</v>
      </c>
      <c r="M423" s="31">
        <f>ROUND(T423,2)+ROUND(T424,2)+ROUND(T425,2)+ROUND(T426,2)+ROUND(T427,2)+ROUND(T428,2)+ROUND(T429,2)</f>
        <v>0</v>
      </c>
      <c r="N423" s="27"/>
      <c r="O423" s="27" t="s">
        <v>236</v>
      </c>
      <c r="P423" s="27" t="s">
        <v>237</v>
      </c>
      <c r="Q423" s="10" t="s">
        <v>21</v>
      </c>
      <c r="R423" s="10" t="s">
        <v>30</v>
      </c>
      <c r="S423" s="11"/>
      <c r="T423" s="15">
        <f>ROUND(L423,2)*S423</f>
        <v>0</v>
      </c>
    </row>
    <row r="424" spans="2:20" ht="45" customHeight="1" x14ac:dyDescent="0.2">
      <c r="B424" s="26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10" t="s">
        <v>46</v>
      </c>
      <c r="R424" s="10" t="s">
        <v>47</v>
      </c>
      <c r="S424" s="11"/>
      <c r="T424" s="15">
        <f>ROUND(L423,2)*S424</f>
        <v>0</v>
      </c>
    </row>
    <row r="425" spans="2:20" ht="45" customHeight="1" x14ac:dyDescent="0.2">
      <c r="B425" s="26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10" t="s">
        <v>48</v>
      </c>
      <c r="R425" s="10" t="s">
        <v>49</v>
      </c>
      <c r="S425" s="11"/>
      <c r="T425" s="15">
        <f>ROUND(L423,2)*S425</f>
        <v>0</v>
      </c>
    </row>
    <row r="426" spans="2:20" ht="45" customHeight="1" x14ac:dyDescent="0.2">
      <c r="B426" s="26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10" t="s">
        <v>50</v>
      </c>
      <c r="R426" s="10" t="s">
        <v>51</v>
      </c>
      <c r="S426" s="11"/>
      <c r="T426" s="15">
        <f>ROUND(L423,2)*S426</f>
        <v>0</v>
      </c>
    </row>
    <row r="427" spans="2:20" ht="45" customHeight="1" x14ac:dyDescent="0.2">
      <c r="B427" s="26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10" t="s">
        <v>52</v>
      </c>
      <c r="R427" s="10" t="s">
        <v>53</v>
      </c>
      <c r="S427" s="11"/>
      <c r="T427" s="15">
        <f>ROUND(L423,2)*S427</f>
        <v>0</v>
      </c>
    </row>
    <row r="428" spans="2:20" ht="45" customHeight="1" x14ac:dyDescent="0.2">
      <c r="B428" s="26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10" t="s">
        <v>54</v>
      </c>
      <c r="R428" s="10" t="s">
        <v>55</v>
      </c>
      <c r="S428" s="11"/>
      <c r="T428" s="15">
        <f>ROUND(L423,2)*S428</f>
        <v>0</v>
      </c>
    </row>
    <row r="429" spans="2:20" ht="45" customHeight="1" x14ac:dyDescent="0.2">
      <c r="B429" s="26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10" t="s">
        <v>56</v>
      </c>
      <c r="R429" s="10" t="s">
        <v>57</v>
      </c>
      <c r="S429" s="11"/>
      <c r="T429" s="15">
        <f>ROUND(L423,2)*S429</f>
        <v>0</v>
      </c>
    </row>
    <row r="430" spans="2:20" ht="25.5" x14ac:dyDescent="0.2">
      <c r="B430" s="5" t="s">
        <v>92</v>
      </c>
      <c r="C430" s="6" t="s">
        <v>256</v>
      </c>
      <c r="D430" s="6"/>
      <c r="E430" s="6"/>
      <c r="F430" s="6" t="s">
        <v>257</v>
      </c>
      <c r="G430" s="6"/>
      <c r="H430" s="6"/>
      <c r="I430" s="6"/>
      <c r="J430" s="6"/>
      <c r="K430" s="6"/>
      <c r="L430" s="6"/>
      <c r="M430" s="7">
        <f>ROUND(M431,2)+ROUND(M438,2)</f>
        <v>0</v>
      </c>
      <c r="N430" s="6"/>
      <c r="O430" s="6"/>
      <c r="P430" s="6"/>
      <c r="Q430" s="6"/>
      <c r="R430" s="6"/>
      <c r="S430" s="6"/>
      <c r="T430" s="8"/>
    </row>
    <row r="431" spans="2:20" ht="45" customHeight="1" x14ac:dyDescent="0.2">
      <c r="B431" s="26" t="s">
        <v>23</v>
      </c>
      <c r="C431" s="27" t="s">
        <v>258</v>
      </c>
      <c r="D431" s="27" t="s">
        <v>25</v>
      </c>
      <c r="E431" s="27" t="s">
        <v>259</v>
      </c>
      <c r="F431" s="27" t="s">
        <v>260</v>
      </c>
      <c r="G431" s="28">
        <f>S431+S432+S433+S434+S435+S436+S437</f>
        <v>0</v>
      </c>
      <c r="H431" s="27" t="s">
        <v>28</v>
      </c>
      <c r="I431" s="29">
        <v>68.489999999999995</v>
      </c>
      <c r="J431" s="29">
        <v>68.489999999999995</v>
      </c>
      <c r="K431" s="30">
        <v>0.23</v>
      </c>
      <c r="L431" s="29">
        <f>ROUND(J431,2)+(ROUND(J431,2)*K431)</f>
        <v>84.242699999999999</v>
      </c>
      <c r="M431" s="31">
        <f>ROUND(T431,2)+ROUND(T432,2)+ROUND(T433,2)+ROUND(T434,2)+ROUND(T435,2)+ROUND(T436,2)+ROUND(T437,2)</f>
        <v>0</v>
      </c>
      <c r="N431" s="27"/>
      <c r="O431" s="27" t="s">
        <v>236</v>
      </c>
      <c r="P431" s="27" t="s">
        <v>237</v>
      </c>
      <c r="Q431" s="10" t="s">
        <v>21</v>
      </c>
      <c r="R431" s="10" t="s">
        <v>30</v>
      </c>
      <c r="S431" s="11"/>
      <c r="T431" s="15">
        <f>ROUND(L431,2)*S431</f>
        <v>0</v>
      </c>
    </row>
    <row r="432" spans="2:20" ht="45" customHeight="1" x14ac:dyDescent="0.2">
      <c r="B432" s="26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10" t="s">
        <v>46</v>
      </c>
      <c r="R432" s="10" t="s">
        <v>47</v>
      </c>
      <c r="S432" s="11"/>
      <c r="T432" s="15">
        <f>ROUND(L431,2)*S432</f>
        <v>0</v>
      </c>
    </row>
    <row r="433" spans="2:20" ht="45" customHeight="1" x14ac:dyDescent="0.2">
      <c r="B433" s="26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10" t="s">
        <v>48</v>
      </c>
      <c r="R433" s="10" t="s">
        <v>49</v>
      </c>
      <c r="S433" s="11"/>
      <c r="T433" s="15">
        <f>ROUND(L431,2)*S433</f>
        <v>0</v>
      </c>
    </row>
    <row r="434" spans="2:20" ht="45" customHeight="1" x14ac:dyDescent="0.2">
      <c r="B434" s="26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10" t="s">
        <v>50</v>
      </c>
      <c r="R434" s="10" t="s">
        <v>51</v>
      </c>
      <c r="S434" s="11"/>
      <c r="T434" s="15">
        <f>ROUND(L431,2)*S434</f>
        <v>0</v>
      </c>
    </row>
    <row r="435" spans="2:20" ht="45" customHeight="1" x14ac:dyDescent="0.2">
      <c r="B435" s="26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10" t="s">
        <v>52</v>
      </c>
      <c r="R435" s="10" t="s">
        <v>53</v>
      </c>
      <c r="S435" s="11"/>
      <c r="T435" s="15">
        <f>ROUND(L431,2)*S435</f>
        <v>0</v>
      </c>
    </row>
    <row r="436" spans="2:20" ht="45" customHeight="1" x14ac:dyDescent="0.2">
      <c r="B436" s="26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10" t="s">
        <v>54</v>
      </c>
      <c r="R436" s="10" t="s">
        <v>55</v>
      </c>
      <c r="S436" s="11"/>
      <c r="T436" s="15">
        <f>ROUND(L431,2)*S436</f>
        <v>0</v>
      </c>
    </row>
    <row r="437" spans="2:20" ht="45" customHeight="1" x14ac:dyDescent="0.2">
      <c r="B437" s="26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10" t="s">
        <v>56</v>
      </c>
      <c r="R437" s="10" t="s">
        <v>57</v>
      </c>
      <c r="S437" s="11"/>
      <c r="T437" s="15">
        <f>ROUND(L431,2)*S437</f>
        <v>0</v>
      </c>
    </row>
    <row r="438" spans="2:20" ht="45" customHeight="1" x14ac:dyDescent="0.2">
      <c r="B438" s="26" t="s">
        <v>23</v>
      </c>
      <c r="C438" s="27" t="s">
        <v>261</v>
      </c>
      <c r="D438" s="27" t="s">
        <v>25</v>
      </c>
      <c r="E438" s="27" t="s">
        <v>262</v>
      </c>
      <c r="F438" s="27" t="s">
        <v>263</v>
      </c>
      <c r="G438" s="28">
        <f>S438+S439+S440+S441+S442+S443+S444</f>
        <v>0</v>
      </c>
      <c r="H438" s="27" t="s">
        <v>28</v>
      </c>
      <c r="I438" s="29">
        <v>63.05</v>
      </c>
      <c r="J438" s="29">
        <v>63.05</v>
      </c>
      <c r="K438" s="30">
        <v>0.23</v>
      </c>
      <c r="L438" s="29">
        <f>ROUND(J438,2)+(ROUND(J438,2)*K438)</f>
        <v>77.551500000000004</v>
      </c>
      <c r="M438" s="31">
        <f>ROUND(T438,2)+ROUND(T439,2)+ROUND(T440,2)+ROUND(T441,2)+ROUND(T442,2)+ROUND(T443,2)+ROUND(T444,2)</f>
        <v>0</v>
      </c>
      <c r="N438" s="27"/>
      <c r="O438" s="27" t="s">
        <v>256</v>
      </c>
      <c r="P438" s="27" t="s">
        <v>257</v>
      </c>
      <c r="Q438" s="10" t="s">
        <v>21</v>
      </c>
      <c r="R438" s="10" t="s">
        <v>30</v>
      </c>
      <c r="S438" s="11"/>
      <c r="T438" s="15">
        <f>ROUND(L438,2)*S438</f>
        <v>0</v>
      </c>
    </row>
    <row r="439" spans="2:20" ht="45" customHeight="1" x14ac:dyDescent="0.2">
      <c r="B439" s="26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10" t="s">
        <v>46</v>
      </c>
      <c r="R439" s="10" t="s">
        <v>47</v>
      </c>
      <c r="S439" s="11"/>
      <c r="T439" s="15">
        <f>ROUND(L438,2)*S439</f>
        <v>0</v>
      </c>
    </row>
    <row r="440" spans="2:20" ht="45" customHeight="1" x14ac:dyDescent="0.2">
      <c r="B440" s="26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10" t="s">
        <v>48</v>
      </c>
      <c r="R440" s="10" t="s">
        <v>49</v>
      </c>
      <c r="S440" s="11"/>
      <c r="T440" s="15">
        <f>ROUND(L438,2)*S440</f>
        <v>0</v>
      </c>
    </row>
    <row r="441" spans="2:20" ht="45" customHeight="1" x14ac:dyDescent="0.2">
      <c r="B441" s="26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10" t="s">
        <v>50</v>
      </c>
      <c r="R441" s="10" t="s">
        <v>51</v>
      </c>
      <c r="S441" s="11"/>
      <c r="T441" s="15">
        <f>ROUND(L438,2)*S441</f>
        <v>0</v>
      </c>
    </row>
    <row r="442" spans="2:20" ht="45" customHeight="1" x14ac:dyDescent="0.2">
      <c r="B442" s="26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10" t="s">
        <v>52</v>
      </c>
      <c r="R442" s="10" t="s">
        <v>53</v>
      </c>
      <c r="S442" s="11"/>
      <c r="T442" s="15">
        <f>ROUND(L438,2)*S442</f>
        <v>0</v>
      </c>
    </row>
    <row r="443" spans="2:20" ht="45" customHeight="1" x14ac:dyDescent="0.2">
      <c r="B443" s="26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10" t="s">
        <v>54</v>
      </c>
      <c r="R443" s="10" t="s">
        <v>55</v>
      </c>
      <c r="S443" s="11"/>
      <c r="T443" s="15">
        <f>ROUND(L438,2)*S443</f>
        <v>0</v>
      </c>
    </row>
    <row r="444" spans="2:20" ht="45" customHeight="1" x14ac:dyDescent="0.2">
      <c r="B444" s="26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10" t="s">
        <v>56</v>
      </c>
      <c r="R444" s="10" t="s">
        <v>57</v>
      </c>
      <c r="S444" s="11"/>
      <c r="T444" s="15">
        <f>ROUND(L438,2)*S444</f>
        <v>0</v>
      </c>
    </row>
    <row r="445" spans="2:20" ht="25.5" x14ac:dyDescent="0.2">
      <c r="B445" s="5" t="s">
        <v>92</v>
      </c>
      <c r="C445" s="6" t="s">
        <v>264</v>
      </c>
      <c r="D445" s="6"/>
      <c r="E445" s="6"/>
      <c r="F445" s="6" t="s">
        <v>265</v>
      </c>
      <c r="G445" s="6"/>
      <c r="H445" s="6"/>
      <c r="I445" s="6"/>
      <c r="J445" s="6"/>
      <c r="K445" s="6"/>
      <c r="L445" s="6"/>
      <c r="M445" s="7">
        <f>ROUND(M446,2)+ROUND(M453,2)+ROUND(M460,2)+ROUND(M467,2)</f>
        <v>0</v>
      </c>
      <c r="N445" s="6"/>
      <c r="O445" s="6"/>
      <c r="P445" s="6"/>
      <c r="Q445" s="6"/>
      <c r="R445" s="6"/>
      <c r="S445" s="6"/>
      <c r="T445" s="8"/>
    </row>
    <row r="446" spans="2:20" ht="45" customHeight="1" x14ac:dyDescent="0.2">
      <c r="B446" s="26" t="s">
        <v>23</v>
      </c>
      <c r="C446" s="27" t="s">
        <v>266</v>
      </c>
      <c r="D446" s="27" t="s">
        <v>25</v>
      </c>
      <c r="E446" s="27" t="s">
        <v>267</v>
      </c>
      <c r="F446" s="27" t="s">
        <v>268</v>
      </c>
      <c r="G446" s="28">
        <f>S446+S447+S448+S449+S450+S451+S452</f>
        <v>0</v>
      </c>
      <c r="H446" s="27" t="s">
        <v>28</v>
      </c>
      <c r="I446" s="29">
        <v>8.86</v>
      </c>
      <c r="J446" s="29">
        <v>8.86</v>
      </c>
      <c r="K446" s="30">
        <v>0.23</v>
      </c>
      <c r="L446" s="29">
        <f>ROUND(J446,2)+(ROUND(J446,2)*K446)</f>
        <v>10.8978</v>
      </c>
      <c r="M446" s="31">
        <f>ROUND(T446,2)+ROUND(T447,2)+ROUND(T448,2)+ROUND(T449,2)+ROUND(T450,2)+ROUND(T451,2)+ROUND(T452,2)</f>
        <v>0</v>
      </c>
      <c r="N446" s="27"/>
      <c r="O446" s="27" t="s">
        <v>264</v>
      </c>
      <c r="P446" s="27" t="s">
        <v>265</v>
      </c>
      <c r="Q446" s="10" t="s">
        <v>21</v>
      </c>
      <c r="R446" s="10" t="s">
        <v>30</v>
      </c>
      <c r="S446" s="11"/>
      <c r="T446" s="15">
        <f>ROUND(L446,2)*S446</f>
        <v>0</v>
      </c>
    </row>
    <row r="447" spans="2:20" ht="45" customHeight="1" x14ac:dyDescent="0.2">
      <c r="B447" s="26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10" t="s">
        <v>46</v>
      </c>
      <c r="R447" s="10" t="s">
        <v>47</v>
      </c>
      <c r="S447" s="11"/>
      <c r="T447" s="15">
        <f>ROUND(L446,2)*S447</f>
        <v>0</v>
      </c>
    </row>
    <row r="448" spans="2:20" ht="45" customHeight="1" x14ac:dyDescent="0.2">
      <c r="B448" s="26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10" t="s">
        <v>48</v>
      </c>
      <c r="R448" s="10" t="s">
        <v>49</v>
      </c>
      <c r="S448" s="11"/>
      <c r="T448" s="15">
        <f>ROUND(L446,2)*S448</f>
        <v>0</v>
      </c>
    </row>
    <row r="449" spans="2:20" ht="45" customHeight="1" x14ac:dyDescent="0.2">
      <c r="B449" s="26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10" t="s">
        <v>50</v>
      </c>
      <c r="R449" s="10" t="s">
        <v>51</v>
      </c>
      <c r="S449" s="11"/>
      <c r="T449" s="15">
        <f>ROUND(L446,2)*S449</f>
        <v>0</v>
      </c>
    </row>
    <row r="450" spans="2:20" ht="45" customHeight="1" x14ac:dyDescent="0.2">
      <c r="B450" s="26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10" t="s">
        <v>52</v>
      </c>
      <c r="R450" s="10" t="s">
        <v>53</v>
      </c>
      <c r="S450" s="11"/>
      <c r="T450" s="15">
        <f>ROUND(L446,2)*S450</f>
        <v>0</v>
      </c>
    </row>
    <row r="451" spans="2:20" ht="45" customHeight="1" x14ac:dyDescent="0.2">
      <c r="B451" s="26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10" t="s">
        <v>54</v>
      </c>
      <c r="R451" s="10" t="s">
        <v>55</v>
      </c>
      <c r="S451" s="11"/>
      <c r="T451" s="15">
        <f>ROUND(L446,2)*S451</f>
        <v>0</v>
      </c>
    </row>
    <row r="452" spans="2:20" ht="45" customHeight="1" x14ac:dyDescent="0.2">
      <c r="B452" s="26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10" t="s">
        <v>56</v>
      </c>
      <c r="R452" s="10" t="s">
        <v>57</v>
      </c>
      <c r="S452" s="11"/>
      <c r="T452" s="15">
        <f>ROUND(L446,2)*S452</f>
        <v>0</v>
      </c>
    </row>
    <row r="453" spans="2:20" ht="45" customHeight="1" x14ac:dyDescent="0.2">
      <c r="B453" s="26" t="s">
        <v>23</v>
      </c>
      <c r="C453" s="27" t="s">
        <v>269</v>
      </c>
      <c r="D453" s="27" t="s">
        <v>25</v>
      </c>
      <c r="E453" s="27" t="s">
        <v>270</v>
      </c>
      <c r="F453" s="27" t="s">
        <v>271</v>
      </c>
      <c r="G453" s="28">
        <f>S453+S454+S455+S456+S457+S458+S459</f>
        <v>0</v>
      </c>
      <c r="H453" s="27" t="s">
        <v>28</v>
      </c>
      <c r="I453" s="29">
        <v>7.63</v>
      </c>
      <c r="J453" s="29">
        <v>7.63</v>
      </c>
      <c r="K453" s="30">
        <v>0.23</v>
      </c>
      <c r="L453" s="29">
        <f>ROUND(J453,2)+(ROUND(J453,2)*K453)</f>
        <v>9.3849</v>
      </c>
      <c r="M453" s="31">
        <f>ROUND(T453,2)+ROUND(T454,2)+ROUND(T455,2)+ROUND(T456,2)+ROUND(T457,2)+ROUND(T458,2)+ROUND(T459,2)</f>
        <v>0</v>
      </c>
      <c r="N453" s="27"/>
      <c r="O453" s="27" t="s">
        <v>264</v>
      </c>
      <c r="P453" s="27" t="s">
        <v>265</v>
      </c>
      <c r="Q453" s="10" t="s">
        <v>21</v>
      </c>
      <c r="R453" s="10" t="s">
        <v>30</v>
      </c>
      <c r="S453" s="11"/>
      <c r="T453" s="15">
        <f>ROUND(L453,2)*S453</f>
        <v>0</v>
      </c>
    </row>
    <row r="454" spans="2:20" ht="45" customHeight="1" x14ac:dyDescent="0.2">
      <c r="B454" s="26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10" t="s">
        <v>46</v>
      </c>
      <c r="R454" s="10" t="s">
        <v>47</v>
      </c>
      <c r="S454" s="11"/>
      <c r="T454" s="15">
        <f>ROUND(L453,2)*S454</f>
        <v>0</v>
      </c>
    </row>
    <row r="455" spans="2:20" ht="45" customHeight="1" x14ac:dyDescent="0.2">
      <c r="B455" s="26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10" t="s">
        <v>48</v>
      </c>
      <c r="R455" s="10" t="s">
        <v>49</v>
      </c>
      <c r="S455" s="11"/>
      <c r="T455" s="15">
        <f>ROUND(L453,2)*S455</f>
        <v>0</v>
      </c>
    </row>
    <row r="456" spans="2:20" ht="45" customHeight="1" x14ac:dyDescent="0.2">
      <c r="B456" s="26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10" t="s">
        <v>50</v>
      </c>
      <c r="R456" s="10" t="s">
        <v>51</v>
      </c>
      <c r="S456" s="11"/>
      <c r="T456" s="15">
        <f>ROUND(L453,2)*S456</f>
        <v>0</v>
      </c>
    </row>
    <row r="457" spans="2:20" ht="45" customHeight="1" x14ac:dyDescent="0.2">
      <c r="B457" s="26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10" t="s">
        <v>52</v>
      </c>
      <c r="R457" s="10" t="s">
        <v>53</v>
      </c>
      <c r="S457" s="11"/>
      <c r="T457" s="15">
        <f>ROUND(L453,2)*S457</f>
        <v>0</v>
      </c>
    </row>
    <row r="458" spans="2:20" ht="45" customHeight="1" x14ac:dyDescent="0.2">
      <c r="B458" s="26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10" t="s">
        <v>54</v>
      </c>
      <c r="R458" s="10" t="s">
        <v>55</v>
      </c>
      <c r="S458" s="11"/>
      <c r="T458" s="15">
        <f>ROUND(L453,2)*S458</f>
        <v>0</v>
      </c>
    </row>
    <row r="459" spans="2:20" ht="45" customHeight="1" x14ac:dyDescent="0.2">
      <c r="B459" s="26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10" t="s">
        <v>56</v>
      </c>
      <c r="R459" s="10" t="s">
        <v>57</v>
      </c>
      <c r="S459" s="11"/>
      <c r="T459" s="15">
        <f>ROUND(L453,2)*S459</f>
        <v>0</v>
      </c>
    </row>
    <row r="460" spans="2:20" ht="45" customHeight="1" x14ac:dyDescent="0.2">
      <c r="B460" s="26" t="s">
        <v>23</v>
      </c>
      <c r="C460" s="27" t="s">
        <v>272</v>
      </c>
      <c r="D460" s="27" t="s">
        <v>25</v>
      </c>
      <c r="E460" s="27" t="s">
        <v>273</v>
      </c>
      <c r="F460" s="27" t="s">
        <v>274</v>
      </c>
      <c r="G460" s="28">
        <f>S460+S461+S462+S463+S464+S465+S466</f>
        <v>0</v>
      </c>
      <c r="H460" s="27" t="s">
        <v>28</v>
      </c>
      <c r="I460" s="29">
        <v>43.73</v>
      </c>
      <c r="J460" s="29">
        <v>43.73</v>
      </c>
      <c r="K460" s="30">
        <v>0.23</v>
      </c>
      <c r="L460" s="29">
        <f>ROUND(J460,2)+(ROUND(J460,2)*K460)</f>
        <v>53.787899999999993</v>
      </c>
      <c r="M460" s="31">
        <f>ROUND(T460,2)+ROUND(T461,2)+ROUND(T462,2)+ROUND(T463,2)+ROUND(T464,2)+ROUND(T465,2)+ROUND(T466,2)</f>
        <v>0</v>
      </c>
      <c r="N460" s="27"/>
      <c r="O460" s="27" t="s">
        <v>264</v>
      </c>
      <c r="P460" s="27" t="s">
        <v>265</v>
      </c>
      <c r="Q460" s="10" t="s">
        <v>21</v>
      </c>
      <c r="R460" s="10" t="s">
        <v>30</v>
      </c>
      <c r="S460" s="11"/>
      <c r="T460" s="15">
        <f>ROUND(L460,2)*S460</f>
        <v>0</v>
      </c>
    </row>
    <row r="461" spans="2:20" ht="45" customHeight="1" x14ac:dyDescent="0.2">
      <c r="B461" s="26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10" t="s">
        <v>46</v>
      </c>
      <c r="R461" s="10" t="s">
        <v>47</v>
      </c>
      <c r="S461" s="11"/>
      <c r="T461" s="15">
        <f>ROUND(L460,2)*S461</f>
        <v>0</v>
      </c>
    </row>
    <row r="462" spans="2:20" ht="45" customHeight="1" x14ac:dyDescent="0.2">
      <c r="B462" s="26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10" t="s">
        <v>48</v>
      </c>
      <c r="R462" s="10" t="s">
        <v>49</v>
      </c>
      <c r="S462" s="11"/>
      <c r="T462" s="15">
        <f>ROUND(L460,2)*S462</f>
        <v>0</v>
      </c>
    </row>
    <row r="463" spans="2:20" ht="45" customHeight="1" x14ac:dyDescent="0.2">
      <c r="B463" s="26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10" t="s">
        <v>50</v>
      </c>
      <c r="R463" s="10" t="s">
        <v>51</v>
      </c>
      <c r="S463" s="11"/>
      <c r="T463" s="15">
        <f>ROUND(L460,2)*S463</f>
        <v>0</v>
      </c>
    </row>
    <row r="464" spans="2:20" ht="45" customHeight="1" x14ac:dyDescent="0.2">
      <c r="B464" s="26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10" t="s">
        <v>52</v>
      </c>
      <c r="R464" s="10" t="s">
        <v>53</v>
      </c>
      <c r="S464" s="11"/>
      <c r="T464" s="15">
        <f>ROUND(L460,2)*S464</f>
        <v>0</v>
      </c>
    </row>
    <row r="465" spans="2:20" ht="45" customHeight="1" x14ac:dyDescent="0.2">
      <c r="B465" s="26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10" t="s">
        <v>54</v>
      </c>
      <c r="R465" s="10" t="s">
        <v>55</v>
      </c>
      <c r="S465" s="11"/>
      <c r="T465" s="15">
        <f>ROUND(L460,2)*S465</f>
        <v>0</v>
      </c>
    </row>
    <row r="466" spans="2:20" ht="45" customHeight="1" x14ac:dyDescent="0.2">
      <c r="B466" s="26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10" t="s">
        <v>56</v>
      </c>
      <c r="R466" s="10" t="s">
        <v>57</v>
      </c>
      <c r="S466" s="11"/>
      <c r="T466" s="15">
        <f>ROUND(L460,2)*S466</f>
        <v>0</v>
      </c>
    </row>
    <row r="467" spans="2:20" ht="45" customHeight="1" x14ac:dyDescent="0.2">
      <c r="B467" s="26" t="s">
        <v>23</v>
      </c>
      <c r="C467" s="27" t="s">
        <v>275</v>
      </c>
      <c r="D467" s="27" t="s">
        <v>25</v>
      </c>
      <c r="E467" s="27" t="s">
        <v>276</v>
      </c>
      <c r="F467" s="27" t="s">
        <v>277</v>
      </c>
      <c r="G467" s="28">
        <f>S467+S468+S469+S470+S471+S472+S473</f>
        <v>0</v>
      </c>
      <c r="H467" s="27" t="s">
        <v>28</v>
      </c>
      <c r="I467" s="29">
        <v>59.24</v>
      </c>
      <c r="J467" s="29">
        <v>59.24</v>
      </c>
      <c r="K467" s="30">
        <v>0.23</v>
      </c>
      <c r="L467" s="29">
        <f>ROUND(J467,2)+(ROUND(J467,2)*K467)</f>
        <v>72.865200000000002</v>
      </c>
      <c r="M467" s="31">
        <f>ROUND(T467,2)+ROUND(T468,2)+ROUND(T469,2)+ROUND(T470,2)+ROUND(T471,2)+ROUND(T472,2)+ROUND(T473,2)</f>
        <v>0</v>
      </c>
      <c r="N467" s="27"/>
      <c r="O467" s="27" t="s">
        <v>264</v>
      </c>
      <c r="P467" s="27" t="s">
        <v>265</v>
      </c>
      <c r="Q467" s="10" t="s">
        <v>21</v>
      </c>
      <c r="R467" s="10" t="s">
        <v>30</v>
      </c>
      <c r="S467" s="11"/>
      <c r="T467" s="15">
        <f>ROUND(L467,2)*S467</f>
        <v>0</v>
      </c>
    </row>
    <row r="468" spans="2:20" ht="45" customHeight="1" x14ac:dyDescent="0.2">
      <c r="B468" s="26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10" t="s">
        <v>46</v>
      </c>
      <c r="R468" s="10" t="s">
        <v>47</v>
      </c>
      <c r="S468" s="11"/>
      <c r="T468" s="15">
        <f>ROUND(L467,2)*S468</f>
        <v>0</v>
      </c>
    </row>
    <row r="469" spans="2:20" ht="45" customHeight="1" x14ac:dyDescent="0.2">
      <c r="B469" s="26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10" t="s">
        <v>48</v>
      </c>
      <c r="R469" s="10" t="s">
        <v>49</v>
      </c>
      <c r="S469" s="11"/>
      <c r="T469" s="15">
        <f>ROUND(L467,2)*S469</f>
        <v>0</v>
      </c>
    </row>
    <row r="470" spans="2:20" ht="45" customHeight="1" x14ac:dyDescent="0.2">
      <c r="B470" s="26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10" t="s">
        <v>50</v>
      </c>
      <c r="R470" s="10" t="s">
        <v>51</v>
      </c>
      <c r="S470" s="11"/>
      <c r="T470" s="15">
        <f>ROUND(L467,2)*S470</f>
        <v>0</v>
      </c>
    </row>
    <row r="471" spans="2:20" ht="45" customHeight="1" x14ac:dyDescent="0.2">
      <c r="B471" s="26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10" t="s">
        <v>52</v>
      </c>
      <c r="R471" s="10" t="s">
        <v>53</v>
      </c>
      <c r="S471" s="11"/>
      <c r="T471" s="15">
        <f>ROUND(L467,2)*S471</f>
        <v>0</v>
      </c>
    </row>
    <row r="472" spans="2:20" ht="45" customHeight="1" x14ac:dyDescent="0.2">
      <c r="B472" s="26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10" t="s">
        <v>54</v>
      </c>
      <c r="R472" s="10" t="s">
        <v>55</v>
      </c>
      <c r="S472" s="11"/>
      <c r="T472" s="15">
        <f>ROUND(L467,2)*S472</f>
        <v>0</v>
      </c>
    </row>
    <row r="473" spans="2:20" ht="45" customHeight="1" x14ac:dyDescent="0.2">
      <c r="B473" s="26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10" t="s">
        <v>56</v>
      </c>
      <c r="R473" s="10" t="s">
        <v>57</v>
      </c>
      <c r="S473" s="11"/>
      <c r="T473" s="15">
        <f>ROUND(L467,2)*S473</f>
        <v>0</v>
      </c>
    </row>
    <row r="474" spans="2:20" ht="25.5" x14ac:dyDescent="0.2">
      <c r="B474" s="5" t="s">
        <v>92</v>
      </c>
      <c r="C474" s="6" t="s">
        <v>278</v>
      </c>
      <c r="D474" s="6"/>
      <c r="E474" s="6"/>
      <c r="F474" s="6" t="s">
        <v>279</v>
      </c>
      <c r="G474" s="6"/>
      <c r="H474" s="6"/>
      <c r="I474" s="6"/>
      <c r="J474" s="6"/>
      <c r="K474" s="6"/>
      <c r="L474" s="6"/>
      <c r="M474" s="7">
        <f>ROUND(M475,2)</f>
        <v>0</v>
      </c>
      <c r="N474" s="6"/>
      <c r="O474" s="6"/>
      <c r="P474" s="6"/>
      <c r="Q474" s="6"/>
      <c r="R474" s="6"/>
      <c r="S474" s="6"/>
      <c r="T474" s="8"/>
    </row>
    <row r="475" spans="2:20" ht="45" customHeight="1" x14ac:dyDescent="0.2">
      <c r="B475" s="26" t="s">
        <v>23</v>
      </c>
      <c r="C475" s="27" t="s">
        <v>280</v>
      </c>
      <c r="D475" s="27" t="s">
        <v>25</v>
      </c>
      <c r="E475" s="27" t="s">
        <v>281</v>
      </c>
      <c r="F475" s="27" t="s">
        <v>282</v>
      </c>
      <c r="G475" s="28">
        <f>S475+S476+S477+S478+S479+S480+S481</f>
        <v>0</v>
      </c>
      <c r="H475" s="27" t="s">
        <v>28</v>
      </c>
      <c r="I475" s="29">
        <v>79.25</v>
      </c>
      <c r="J475" s="29">
        <v>79.25</v>
      </c>
      <c r="K475" s="30">
        <v>0.23</v>
      </c>
      <c r="L475" s="29">
        <f>ROUND(J475,2)+(ROUND(J475,2)*K475)</f>
        <v>97.477499999999992</v>
      </c>
      <c r="M475" s="31">
        <f>ROUND(T475,2)+ROUND(T476,2)+ROUND(T477,2)+ROUND(T478,2)+ROUND(T479,2)+ROUND(T480,2)+ROUND(T481,2)</f>
        <v>0</v>
      </c>
      <c r="N475" s="27"/>
      <c r="O475" s="27" t="s">
        <v>278</v>
      </c>
      <c r="P475" s="27" t="s">
        <v>279</v>
      </c>
      <c r="Q475" s="10" t="s">
        <v>21</v>
      </c>
      <c r="R475" s="10" t="s">
        <v>30</v>
      </c>
      <c r="S475" s="11"/>
      <c r="T475" s="15">
        <f>ROUND(L475,2)*S475</f>
        <v>0</v>
      </c>
    </row>
    <row r="476" spans="2:20" ht="45" customHeight="1" x14ac:dyDescent="0.2">
      <c r="B476" s="26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10" t="s">
        <v>46</v>
      </c>
      <c r="R476" s="10" t="s">
        <v>47</v>
      </c>
      <c r="S476" s="11"/>
      <c r="T476" s="15">
        <f>ROUND(L475,2)*S476</f>
        <v>0</v>
      </c>
    </row>
    <row r="477" spans="2:20" ht="45" customHeight="1" x14ac:dyDescent="0.2">
      <c r="B477" s="26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10" t="s">
        <v>48</v>
      </c>
      <c r="R477" s="10" t="s">
        <v>49</v>
      </c>
      <c r="S477" s="11"/>
      <c r="T477" s="15">
        <f>ROUND(L475,2)*S477</f>
        <v>0</v>
      </c>
    </row>
    <row r="478" spans="2:20" ht="45" customHeight="1" x14ac:dyDescent="0.2">
      <c r="B478" s="26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10" t="s">
        <v>50</v>
      </c>
      <c r="R478" s="10" t="s">
        <v>51</v>
      </c>
      <c r="S478" s="11"/>
      <c r="T478" s="15">
        <f>ROUND(L475,2)*S478</f>
        <v>0</v>
      </c>
    </row>
    <row r="479" spans="2:20" ht="45" customHeight="1" x14ac:dyDescent="0.2">
      <c r="B479" s="26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10" t="s">
        <v>52</v>
      </c>
      <c r="R479" s="10" t="s">
        <v>53</v>
      </c>
      <c r="S479" s="11"/>
      <c r="T479" s="15">
        <f>ROUND(L475,2)*S479</f>
        <v>0</v>
      </c>
    </row>
    <row r="480" spans="2:20" ht="45" customHeight="1" x14ac:dyDescent="0.2">
      <c r="B480" s="26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10" t="s">
        <v>54</v>
      </c>
      <c r="R480" s="10" t="s">
        <v>55</v>
      </c>
      <c r="S480" s="11"/>
      <c r="T480" s="15">
        <f>ROUND(L475,2)*S480</f>
        <v>0</v>
      </c>
    </row>
    <row r="481" spans="2:20" ht="45" customHeight="1" x14ac:dyDescent="0.2">
      <c r="B481" s="26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10" t="s">
        <v>56</v>
      </c>
      <c r="R481" s="10" t="s">
        <v>57</v>
      </c>
      <c r="S481" s="11"/>
      <c r="T481" s="15">
        <f>ROUND(L475,2)*S481</f>
        <v>0</v>
      </c>
    </row>
    <row r="482" spans="2:20" ht="25.5" x14ac:dyDescent="0.2">
      <c r="B482" s="5" t="s">
        <v>92</v>
      </c>
      <c r="C482" s="6" t="s">
        <v>283</v>
      </c>
      <c r="D482" s="6"/>
      <c r="E482" s="6"/>
      <c r="F482" s="6" t="s">
        <v>284</v>
      </c>
      <c r="G482" s="6"/>
      <c r="H482" s="6"/>
      <c r="I482" s="6"/>
      <c r="J482" s="6"/>
      <c r="K482" s="6"/>
      <c r="L482" s="6"/>
      <c r="M482" s="7">
        <f>ROUND(M483,2)+ROUND(M490,2)+ROUND(M497,2)+ROUND(M504,2)</f>
        <v>0</v>
      </c>
      <c r="N482" s="6"/>
      <c r="O482" s="6"/>
      <c r="P482" s="6"/>
      <c r="Q482" s="6"/>
      <c r="R482" s="6"/>
      <c r="S482" s="6"/>
      <c r="T482" s="8"/>
    </row>
    <row r="483" spans="2:20" ht="45" customHeight="1" x14ac:dyDescent="0.2">
      <c r="B483" s="26" t="s">
        <v>23</v>
      </c>
      <c r="C483" s="27" t="s">
        <v>285</v>
      </c>
      <c r="D483" s="27" t="s">
        <v>25</v>
      </c>
      <c r="E483" s="27" t="s">
        <v>286</v>
      </c>
      <c r="F483" s="27" t="s">
        <v>287</v>
      </c>
      <c r="G483" s="28">
        <f>S483+S484+S485+S486+S487+S488+S489</f>
        <v>0</v>
      </c>
      <c r="H483" s="27" t="s">
        <v>28</v>
      </c>
      <c r="I483" s="29">
        <v>3.9</v>
      </c>
      <c r="J483" s="29">
        <v>3.9</v>
      </c>
      <c r="K483" s="30">
        <v>0.23</v>
      </c>
      <c r="L483" s="29">
        <f>ROUND(J483,2)+(ROUND(J483,2)*K483)</f>
        <v>4.7969999999999997</v>
      </c>
      <c r="M483" s="31">
        <f>ROUND(T483,2)+ROUND(T484,2)+ROUND(T485,2)+ROUND(T486,2)+ROUND(T487,2)+ROUND(T488,2)+ROUND(T489,2)</f>
        <v>0</v>
      </c>
      <c r="N483" s="27"/>
      <c r="O483" s="27" t="s">
        <v>283</v>
      </c>
      <c r="P483" s="27" t="s">
        <v>284</v>
      </c>
      <c r="Q483" s="10" t="s">
        <v>21</v>
      </c>
      <c r="R483" s="10" t="s">
        <v>30</v>
      </c>
      <c r="S483" s="11"/>
      <c r="T483" s="15">
        <f>ROUND(L483,2)*S483</f>
        <v>0</v>
      </c>
    </row>
    <row r="484" spans="2:20" ht="45" customHeight="1" x14ac:dyDescent="0.2">
      <c r="B484" s="26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10" t="s">
        <v>46</v>
      </c>
      <c r="R484" s="10" t="s">
        <v>47</v>
      </c>
      <c r="S484" s="11"/>
      <c r="T484" s="15">
        <f>ROUND(L483,2)*S484</f>
        <v>0</v>
      </c>
    </row>
    <row r="485" spans="2:20" ht="45" customHeight="1" x14ac:dyDescent="0.2">
      <c r="B485" s="26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10" t="s">
        <v>48</v>
      </c>
      <c r="R485" s="10" t="s">
        <v>49</v>
      </c>
      <c r="S485" s="11"/>
      <c r="T485" s="15">
        <f>ROUND(L483,2)*S485</f>
        <v>0</v>
      </c>
    </row>
    <row r="486" spans="2:20" ht="45" customHeight="1" x14ac:dyDescent="0.2">
      <c r="B486" s="26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10" t="s">
        <v>50</v>
      </c>
      <c r="R486" s="10" t="s">
        <v>51</v>
      </c>
      <c r="S486" s="11"/>
      <c r="T486" s="15">
        <f>ROUND(L483,2)*S486</f>
        <v>0</v>
      </c>
    </row>
    <row r="487" spans="2:20" ht="45" customHeight="1" x14ac:dyDescent="0.2">
      <c r="B487" s="26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10" t="s">
        <v>52</v>
      </c>
      <c r="R487" s="10" t="s">
        <v>53</v>
      </c>
      <c r="S487" s="11"/>
      <c r="T487" s="15">
        <f>ROUND(L483,2)*S487</f>
        <v>0</v>
      </c>
    </row>
    <row r="488" spans="2:20" ht="45" customHeight="1" x14ac:dyDescent="0.2">
      <c r="B488" s="26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10" t="s">
        <v>54</v>
      </c>
      <c r="R488" s="10" t="s">
        <v>55</v>
      </c>
      <c r="S488" s="11"/>
      <c r="T488" s="15">
        <f>ROUND(L483,2)*S488</f>
        <v>0</v>
      </c>
    </row>
    <row r="489" spans="2:20" ht="45" customHeight="1" x14ac:dyDescent="0.2">
      <c r="B489" s="26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10" t="s">
        <v>56</v>
      </c>
      <c r="R489" s="10" t="s">
        <v>57</v>
      </c>
      <c r="S489" s="11"/>
      <c r="T489" s="15">
        <f>ROUND(L483,2)*S489</f>
        <v>0</v>
      </c>
    </row>
    <row r="490" spans="2:20" ht="45" customHeight="1" x14ac:dyDescent="0.2">
      <c r="B490" s="26" t="s">
        <v>23</v>
      </c>
      <c r="C490" s="27" t="s">
        <v>288</v>
      </c>
      <c r="D490" s="27" t="s">
        <v>25</v>
      </c>
      <c r="E490" s="27" t="s">
        <v>289</v>
      </c>
      <c r="F490" s="27" t="s">
        <v>290</v>
      </c>
      <c r="G490" s="28">
        <f>S490+S491+S492+S493+S494+S495+S496</f>
        <v>0</v>
      </c>
      <c r="H490" s="27" t="s">
        <v>28</v>
      </c>
      <c r="I490" s="29">
        <v>4.93</v>
      </c>
      <c r="J490" s="29">
        <v>4.93</v>
      </c>
      <c r="K490" s="30">
        <v>0.23</v>
      </c>
      <c r="L490" s="29">
        <f>ROUND(J490,2)+(ROUND(J490,2)*K490)</f>
        <v>6.0638999999999994</v>
      </c>
      <c r="M490" s="31">
        <f>ROUND(T490,2)+ROUND(T491,2)+ROUND(T492,2)+ROUND(T493,2)+ROUND(T494,2)+ROUND(T495,2)+ROUND(T496,2)</f>
        <v>0</v>
      </c>
      <c r="N490" s="27"/>
      <c r="O490" s="27" t="s">
        <v>283</v>
      </c>
      <c r="P490" s="27" t="s">
        <v>284</v>
      </c>
      <c r="Q490" s="10" t="s">
        <v>21</v>
      </c>
      <c r="R490" s="10" t="s">
        <v>30</v>
      </c>
      <c r="S490" s="11"/>
      <c r="T490" s="15">
        <f>ROUND(L490,2)*S490</f>
        <v>0</v>
      </c>
    </row>
    <row r="491" spans="2:20" ht="45" customHeight="1" x14ac:dyDescent="0.2">
      <c r="B491" s="26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10" t="s">
        <v>46</v>
      </c>
      <c r="R491" s="10" t="s">
        <v>47</v>
      </c>
      <c r="S491" s="11"/>
      <c r="T491" s="15">
        <f>ROUND(L490,2)*S491</f>
        <v>0</v>
      </c>
    </row>
    <row r="492" spans="2:20" ht="45" customHeight="1" x14ac:dyDescent="0.2">
      <c r="B492" s="26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10" t="s">
        <v>48</v>
      </c>
      <c r="R492" s="10" t="s">
        <v>49</v>
      </c>
      <c r="S492" s="11"/>
      <c r="T492" s="15">
        <f>ROUND(L490,2)*S492</f>
        <v>0</v>
      </c>
    </row>
    <row r="493" spans="2:20" ht="45" customHeight="1" x14ac:dyDescent="0.2">
      <c r="B493" s="26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10" t="s">
        <v>50</v>
      </c>
      <c r="R493" s="10" t="s">
        <v>51</v>
      </c>
      <c r="S493" s="11"/>
      <c r="T493" s="15">
        <f>ROUND(L490,2)*S493</f>
        <v>0</v>
      </c>
    </row>
    <row r="494" spans="2:20" ht="45" customHeight="1" x14ac:dyDescent="0.2">
      <c r="B494" s="26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10" t="s">
        <v>52</v>
      </c>
      <c r="R494" s="10" t="s">
        <v>53</v>
      </c>
      <c r="S494" s="11"/>
      <c r="T494" s="15">
        <f>ROUND(L490,2)*S494</f>
        <v>0</v>
      </c>
    </row>
    <row r="495" spans="2:20" ht="45" customHeight="1" x14ac:dyDescent="0.2">
      <c r="B495" s="26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10" t="s">
        <v>54</v>
      </c>
      <c r="R495" s="10" t="s">
        <v>55</v>
      </c>
      <c r="S495" s="11"/>
      <c r="T495" s="15">
        <f>ROUND(L490,2)*S495</f>
        <v>0</v>
      </c>
    </row>
    <row r="496" spans="2:20" ht="45" customHeight="1" x14ac:dyDescent="0.2">
      <c r="B496" s="26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10" t="s">
        <v>56</v>
      </c>
      <c r="R496" s="10" t="s">
        <v>57</v>
      </c>
      <c r="S496" s="11"/>
      <c r="T496" s="15">
        <f>ROUND(L490,2)*S496</f>
        <v>0</v>
      </c>
    </row>
    <row r="497" spans="2:20" ht="45" customHeight="1" x14ac:dyDescent="0.2">
      <c r="B497" s="26" t="s">
        <v>23</v>
      </c>
      <c r="C497" s="27" t="s">
        <v>291</v>
      </c>
      <c r="D497" s="27" t="s">
        <v>25</v>
      </c>
      <c r="E497" s="27" t="s">
        <v>292</v>
      </c>
      <c r="F497" s="27" t="s">
        <v>293</v>
      </c>
      <c r="G497" s="28">
        <f>S497+S498+S499+S500+S501+S502+S503</f>
        <v>0</v>
      </c>
      <c r="H497" s="27" t="s">
        <v>28</v>
      </c>
      <c r="I497" s="29">
        <v>14.08</v>
      </c>
      <c r="J497" s="29">
        <v>14.08</v>
      </c>
      <c r="K497" s="30">
        <v>0.23</v>
      </c>
      <c r="L497" s="29">
        <f>ROUND(J497,2)+(ROUND(J497,2)*K497)</f>
        <v>17.3184</v>
      </c>
      <c r="M497" s="31">
        <f>ROUND(T497,2)+ROUND(T498,2)+ROUND(T499,2)+ROUND(T500,2)+ROUND(T501,2)+ROUND(T502,2)+ROUND(T503,2)</f>
        <v>0</v>
      </c>
      <c r="N497" s="27"/>
      <c r="O497" s="27" t="s">
        <v>283</v>
      </c>
      <c r="P497" s="27" t="s">
        <v>284</v>
      </c>
      <c r="Q497" s="10" t="s">
        <v>21</v>
      </c>
      <c r="R497" s="10" t="s">
        <v>30</v>
      </c>
      <c r="S497" s="11"/>
      <c r="T497" s="15">
        <f>ROUND(L497,2)*S497</f>
        <v>0</v>
      </c>
    </row>
    <row r="498" spans="2:20" ht="45" customHeight="1" x14ac:dyDescent="0.2">
      <c r="B498" s="26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10" t="s">
        <v>46</v>
      </c>
      <c r="R498" s="10" t="s">
        <v>47</v>
      </c>
      <c r="S498" s="11"/>
      <c r="T498" s="15">
        <f>ROUND(L497,2)*S498</f>
        <v>0</v>
      </c>
    </row>
    <row r="499" spans="2:20" ht="45" customHeight="1" x14ac:dyDescent="0.2">
      <c r="B499" s="26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10" t="s">
        <v>48</v>
      </c>
      <c r="R499" s="10" t="s">
        <v>49</v>
      </c>
      <c r="S499" s="11"/>
      <c r="T499" s="15">
        <f>ROUND(L497,2)*S499</f>
        <v>0</v>
      </c>
    </row>
    <row r="500" spans="2:20" ht="45" customHeight="1" x14ac:dyDescent="0.2">
      <c r="B500" s="26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10" t="s">
        <v>50</v>
      </c>
      <c r="R500" s="10" t="s">
        <v>51</v>
      </c>
      <c r="S500" s="11"/>
      <c r="T500" s="15">
        <f>ROUND(L497,2)*S500</f>
        <v>0</v>
      </c>
    </row>
    <row r="501" spans="2:20" ht="45" customHeight="1" x14ac:dyDescent="0.2">
      <c r="B501" s="26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10" t="s">
        <v>52</v>
      </c>
      <c r="R501" s="10" t="s">
        <v>53</v>
      </c>
      <c r="S501" s="11"/>
      <c r="T501" s="15">
        <f>ROUND(L497,2)*S501</f>
        <v>0</v>
      </c>
    </row>
    <row r="502" spans="2:20" ht="45" customHeight="1" x14ac:dyDescent="0.2">
      <c r="B502" s="26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10" t="s">
        <v>54</v>
      </c>
      <c r="R502" s="10" t="s">
        <v>55</v>
      </c>
      <c r="S502" s="11"/>
      <c r="T502" s="15">
        <f>ROUND(L497,2)*S502</f>
        <v>0</v>
      </c>
    </row>
    <row r="503" spans="2:20" ht="45" customHeight="1" x14ac:dyDescent="0.2">
      <c r="B503" s="26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10" t="s">
        <v>56</v>
      </c>
      <c r="R503" s="10" t="s">
        <v>57</v>
      </c>
      <c r="S503" s="11"/>
      <c r="T503" s="15">
        <f>ROUND(L497,2)*S503</f>
        <v>0</v>
      </c>
    </row>
    <row r="504" spans="2:20" ht="45" customHeight="1" x14ac:dyDescent="0.2">
      <c r="B504" s="26" t="s">
        <v>23</v>
      </c>
      <c r="C504" s="27" t="s">
        <v>294</v>
      </c>
      <c r="D504" s="27" t="s">
        <v>25</v>
      </c>
      <c r="E504" s="27" t="s">
        <v>295</v>
      </c>
      <c r="F504" s="27" t="s">
        <v>296</v>
      </c>
      <c r="G504" s="28">
        <f>S504+S505+S506+S507+S508+S509+S510</f>
        <v>0</v>
      </c>
      <c r="H504" s="27" t="s">
        <v>28</v>
      </c>
      <c r="I504" s="29">
        <v>11.58</v>
      </c>
      <c r="J504" s="29">
        <v>11.58</v>
      </c>
      <c r="K504" s="30">
        <v>0.23</v>
      </c>
      <c r="L504" s="29">
        <f>ROUND(J504,2)+(ROUND(J504,2)*K504)</f>
        <v>14.243400000000001</v>
      </c>
      <c r="M504" s="31">
        <f>ROUND(T504,2)+ROUND(T505,2)+ROUND(T506,2)+ROUND(T507,2)+ROUND(T508,2)+ROUND(T509,2)+ROUND(T510,2)</f>
        <v>0</v>
      </c>
      <c r="N504" s="27"/>
      <c r="O504" s="27" t="s">
        <v>283</v>
      </c>
      <c r="P504" s="27" t="s">
        <v>284</v>
      </c>
      <c r="Q504" s="10" t="s">
        <v>21</v>
      </c>
      <c r="R504" s="10" t="s">
        <v>30</v>
      </c>
      <c r="S504" s="11"/>
      <c r="T504" s="15">
        <f>ROUND(L504,2)*S504</f>
        <v>0</v>
      </c>
    </row>
    <row r="505" spans="2:20" ht="45" customHeight="1" x14ac:dyDescent="0.2">
      <c r="B505" s="26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10" t="s">
        <v>46</v>
      </c>
      <c r="R505" s="10" t="s">
        <v>47</v>
      </c>
      <c r="S505" s="11"/>
      <c r="T505" s="15">
        <f>ROUND(L504,2)*S505</f>
        <v>0</v>
      </c>
    </row>
    <row r="506" spans="2:20" ht="45" customHeight="1" x14ac:dyDescent="0.2">
      <c r="B506" s="26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10" t="s">
        <v>48</v>
      </c>
      <c r="R506" s="10" t="s">
        <v>49</v>
      </c>
      <c r="S506" s="11"/>
      <c r="T506" s="15">
        <f>ROUND(L504,2)*S506</f>
        <v>0</v>
      </c>
    </row>
    <row r="507" spans="2:20" ht="45" customHeight="1" x14ac:dyDescent="0.2">
      <c r="B507" s="26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10" t="s">
        <v>50</v>
      </c>
      <c r="R507" s="10" t="s">
        <v>51</v>
      </c>
      <c r="S507" s="11"/>
      <c r="T507" s="15">
        <f>ROUND(L504,2)*S507</f>
        <v>0</v>
      </c>
    </row>
    <row r="508" spans="2:20" ht="45" customHeight="1" x14ac:dyDescent="0.2">
      <c r="B508" s="26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10" t="s">
        <v>52</v>
      </c>
      <c r="R508" s="10" t="s">
        <v>53</v>
      </c>
      <c r="S508" s="11"/>
      <c r="T508" s="15">
        <f>ROUND(L504,2)*S508</f>
        <v>0</v>
      </c>
    </row>
    <row r="509" spans="2:20" ht="45" customHeight="1" x14ac:dyDescent="0.2">
      <c r="B509" s="26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10" t="s">
        <v>54</v>
      </c>
      <c r="R509" s="10" t="s">
        <v>55</v>
      </c>
      <c r="S509" s="11"/>
      <c r="T509" s="15">
        <f>ROUND(L504,2)*S509</f>
        <v>0</v>
      </c>
    </row>
    <row r="510" spans="2:20" ht="45" customHeight="1" x14ac:dyDescent="0.2">
      <c r="B510" s="26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10" t="s">
        <v>56</v>
      </c>
      <c r="R510" s="10" t="s">
        <v>57</v>
      </c>
      <c r="S510" s="11"/>
      <c r="T510" s="15">
        <f>ROUND(L504,2)*S510</f>
        <v>0</v>
      </c>
    </row>
    <row r="511" spans="2:20" ht="25.5" x14ac:dyDescent="0.2">
      <c r="B511" s="5" t="s">
        <v>92</v>
      </c>
      <c r="C511" s="6" t="s">
        <v>297</v>
      </c>
      <c r="D511" s="6"/>
      <c r="E511" s="6"/>
      <c r="F511" s="6" t="s">
        <v>298</v>
      </c>
      <c r="G511" s="6"/>
      <c r="H511" s="6"/>
      <c r="I511" s="6"/>
      <c r="J511" s="6"/>
      <c r="K511" s="6"/>
      <c r="L511" s="6"/>
      <c r="M511" s="7">
        <f>ROUND(M512,2)+ROUND(M519,2)</f>
        <v>0</v>
      </c>
      <c r="N511" s="6"/>
      <c r="O511" s="6"/>
      <c r="P511" s="6"/>
      <c r="Q511" s="6"/>
      <c r="R511" s="6"/>
      <c r="S511" s="6"/>
      <c r="T511" s="8"/>
    </row>
    <row r="512" spans="2:20" ht="45" customHeight="1" x14ac:dyDescent="0.2">
      <c r="B512" s="26" t="s">
        <v>23</v>
      </c>
      <c r="C512" s="27" t="s">
        <v>299</v>
      </c>
      <c r="D512" s="27" t="s">
        <v>25</v>
      </c>
      <c r="E512" s="27" t="s">
        <v>300</v>
      </c>
      <c r="F512" s="27" t="s">
        <v>301</v>
      </c>
      <c r="G512" s="28">
        <f>S512+S513+S514+S515+S516+S517+S518</f>
        <v>0</v>
      </c>
      <c r="H512" s="27" t="s">
        <v>28</v>
      </c>
      <c r="I512" s="29">
        <v>4.3</v>
      </c>
      <c r="J512" s="29">
        <v>4.3</v>
      </c>
      <c r="K512" s="30">
        <v>0.23</v>
      </c>
      <c r="L512" s="29">
        <f>ROUND(J512,2)+(ROUND(J512,2)*K512)</f>
        <v>5.2889999999999997</v>
      </c>
      <c r="M512" s="31">
        <f>ROUND(T512,2)+ROUND(T513,2)+ROUND(T514,2)+ROUND(T515,2)+ROUND(T516,2)+ROUND(T517,2)+ROUND(T518,2)</f>
        <v>0</v>
      </c>
      <c r="N512" s="27"/>
      <c r="O512" s="27" t="s">
        <v>297</v>
      </c>
      <c r="P512" s="27" t="s">
        <v>298</v>
      </c>
      <c r="Q512" s="10" t="s">
        <v>21</v>
      </c>
      <c r="R512" s="10" t="s">
        <v>30</v>
      </c>
      <c r="S512" s="11"/>
      <c r="T512" s="15">
        <f>ROUND(L512,2)*S512</f>
        <v>0</v>
      </c>
    </row>
    <row r="513" spans="2:20" ht="45" customHeight="1" x14ac:dyDescent="0.2">
      <c r="B513" s="26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10" t="s">
        <v>46</v>
      </c>
      <c r="R513" s="10" t="s">
        <v>47</v>
      </c>
      <c r="S513" s="11"/>
      <c r="T513" s="15">
        <f>ROUND(L512,2)*S513</f>
        <v>0</v>
      </c>
    </row>
    <row r="514" spans="2:20" ht="45" customHeight="1" x14ac:dyDescent="0.2">
      <c r="B514" s="26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10" t="s">
        <v>48</v>
      </c>
      <c r="R514" s="10" t="s">
        <v>49</v>
      </c>
      <c r="S514" s="11"/>
      <c r="T514" s="15">
        <f>ROUND(L512,2)*S514</f>
        <v>0</v>
      </c>
    </row>
    <row r="515" spans="2:20" ht="45" customHeight="1" x14ac:dyDescent="0.2">
      <c r="B515" s="26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10" t="s">
        <v>50</v>
      </c>
      <c r="R515" s="10" t="s">
        <v>51</v>
      </c>
      <c r="S515" s="11"/>
      <c r="T515" s="15">
        <f>ROUND(L512,2)*S515</f>
        <v>0</v>
      </c>
    </row>
    <row r="516" spans="2:20" ht="45" customHeight="1" x14ac:dyDescent="0.2">
      <c r="B516" s="26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10" t="s">
        <v>52</v>
      </c>
      <c r="R516" s="10" t="s">
        <v>53</v>
      </c>
      <c r="S516" s="11"/>
      <c r="T516" s="15">
        <f>ROUND(L512,2)*S516</f>
        <v>0</v>
      </c>
    </row>
    <row r="517" spans="2:20" ht="45" customHeight="1" x14ac:dyDescent="0.2">
      <c r="B517" s="26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10" t="s">
        <v>54</v>
      </c>
      <c r="R517" s="10" t="s">
        <v>55</v>
      </c>
      <c r="S517" s="11"/>
      <c r="T517" s="15">
        <f>ROUND(L512,2)*S517</f>
        <v>0</v>
      </c>
    </row>
    <row r="518" spans="2:20" ht="45" customHeight="1" x14ac:dyDescent="0.2">
      <c r="B518" s="26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10" t="s">
        <v>56</v>
      </c>
      <c r="R518" s="10" t="s">
        <v>57</v>
      </c>
      <c r="S518" s="11"/>
      <c r="T518" s="15">
        <f>ROUND(L512,2)*S518</f>
        <v>0</v>
      </c>
    </row>
    <row r="519" spans="2:20" ht="45" customHeight="1" x14ac:dyDescent="0.2">
      <c r="B519" s="26" t="s">
        <v>23</v>
      </c>
      <c r="C519" s="27" t="s">
        <v>302</v>
      </c>
      <c r="D519" s="27" t="s">
        <v>25</v>
      </c>
      <c r="E519" s="27" t="s">
        <v>295</v>
      </c>
      <c r="F519" s="27" t="s">
        <v>296</v>
      </c>
      <c r="G519" s="28">
        <f>S519+S520+S521+S522+S523+S524+S525</f>
        <v>0</v>
      </c>
      <c r="H519" s="27" t="s">
        <v>28</v>
      </c>
      <c r="I519" s="29">
        <v>11.58</v>
      </c>
      <c r="J519" s="29">
        <v>11.58</v>
      </c>
      <c r="K519" s="30">
        <v>0.23</v>
      </c>
      <c r="L519" s="29">
        <f>ROUND(J519,2)+(ROUND(J519,2)*K519)</f>
        <v>14.243400000000001</v>
      </c>
      <c r="M519" s="31">
        <f>ROUND(T519,2)+ROUND(T520,2)+ROUND(T521,2)+ROUND(T522,2)+ROUND(T523,2)+ROUND(T524,2)+ROUND(T525,2)</f>
        <v>0</v>
      </c>
      <c r="N519" s="27"/>
      <c r="O519" s="27" t="s">
        <v>297</v>
      </c>
      <c r="P519" s="27" t="s">
        <v>298</v>
      </c>
      <c r="Q519" s="10" t="s">
        <v>21</v>
      </c>
      <c r="R519" s="10" t="s">
        <v>30</v>
      </c>
      <c r="S519" s="11"/>
      <c r="T519" s="15">
        <f>ROUND(L519,2)*S519</f>
        <v>0</v>
      </c>
    </row>
    <row r="520" spans="2:20" ht="45" customHeight="1" x14ac:dyDescent="0.2">
      <c r="B520" s="26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10" t="s">
        <v>46</v>
      </c>
      <c r="R520" s="10" t="s">
        <v>47</v>
      </c>
      <c r="S520" s="11"/>
      <c r="T520" s="15">
        <f>ROUND(L519,2)*S520</f>
        <v>0</v>
      </c>
    </row>
    <row r="521" spans="2:20" ht="45" customHeight="1" x14ac:dyDescent="0.2">
      <c r="B521" s="26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10" t="s">
        <v>48</v>
      </c>
      <c r="R521" s="10" t="s">
        <v>49</v>
      </c>
      <c r="S521" s="11"/>
      <c r="T521" s="15">
        <f>ROUND(L519,2)*S521</f>
        <v>0</v>
      </c>
    </row>
    <row r="522" spans="2:20" ht="45" customHeight="1" x14ac:dyDescent="0.2">
      <c r="B522" s="26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10" t="s">
        <v>50</v>
      </c>
      <c r="R522" s="10" t="s">
        <v>51</v>
      </c>
      <c r="S522" s="11"/>
      <c r="T522" s="15">
        <f>ROUND(L519,2)*S522</f>
        <v>0</v>
      </c>
    </row>
    <row r="523" spans="2:20" ht="45" customHeight="1" x14ac:dyDescent="0.2">
      <c r="B523" s="26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10" t="s">
        <v>52</v>
      </c>
      <c r="R523" s="10" t="s">
        <v>53</v>
      </c>
      <c r="S523" s="11"/>
      <c r="T523" s="15">
        <f>ROUND(L519,2)*S523</f>
        <v>0</v>
      </c>
    </row>
    <row r="524" spans="2:20" ht="45" customHeight="1" x14ac:dyDescent="0.2">
      <c r="B524" s="26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10" t="s">
        <v>54</v>
      </c>
      <c r="R524" s="10" t="s">
        <v>55</v>
      </c>
      <c r="S524" s="11"/>
      <c r="T524" s="15">
        <f>ROUND(L519,2)*S524</f>
        <v>0</v>
      </c>
    </row>
    <row r="525" spans="2:20" ht="45" customHeight="1" x14ac:dyDescent="0.2">
      <c r="B525" s="26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10" t="s">
        <v>56</v>
      </c>
      <c r="R525" s="10" t="s">
        <v>57</v>
      </c>
      <c r="S525" s="11"/>
      <c r="T525" s="15">
        <f>ROUND(L519,2)*S525</f>
        <v>0</v>
      </c>
    </row>
    <row r="526" spans="2:20" ht="25.5" x14ac:dyDescent="0.2">
      <c r="B526" s="5" t="s">
        <v>92</v>
      </c>
      <c r="C526" s="6" t="s">
        <v>303</v>
      </c>
      <c r="D526" s="6"/>
      <c r="E526" s="6"/>
      <c r="F526" s="6" t="s">
        <v>304</v>
      </c>
      <c r="G526" s="6"/>
      <c r="H526" s="6"/>
      <c r="I526" s="6"/>
      <c r="J526" s="6"/>
      <c r="K526" s="6"/>
      <c r="L526" s="6"/>
      <c r="M526" s="7">
        <f>ROUND(M527,2)+ROUND(M534,2)+ROUND(M541,2)</f>
        <v>0</v>
      </c>
      <c r="N526" s="6"/>
      <c r="O526" s="6"/>
      <c r="P526" s="6"/>
      <c r="Q526" s="6"/>
      <c r="R526" s="6"/>
      <c r="S526" s="6"/>
      <c r="T526" s="8"/>
    </row>
    <row r="527" spans="2:20" ht="45" customHeight="1" x14ac:dyDescent="0.2">
      <c r="B527" s="26" t="s">
        <v>23</v>
      </c>
      <c r="C527" s="27" t="s">
        <v>305</v>
      </c>
      <c r="D527" s="27" t="s">
        <v>25</v>
      </c>
      <c r="E527" s="27" t="s">
        <v>306</v>
      </c>
      <c r="F527" s="27" t="s">
        <v>307</v>
      </c>
      <c r="G527" s="28">
        <f>S527+S528+S529+S530+S531+S532+S533</f>
        <v>0</v>
      </c>
      <c r="H527" s="27" t="s">
        <v>28</v>
      </c>
      <c r="I527" s="29">
        <v>2.31</v>
      </c>
      <c r="J527" s="29">
        <v>2.31</v>
      </c>
      <c r="K527" s="30">
        <v>0.23</v>
      </c>
      <c r="L527" s="29">
        <f>ROUND(J527,2)+(ROUND(J527,2)*K527)</f>
        <v>2.8412999999999999</v>
      </c>
      <c r="M527" s="31">
        <f>ROUND(T527,2)+ROUND(T528,2)+ROUND(T529,2)+ROUND(T530,2)+ROUND(T531,2)+ROUND(T532,2)+ROUND(T533,2)</f>
        <v>0</v>
      </c>
      <c r="N527" s="27"/>
      <c r="O527" s="27" t="s">
        <v>303</v>
      </c>
      <c r="P527" s="27" t="s">
        <v>304</v>
      </c>
      <c r="Q527" s="10" t="s">
        <v>21</v>
      </c>
      <c r="R527" s="10" t="s">
        <v>30</v>
      </c>
      <c r="S527" s="11"/>
      <c r="T527" s="15">
        <f>ROUND(L527,2)*S527</f>
        <v>0</v>
      </c>
    </row>
    <row r="528" spans="2:20" ht="45" customHeight="1" x14ac:dyDescent="0.2">
      <c r="B528" s="26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10" t="s">
        <v>46</v>
      </c>
      <c r="R528" s="10" t="s">
        <v>47</v>
      </c>
      <c r="S528" s="11"/>
      <c r="T528" s="15">
        <f>ROUND(L527,2)*S528</f>
        <v>0</v>
      </c>
    </row>
    <row r="529" spans="2:20" ht="45" customHeight="1" x14ac:dyDescent="0.2">
      <c r="B529" s="26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10" t="s">
        <v>48</v>
      </c>
      <c r="R529" s="10" t="s">
        <v>49</v>
      </c>
      <c r="S529" s="11"/>
      <c r="T529" s="15">
        <f>ROUND(L527,2)*S529</f>
        <v>0</v>
      </c>
    </row>
    <row r="530" spans="2:20" ht="45" customHeight="1" x14ac:dyDescent="0.2">
      <c r="B530" s="26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10" t="s">
        <v>50</v>
      </c>
      <c r="R530" s="10" t="s">
        <v>51</v>
      </c>
      <c r="S530" s="11"/>
      <c r="T530" s="15">
        <f>ROUND(L527,2)*S530</f>
        <v>0</v>
      </c>
    </row>
    <row r="531" spans="2:20" ht="45" customHeight="1" x14ac:dyDescent="0.2">
      <c r="B531" s="26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10" t="s">
        <v>52</v>
      </c>
      <c r="R531" s="10" t="s">
        <v>53</v>
      </c>
      <c r="S531" s="11"/>
      <c r="T531" s="15">
        <f>ROUND(L527,2)*S531</f>
        <v>0</v>
      </c>
    </row>
    <row r="532" spans="2:20" ht="45" customHeight="1" x14ac:dyDescent="0.2">
      <c r="B532" s="26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10" t="s">
        <v>54</v>
      </c>
      <c r="R532" s="10" t="s">
        <v>55</v>
      </c>
      <c r="S532" s="11"/>
      <c r="T532" s="15">
        <f>ROUND(L527,2)*S532</f>
        <v>0</v>
      </c>
    </row>
    <row r="533" spans="2:20" ht="45" customHeight="1" x14ac:dyDescent="0.2">
      <c r="B533" s="26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10" t="s">
        <v>56</v>
      </c>
      <c r="R533" s="10" t="s">
        <v>57</v>
      </c>
      <c r="S533" s="11"/>
      <c r="T533" s="15">
        <f>ROUND(L527,2)*S533</f>
        <v>0</v>
      </c>
    </row>
    <row r="534" spans="2:20" ht="45" customHeight="1" x14ac:dyDescent="0.2">
      <c r="B534" s="26" t="s">
        <v>23</v>
      </c>
      <c r="C534" s="27" t="s">
        <v>308</v>
      </c>
      <c r="D534" s="27" t="s">
        <v>25</v>
      </c>
      <c r="E534" s="27" t="s">
        <v>309</v>
      </c>
      <c r="F534" s="27" t="s">
        <v>310</v>
      </c>
      <c r="G534" s="28">
        <f>S534+S535+S536+S537+S538+S539+S540</f>
        <v>0</v>
      </c>
      <c r="H534" s="27" t="s">
        <v>28</v>
      </c>
      <c r="I534" s="29">
        <v>33.21</v>
      </c>
      <c r="J534" s="29">
        <v>33.21</v>
      </c>
      <c r="K534" s="30">
        <v>0.23</v>
      </c>
      <c r="L534" s="29">
        <f>ROUND(J534,2)+(ROUND(J534,2)*K534)</f>
        <v>40.848300000000002</v>
      </c>
      <c r="M534" s="31">
        <f>ROUND(T534,2)+ROUND(T535,2)+ROUND(T536,2)+ROUND(T537,2)+ROUND(T538,2)+ROUND(T539,2)+ROUND(T540,2)</f>
        <v>0</v>
      </c>
      <c r="N534" s="27"/>
      <c r="O534" s="27" t="s">
        <v>303</v>
      </c>
      <c r="P534" s="27" t="s">
        <v>304</v>
      </c>
      <c r="Q534" s="10" t="s">
        <v>21</v>
      </c>
      <c r="R534" s="10" t="s">
        <v>30</v>
      </c>
      <c r="S534" s="11"/>
      <c r="T534" s="15">
        <f>ROUND(L534,2)*S534</f>
        <v>0</v>
      </c>
    </row>
    <row r="535" spans="2:20" ht="45" customHeight="1" x14ac:dyDescent="0.2">
      <c r="B535" s="26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10" t="s">
        <v>46</v>
      </c>
      <c r="R535" s="10" t="s">
        <v>47</v>
      </c>
      <c r="S535" s="11"/>
      <c r="T535" s="15">
        <f>ROUND(L534,2)*S535</f>
        <v>0</v>
      </c>
    </row>
    <row r="536" spans="2:20" ht="45" customHeight="1" x14ac:dyDescent="0.2">
      <c r="B536" s="26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10" t="s">
        <v>48</v>
      </c>
      <c r="R536" s="10" t="s">
        <v>49</v>
      </c>
      <c r="S536" s="11"/>
      <c r="T536" s="15">
        <f>ROUND(L534,2)*S536</f>
        <v>0</v>
      </c>
    </row>
    <row r="537" spans="2:20" ht="45" customHeight="1" x14ac:dyDescent="0.2">
      <c r="B537" s="26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10" t="s">
        <v>50</v>
      </c>
      <c r="R537" s="10" t="s">
        <v>51</v>
      </c>
      <c r="S537" s="11"/>
      <c r="T537" s="15">
        <f>ROUND(L534,2)*S537</f>
        <v>0</v>
      </c>
    </row>
    <row r="538" spans="2:20" ht="45" customHeight="1" x14ac:dyDescent="0.2">
      <c r="B538" s="26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10" t="s">
        <v>52</v>
      </c>
      <c r="R538" s="10" t="s">
        <v>53</v>
      </c>
      <c r="S538" s="11"/>
      <c r="T538" s="15">
        <f>ROUND(L534,2)*S538</f>
        <v>0</v>
      </c>
    </row>
    <row r="539" spans="2:20" ht="45" customHeight="1" x14ac:dyDescent="0.2">
      <c r="B539" s="26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10" t="s">
        <v>54</v>
      </c>
      <c r="R539" s="10" t="s">
        <v>55</v>
      </c>
      <c r="S539" s="11"/>
      <c r="T539" s="15">
        <f>ROUND(L534,2)*S539</f>
        <v>0</v>
      </c>
    </row>
    <row r="540" spans="2:20" ht="45" customHeight="1" x14ac:dyDescent="0.2">
      <c r="B540" s="26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10" t="s">
        <v>56</v>
      </c>
      <c r="R540" s="10" t="s">
        <v>57</v>
      </c>
      <c r="S540" s="11"/>
      <c r="T540" s="15">
        <f>ROUND(L534,2)*S540</f>
        <v>0</v>
      </c>
    </row>
    <row r="541" spans="2:20" ht="45" customHeight="1" x14ac:dyDescent="0.2">
      <c r="B541" s="26" t="s">
        <v>23</v>
      </c>
      <c r="C541" s="27" t="s">
        <v>311</v>
      </c>
      <c r="D541" s="27" t="s">
        <v>25</v>
      </c>
      <c r="E541" s="27" t="s">
        <v>312</v>
      </c>
      <c r="F541" s="27" t="s">
        <v>313</v>
      </c>
      <c r="G541" s="28">
        <f>S541+S542+S543+S544+S545+S546+S547</f>
        <v>0</v>
      </c>
      <c r="H541" s="27" t="s">
        <v>28</v>
      </c>
      <c r="I541" s="29">
        <v>18.62</v>
      </c>
      <c r="J541" s="29">
        <v>18.62</v>
      </c>
      <c r="K541" s="30">
        <v>0.23</v>
      </c>
      <c r="L541" s="29">
        <f>ROUND(J541,2)+(ROUND(J541,2)*K541)</f>
        <v>22.9026</v>
      </c>
      <c r="M541" s="31">
        <f>ROUND(T541,2)+ROUND(T542,2)+ROUND(T543,2)+ROUND(T544,2)+ROUND(T545,2)+ROUND(T546,2)+ROUND(T547,2)</f>
        <v>0</v>
      </c>
      <c r="N541" s="27"/>
      <c r="O541" s="27" t="s">
        <v>303</v>
      </c>
      <c r="P541" s="27" t="s">
        <v>304</v>
      </c>
      <c r="Q541" s="10" t="s">
        <v>21</v>
      </c>
      <c r="R541" s="10" t="s">
        <v>30</v>
      </c>
      <c r="S541" s="11"/>
      <c r="T541" s="15">
        <f>ROUND(L541,2)*S541</f>
        <v>0</v>
      </c>
    </row>
    <row r="542" spans="2:20" ht="45" customHeight="1" x14ac:dyDescent="0.2">
      <c r="B542" s="26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10" t="s">
        <v>46</v>
      </c>
      <c r="R542" s="10" t="s">
        <v>47</v>
      </c>
      <c r="S542" s="11"/>
      <c r="T542" s="15">
        <f>ROUND(L541,2)*S542</f>
        <v>0</v>
      </c>
    </row>
    <row r="543" spans="2:20" ht="45" customHeight="1" x14ac:dyDescent="0.2">
      <c r="B543" s="26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10" t="s">
        <v>48</v>
      </c>
      <c r="R543" s="10" t="s">
        <v>49</v>
      </c>
      <c r="S543" s="11"/>
      <c r="T543" s="15">
        <f>ROUND(L541,2)*S543</f>
        <v>0</v>
      </c>
    </row>
    <row r="544" spans="2:20" ht="45" customHeight="1" x14ac:dyDescent="0.2">
      <c r="B544" s="26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10" t="s">
        <v>50</v>
      </c>
      <c r="R544" s="10" t="s">
        <v>51</v>
      </c>
      <c r="S544" s="11"/>
      <c r="T544" s="15">
        <f>ROUND(L541,2)*S544</f>
        <v>0</v>
      </c>
    </row>
    <row r="545" spans="2:20" ht="45" customHeight="1" x14ac:dyDescent="0.2">
      <c r="B545" s="26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10" t="s">
        <v>52</v>
      </c>
      <c r="R545" s="10" t="s">
        <v>53</v>
      </c>
      <c r="S545" s="11"/>
      <c r="T545" s="15">
        <f>ROUND(L541,2)*S545</f>
        <v>0</v>
      </c>
    </row>
    <row r="546" spans="2:20" ht="45" customHeight="1" x14ac:dyDescent="0.2">
      <c r="B546" s="26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10" t="s">
        <v>54</v>
      </c>
      <c r="R546" s="10" t="s">
        <v>55</v>
      </c>
      <c r="S546" s="11"/>
      <c r="T546" s="15">
        <f>ROUND(L541,2)*S546</f>
        <v>0</v>
      </c>
    </row>
    <row r="547" spans="2:20" ht="45" customHeight="1" x14ac:dyDescent="0.2">
      <c r="B547" s="26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10" t="s">
        <v>56</v>
      </c>
      <c r="R547" s="10" t="s">
        <v>57</v>
      </c>
      <c r="S547" s="11"/>
      <c r="T547" s="15">
        <f>ROUND(L541,2)*S547</f>
        <v>0</v>
      </c>
    </row>
    <row r="548" spans="2:20" ht="25.5" x14ac:dyDescent="0.2">
      <c r="B548" s="5" t="s">
        <v>92</v>
      </c>
      <c r="C548" s="6" t="s">
        <v>314</v>
      </c>
      <c r="D548" s="6"/>
      <c r="E548" s="6"/>
      <c r="F548" s="6" t="s">
        <v>315</v>
      </c>
      <c r="G548" s="6"/>
      <c r="H548" s="6"/>
      <c r="I548" s="6"/>
      <c r="J548" s="6"/>
      <c r="K548" s="6"/>
      <c r="L548" s="6"/>
      <c r="M548" s="7">
        <f>ROUND(M549,2)+ROUND(M556,2)</f>
        <v>0</v>
      </c>
      <c r="N548" s="6"/>
      <c r="O548" s="6"/>
      <c r="P548" s="6"/>
      <c r="Q548" s="6"/>
      <c r="R548" s="6"/>
      <c r="S548" s="6"/>
      <c r="T548" s="8"/>
    </row>
    <row r="549" spans="2:20" ht="45" customHeight="1" x14ac:dyDescent="0.2">
      <c r="B549" s="26" t="s">
        <v>23</v>
      </c>
      <c r="C549" s="27" t="s">
        <v>316</v>
      </c>
      <c r="D549" s="27" t="s">
        <v>25</v>
      </c>
      <c r="E549" s="27" t="s">
        <v>317</v>
      </c>
      <c r="F549" s="27" t="s">
        <v>318</v>
      </c>
      <c r="G549" s="28">
        <f>S549+S550+S551+S552+S553+S554+S555</f>
        <v>0</v>
      </c>
      <c r="H549" s="27" t="s">
        <v>28</v>
      </c>
      <c r="I549" s="29">
        <v>156.04</v>
      </c>
      <c r="J549" s="29">
        <v>156.04</v>
      </c>
      <c r="K549" s="30">
        <v>0.23</v>
      </c>
      <c r="L549" s="29">
        <f>ROUND(J549,2)+(ROUND(J549,2)*K549)</f>
        <v>191.92919999999998</v>
      </c>
      <c r="M549" s="31">
        <f>ROUND(T549,2)+ROUND(T550,2)+ROUND(T551,2)+ROUND(T552,2)+ROUND(T553,2)+ROUND(T554,2)+ROUND(T555,2)</f>
        <v>0</v>
      </c>
      <c r="N549" s="27"/>
      <c r="O549" s="27" t="s">
        <v>314</v>
      </c>
      <c r="P549" s="27" t="s">
        <v>315</v>
      </c>
      <c r="Q549" s="10" t="s">
        <v>21</v>
      </c>
      <c r="R549" s="10" t="s">
        <v>30</v>
      </c>
      <c r="S549" s="11"/>
      <c r="T549" s="15">
        <f>ROUND(L549,2)*S549</f>
        <v>0</v>
      </c>
    </row>
    <row r="550" spans="2:20" ht="45" customHeight="1" x14ac:dyDescent="0.2">
      <c r="B550" s="26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10" t="s">
        <v>46</v>
      </c>
      <c r="R550" s="10" t="s">
        <v>47</v>
      </c>
      <c r="S550" s="11"/>
      <c r="T550" s="15">
        <f>ROUND(L549,2)*S550</f>
        <v>0</v>
      </c>
    </row>
    <row r="551" spans="2:20" ht="45" customHeight="1" x14ac:dyDescent="0.2">
      <c r="B551" s="26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10" t="s">
        <v>48</v>
      </c>
      <c r="R551" s="10" t="s">
        <v>49</v>
      </c>
      <c r="S551" s="11"/>
      <c r="T551" s="15">
        <f>ROUND(L549,2)*S551</f>
        <v>0</v>
      </c>
    </row>
    <row r="552" spans="2:20" ht="45" customHeight="1" x14ac:dyDescent="0.2">
      <c r="B552" s="26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10" t="s">
        <v>50</v>
      </c>
      <c r="R552" s="10" t="s">
        <v>51</v>
      </c>
      <c r="S552" s="11"/>
      <c r="T552" s="15">
        <f>ROUND(L549,2)*S552</f>
        <v>0</v>
      </c>
    </row>
    <row r="553" spans="2:20" ht="45" customHeight="1" x14ac:dyDescent="0.2">
      <c r="B553" s="26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10" t="s">
        <v>52</v>
      </c>
      <c r="R553" s="10" t="s">
        <v>53</v>
      </c>
      <c r="S553" s="11"/>
      <c r="T553" s="15">
        <f>ROUND(L549,2)*S553</f>
        <v>0</v>
      </c>
    </row>
    <row r="554" spans="2:20" ht="45" customHeight="1" x14ac:dyDescent="0.2">
      <c r="B554" s="26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10" t="s">
        <v>54</v>
      </c>
      <c r="R554" s="10" t="s">
        <v>55</v>
      </c>
      <c r="S554" s="11"/>
      <c r="T554" s="15">
        <f>ROUND(L549,2)*S554</f>
        <v>0</v>
      </c>
    </row>
    <row r="555" spans="2:20" ht="45" customHeight="1" x14ac:dyDescent="0.2">
      <c r="B555" s="26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10" t="s">
        <v>56</v>
      </c>
      <c r="R555" s="10" t="s">
        <v>57</v>
      </c>
      <c r="S555" s="11"/>
      <c r="T555" s="15">
        <f>ROUND(L549,2)*S555</f>
        <v>0</v>
      </c>
    </row>
    <row r="556" spans="2:20" ht="45" customHeight="1" x14ac:dyDescent="0.2">
      <c r="B556" s="26" t="s">
        <v>23</v>
      </c>
      <c r="C556" s="27" t="s">
        <v>319</v>
      </c>
      <c r="D556" s="27" t="s">
        <v>25</v>
      </c>
      <c r="E556" s="27" t="s">
        <v>320</v>
      </c>
      <c r="F556" s="27" t="s">
        <v>321</v>
      </c>
      <c r="G556" s="28">
        <f>S556+S557+S558+S559+S560+S561+S562</f>
        <v>0</v>
      </c>
      <c r="H556" s="27" t="s">
        <v>28</v>
      </c>
      <c r="I556" s="29">
        <v>46.25</v>
      </c>
      <c r="J556" s="29">
        <v>46.25</v>
      </c>
      <c r="K556" s="30">
        <v>0.23</v>
      </c>
      <c r="L556" s="29">
        <f>ROUND(J556,2)+(ROUND(J556,2)*K556)</f>
        <v>56.887500000000003</v>
      </c>
      <c r="M556" s="31">
        <f>ROUND(T556,2)+ROUND(T557,2)+ROUND(T558,2)+ROUND(T559,2)+ROUND(T560,2)+ROUND(T561,2)+ROUND(T562,2)</f>
        <v>0</v>
      </c>
      <c r="N556" s="27"/>
      <c r="O556" s="27" t="s">
        <v>314</v>
      </c>
      <c r="P556" s="27" t="s">
        <v>315</v>
      </c>
      <c r="Q556" s="10" t="s">
        <v>21</v>
      </c>
      <c r="R556" s="10" t="s">
        <v>30</v>
      </c>
      <c r="S556" s="11"/>
      <c r="T556" s="15">
        <f>ROUND(L556,2)*S556</f>
        <v>0</v>
      </c>
    </row>
    <row r="557" spans="2:20" ht="45" customHeight="1" x14ac:dyDescent="0.2">
      <c r="B557" s="26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10" t="s">
        <v>46</v>
      </c>
      <c r="R557" s="10" t="s">
        <v>47</v>
      </c>
      <c r="S557" s="11"/>
      <c r="T557" s="15">
        <f>ROUND(L556,2)*S557</f>
        <v>0</v>
      </c>
    </row>
    <row r="558" spans="2:20" ht="45" customHeight="1" x14ac:dyDescent="0.2">
      <c r="B558" s="26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10" t="s">
        <v>48</v>
      </c>
      <c r="R558" s="10" t="s">
        <v>49</v>
      </c>
      <c r="S558" s="11"/>
      <c r="T558" s="15">
        <f>ROUND(L556,2)*S558</f>
        <v>0</v>
      </c>
    </row>
    <row r="559" spans="2:20" ht="45" customHeight="1" x14ac:dyDescent="0.2">
      <c r="B559" s="26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10" t="s">
        <v>50</v>
      </c>
      <c r="R559" s="10" t="s">
        <v>51</v>
      </c>
      <c r="S559" s="11"/>
      <c r="T559" s="15">
        <f>ROUND(L556,2)*S559</f>
        <v>0</v>
      </c>
    </row>
    <row r="560" spans="2:20" ht="45" customHeight="1" x14ac:dyDescent="0.2">
      <c r="B560" s="26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10" t="s">
        <v>52</v>
      </c>
      <c r="R560" s="10" t="s">
        <v>53</v>
      </c>
      <c r="S560" s="11"/>
      <c r="T560" s="15">
        <f>ROUND(L556,2)*S560</f>
        <v>0</v>
      </c>
    </row>
    <row r="561" spans="2:20" ht="45" customHeight="1" x14ac:dyDescent="0.2">
      <c r="B561" s="26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10" t="s">
        <v>54</v>
      </c>
      <c r="R561" s="10" t="s">
        <v>55</v>
      </c>
      <c r="S561" s="11"/>
      <c r="T561" s="15">
        <f>ROUND(L556,2)*S561</f>
        <v>0</v>
      </c>
    </row>
    <row r="562" spans="2:20" ht="45" customHeight="1" x14ac:dyDescent="0.2">
      <c r="B562" s="26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10" t="s">
        <v>56</v>
      </c>
      <c r="R562" s="10" t="s">
        <v>57</v>
      </c>
      <c r="S562" s="11"/>
      <c r="T562" s="15">
        <f>ROUND(L556,2)*S562</f>
        <v>0</v>
      </c>
    </row>
    <row r="563" spans="2:20" ht="25.5" x14ac:dyDescent="0.2">
      <c r="B563" s="5" t="s">
        <v>92</v>
      </c>
      <c r="C563" s="6" t="s">
        <v>322</v>
      </c>
      <c r="D563" s="6"/>
      <c r="E563" s="6"/>
      <c r="F563" s="6" t="s">
        <v>323</v>
      </c>
      <c r="G563" s="6"/>
      <c r="H563" s="6"/>
      <c r="I563" s="6"/>
      <c r="J563" s="6"/>
      <c r="K563" s="6"/>
      <c r="L563" s="6"/>
      <c r="M563" s="7">
        <f>ROUND(M564,2)+ROUND(M571,2)+ROUND(M578,2)</f>
        <v>0</v>
      </c>
      <c r="N563" s="6"/>
      <c r="O563" s="6"/>
      <c r="P563" s="6"/>
      <c r="Q563" s="6"/>
      <c r="R563" s="6"/>
      <c r="S563" s="6"/>
      <c r="T563" s="8"/>
    </row>
    <row r="564" spans="2:20" ht="45" customHeight="1" x14ac:dyDescent="0.2">
      <c r="B564" s="26" t="s">
        <v>23</v>
      </c>
      <c r="C564" s="27" t="s">
        <v>324</v>
      </c>
      <c r="D564" s="27" t="s">
        <v>25</v>
      </c>
      <c r="E564" s="27" t="s">
        <v>325</v>
      </c>
      <c r="F564" s="27" t="s">
        <v>326</v>
      </c>
      <c r="G564" s="28">
        <f>S564+S565+S566+S567+S568+S569+S570</f>
        <v>0</v>
      </c>
      <c r="H564" s="27" t="s">
        <v>28</v>
      </c>
      <c r="I564" s="29">
        <v>64.010000000000005</v>
      </c>
      <c r="J564" s="29">
        <v>64.010000000000005</v>
      </c>
      <c r="K564" s="30">
        <v>0.23</v>
      </c>
      <c r="L564" s="29">
        <f>ROUND(J564,2)+(ROUND(J564,2)*K564)</f>
        <v>78.732300000000009</v>
      </c>
      <c r="M564" s="31">
        <f>ROUND(T564,2)+ROUND(T565,2)+ROUND(T566,2)+ROUND(T567,2)+ROUND(T568,2)+ROUND(T569,2)+ROUND(T570,2)</f>
        <v>0</v>
      </c>
      <c r="N564" s="27"/>
      <c r="O564" s="27" t="s">
        <v>322</v>
      </c>
      <c r="P564" s="27" t="s">
        <v>323</v>
      </c>
      <c r="Q564" s="10" t="s">
        <v>21</v>
      </c>
      <c r="R564" s="10" t="s">
        <v>30</v>
      </c>
      <c r="S564" s="11"/>
      <c r="T564" s="15">
        <f>ROUND(L564,2)*S564</f>
        <v>0</v>
      </c>
    </row>
    <row r="565" spans="2:20" ht="45" customHeight="1" x14ac:dyDescent="0.2">
      <c r="B565" s="26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10" t="s">
        <v>46</v>
      </c>
      <c r="R565" s="10" t="s">
        <v>47</v>
      </c>
      <c r="S565" s="11"/>
      <c r="T565" s="15">
        <f>ROUND(L564,2)*S565</f>
        <v>0</v>
      </c>
    </row>
    <row r="566" spans="2:20" ht="45" customHeight="1" x14ac:dyDescent="0.2">
      <c r="B566" s="26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10" t="s">
        <v>48</v>
      </c>
      <c r="R566" s="10" t="s">
        <v>49</v>
      </c>
      <c r="S566" s="11"/>
      <c r="T566" s="15">
        <f>ROUND(L564,2)*S566</f>
        <v>0</v>
      </c>
    </row>
    <row r="567" spans="2:20" ht="45" customHeight="1" x14ac:dyDescent="0.2">
      <c r="B567" s="26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10" t="s">
        <v>50</v>
      </c>
      <c r="R567" s="10" t="s">
        <v>51</v>
      </c>
      <c r="S567" s="11"/>
      <c r="T567" s="15">
        <f>ROUND(L564,2)*S567</f>
        <v>0</v>
      </c>
    </row>
    <row r="568" spans="2:20" ht="45" customHeight="1" x14ac:dyDescent="0.2">
      <c r="B568" s="26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10" t="s">
        <v>52</v>
      </c>
      <c r="R568" s="10" t="s">
        <v>53</v>
      </c>
      <c r="S568" s="11"/>
      <c r="T568" s="15">
        <f>ROUND(L564,2)*S568</f>
        <v>0</v>
      </c>
    </row>
    <row r="569" spans="2:20" ht="45" customHeight="1" x14ac:dyDescent="0.2">
      <c r="B569" s="26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10" t="s">
        <v>54</v>
      </c>
      <c r="R569" s="10" t="s">
        <v>55</v>
      </c>
      <c r="S569" s="11"/>
      <c r="T569" s="15">
        <f>ROUND(L564,2)*S569</f>
        <v>0</v>
      </c>
    </row>
    <row r="570" spans="2:20" ht="45" customHeight="1" x14ac:dyDescent="0.2">
      <c r="B570" s="26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10" t="s">
        <v>56</v>
      </c>
      <c r="R570" s="10" t="s">
        <v>57</v>
      </c>
      <c r="S570" s="11"/>
      <c r="T570" s="15">
        <f>ROUND(L564,2)*S570</f>
        <v>0</v>
      </c>
    </row>
    <row r="571" spans="2:20" ht="45" customHeight="1" x14ac:dyDescent="0.2">
      <c r="B571" s="26" t="s">
        <v>23</v>
      </c>
      <c r="C571" s="27" t="s">
        <v>327</v>
      </c>
      <c r="D571" s="27" t="s">
        <v>25</v>
      </c>
      <c r="E571" s="27" t="s">
        <v>328</v>
      </c>
      <c r="F571" s="27" t="s">
        <v>329</v>
      </c>
      <c r="G571" s="28">
        <f>S571+S572+S573+S574+S575+S576+S577</f>
        <v>0</v>
      </c>
      <c r="H571" s="27" t="s">
        <v>28</v>
      </c>
      <c r="I571" s="29">
        <v>56.26</v>
      </c>
      <c r="J571" s="29">
        <v>56.26</v>
      </c>
      <c r="K571" s="30">
        <v>0.23</v>
      </c>
      <c r="L571" s="29">
        <f>ROUND(J571,2)+(ROUND(J571,2)*K571)</f>
        <v>69.199799999999996</v>
      </c>
      <c r="M571" s="31">
        <f>ROUND(T571,2)+ROUND(T572,2)+ROUND(T573,2)+ROUND(T574,2)+ROUND(T575,2)+ROUND(T576,2)+ROUND(T577,2)</f>
        <v>0</v>
      </c>
      <c r="N571" s="27"/>
      <c r="O571" s="27" t="s">
        <v>322</v>
      </c>
      <c r="P571" s="27" t="s">
        <v>323</v>
      </c>
      <c r="Q571" s="10" t="s">
        <v>21</v>
      </c>
      <c r="R571" s="10" t="s">
        <v>30</v>
      </c>
      <c r="S571" s="11"/>
      <c r="T571" s="15">
        <f>ROUND(L571,2)*S571</f>
        <v>0</v>
      </c>
    </row>
    <row r="572" spans="2:20" ht="45" customHeight="1" x14ac:dyDescent="0.2">
      <c r="B572" s="26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10" t="s">
        <v>46</v>
      </c>
      <c r="R572" s="10" t="s">
        <v>47</v>
      </c>
      <c r="S572" s="11"/>
      <c r="T572" s="15">
        <f>ROUND(L571,2)*S572</f>
        <v>0</v>
      </c>
    </row>
    <row r="573" spans="2:20" ht="45" customHeight="1" x14ac:dyDescent="0.2">
      <c r="B573" s="26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10" t="s">
        <v>48</v>
      </c>
      <c r="R573" s="10" t="s">
        <v>49</v>
      </c>
      <c r="S573" s="11"/>
      <c r="T573" s="15">
        <f>ROUND(L571,2)*S573</f>
        <v>0</v>
      </c>
    </row>
    <row r="574" spans="2:20" ht="45" customHeight="1" x14ac:dyDescent="0.2">
      <c r="B574" s="26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10" t="s">
        <v>50</v>
      </c>
      <c r="R574" s="10" t="s">
        <v>51</v>
      </c>
      <c r="S574" s="11"/>
      <c r="T574" s="15">
        <f>ROUND(L571,2)*S574</f>
        <v>0</v>
      </c>
    </row>
    <row r="575" spans="2:20" ht="45" customHeight="1" x14ac:dyDescent="0.2">
      <c r="B575" s="26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10" t="s">
        <v>52</v>
      </c>
      <c r="R575" s="10" t="s">
        <v>53</v>
      </c>
      <c r="S575" s="11"/>
      <c r="T575" s="15">
        <f>ROUND(L571,2)*S575</f>
        <v>0</v>
      </c>
    </row>
    <row r="576" spans="2:20" ht="45" customHeight="1" x14ac:dyDescent="0.2">
      <c r="B576" s="26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10" t="s">
        <v>54</v>
      </c>
      <c r="R576" s="10" t="s">
        <v>55</v>
      </c>
      <c r="S576" s="11"/>
      <c r="T576" s="15">
        <f>ROUND(L571,2)*S576</f>
        <v>0</v>
      </c>
    </row>
    <row r="577" spans="2:20" ht="45" customHeight="1" x14ac:dyDescent="0.2">
      <c r="B577" s="26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10" t="s">
        <v>56</v>
      </c>
      <c r="R577" s="10" t="s">
        <v>57</v>
      </c>
      <c r="S577" s="11"/>
      <c r="T577" s="15">
        <f>ROUND(L571,2)*S577</f>
        <v>0</v>
      </c>
    </row>
    <row r="578" spans="2:20" ht="45" customHeight="1" x14ac:dyDescent="0.2">
      <c r="B578" s="26" t="s">
        <v>23</v>
      </c>
      <c r="C578" s="27" t="s">
        <v>330</v>
      </c>
      <c r="D578" s="27" t="s">
        <v>25</v>
      </c>
      <c r="E578" s="27" t="s">
        <v>331</v>
      </c>
      <c r="F578" s="27" t="s">
        <v>332</v>
      </c>
      <c r="G578" s="28">
        <f>S578+S579+S580+S581+S582+S583+S584</f>
        <v>0</v>
      </c>
      <c r="H578" s="27" t="s">
        <v>28</v>
      </c>
      <c r="I578" s="29">
        <v>71.42</v>
      </c>
      <c r="J578" s="29">
        <v>71.42</v>
      </c>
      <c r="K578" s="30">
        <v>0.23</v>
      </c>
      <c r="L578" s="29">
        <f>ROUND(J578,2)+(ROUND(J578,2)*K578)</f>
        <v>87.846599999999995</v>
      </c>
      <c r="M578" s="31">
        <f>ROUND(T578,2)+ROUND(T579,2)+ROUND(T580,2)+ROUND(T581,2)+ROUND(T582,2)+ROUND(T583,2)+ROUND(T584,2)</f>
        <v>0</v>
      </c>
      <c r="N578" s="27"/>
      <c r="O578" s="27" t="s">
        <v>322</v>
      </c>
      <c r="P578" s="27" t="s">
        <v>323</v>
      </c>
      <c r="Q578" s="10" t="s">
        <v>21</v>
      </c>
      <c r="R578" s="10" t="s">
        <v>30</v>
      </c>
      <c r="S578" s="11"/>
      <c r="T578" s="15">
        <f>ROUND(L578,2)*S578</f>
        <v>0</v>
      </c>
    </row>
    <row r="579" spans="2:20" ht="45" customHeight="1" x14ac:dyDescent="0.2">
      <c r="B579" s="26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10" t="s">
        <v>46</v>
      </c>
      <c r="R579" s="10" t="s">
        <v>47</v>
      </c>
      <c r="S579" s="11"/>
      <c r="T579" s="15">
        <f>ROUND(L578,2)*S579</f>
        <v>0</v>
      </c>
    </row>
    <row r="580" spans="2:20" ht="45" customHeight="1" x14ac:dyDescent="0.2">
      <c r="B580" s="26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10" t="s">
        <v>48</v>
      </c>
      <c r="R580" s="10" t="s">
        <v>49</v>
      </c>
      <c r="S580" s="11"/>
      <c r="T580" s="15">
        <f>ROUND(L578,2)*S580</f>
        <v>0</v>
      </c>
    </row>
    <row r="581" spans="2:20" ht="45" customHeight="1" x14ac:dyDescent="0.2">
      <c r="B581" s="26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10" t="s">
        <v>50</v>
      </c>
      <c r="R581" s="10" t="s">
        <v>51</v>
      </c>
      <c r="S581" s="11"/>
      <c r="T581" s="15">
        <f>ROUND(L578,2)*S581</f>
        <v>0</v>
      </c>
    </row>
    <row r="582" spans="2:20" ht="45" customHeight="1" x14ac:dyDescent="0.2">
      <c r="B582" s="26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10" t="s">
        <v>52</v>
      </c>
      <c r="R582" s="10" t="s">
        <v>53</v>
      </c>
      <c r="S582" s="11"/>
      <c r="T582" s="15">
        <f>ROUND(L578,2)*S582</f>
        <v>0</v>
      </c>
    </row>
    <row r="583" spans="2:20" ht="45" customHeight="1" x14ac:dyDescent="0.2">
      <c r="B583" s="26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10" t="s">
        <v>54</v>
      </c>
      <c r="R583" s="10" t="s">
        <v>55</v>
      </c>
      <c r="S583" s="11"/>
      <c r="T583" s="15">
        <f>ROUND(L578,2)*S583</f>
        <v>0</v>
      </c>
    </row>
    <row r="584" spans="2:20" ht="45" customHeight="1" x14ac:dyDescent="0.2">
      <c r="B584" s="26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10" t="s">
        <v>56</v>
      </c>
      <c r="R584" s="10" t="s">
        <v>57</v>
      </c>
      <c r="S584" s="11"/>
      <c r="T584" s="15">
        <f>ROUND(L578,2)*S584</f>
        <v>0</v>
      </c>
    </row>
    <row r="585" spans="2:20" ht="25.5" x14ac:dyDescent="0.2">
      <c r="B585" s="5" t="s">
        <v>92</v>
      </c>
      <c r="C585" s="6" t="s">
        <v>333</v>
      </c>
      <c r="D585" s="6"/>
      <c r="E585" s="6"/>
      <c r="F585" s="6" t="s">
        <v>334</v>
      </c>
      <c r="G585" s="6"/>
      <c r="H585" s="6"/>
      <c r="I585" s="6"/>
      <c r="J585" s="6"/>
      <c r="K585" s="6"/>
      <c r="L585" s="6"/>
      <c r="M585" s="7">
        <f>ROUND(M586,2)+ROUND(M593,2)</f>
        <v>0</v>
      </c>
      <c r="N585" s="6"/>
      <c r="O585" s="6"/>
      <c r="P585" s="6"/>
      <c r="Q585" s="6"/>
      <c r="R585" s="6"/>
      <c r="S585" s="6"/>
      <c r="T585" s="8"/>
    </row>
    <row r="586" spans="2:20" ht="45" customHeight="1" x14ac:dyDescent="0.2">
      <c r="B586" s="26" t="s">
        <v>23</v>
      </c>
      <c r="C586" s="27" t="s">
        <v>335</v>
      </c>
      <c r="D586" s="27" t="s">
        <v>25</v>
      </c>
      <c r="E586" s="27" t="s">
        <v>336</v>
      </c>
      <c r="F586" s="27" t="s">
        <v>337</v>
      </c>
      <c r="G586" s="28">
        <f>S586+S587+S588+S589+S590+S591+S592</f>
        <v>0</v>
      </c>
      <c r="H586" s="27" t="s">
        <v>28</v>
      </c>
      <c r="I586" s="29">
        <v>0.77</v>
      </c>
      <c r="J586" s="29">
        <v>0.77</v>
      </c>
      <c r="K586" s="30">
        <v>0.23</v>
      </c>
      <c r="L586" s="29">
        <f>ROUND(J586,2)+(ROUND(J586,2)*K586)</f>
        <v>0.94710000000000005</v>
      </c>
      <c r="M586" s="31">
        <f>ROUND(T586,2)+ROUND(T587,2)+ROUND(T588,2)+ROUND(T589,2)+ROUND(T590,2)+ROUND(T591,2)+ROUND(T592,2)</f>
        <v>0</v>
      </c>
      <c r="N586" s="27"/>
      <c r="O586" s="27" t="s">
        <v>333</v>
      </c>
      <c r="P586" s="27" t="s">
        <v>334</v>
      </c>
      <c r="Q586" s="10" t="s">
        <v>21</v>
      </c>
      <c r="R586" s="10" t="s">
        <v>30</v>
      </c>
      <c r="S586" s="11"/>
      <c r="T586" s="15">
        <f>ROUND(L586,2)*S586</f>
        <v>0</v>
      </c>
    </row>
    <row r="587" spans="2:20" ht="45" customHeight="1" x14ac:dyDescent="0.2">
      <c r="B587" s="26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10" t="s">
        <v>46</v>
      </c>
      <c r="R587" s="10" t="s">
        <v>47</v>
      </c>
      <c r="S587" s="11"/>
      <c r="T587" s="15">
        <f>ROUND(L586,2)*S587</f>
        <v>0</v>
      </c>
    </row>
    <row r="588" spans="2:20" ht="45" customHeight="1" x14ac:dyDescent="0.2">
      <c r="B588" s="26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10" t="s">
        <v>48</v>
      </c>
      <c r="R588" s="10" t="s">
        <v>49</v>
      </c>
      <c r="S588" s="11"/>
      <c r="T588" s="15">
        <f>ROUND(L586,2)*S588</f>
        <v>0</v>
      </c>
    </row>
    <row r="589" spans="2:20" ht="45" customHeight="1" x14ac:dyDescent="0.2">
      <c r="B589" s="26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10" t="s">
        <v>50</v>
      </c>
      <c r="R589" s="10" t="s">
        <v>51</v>
      </c>
      <c r="S589" s="11"/>
      <c r="T589" s="15">
        <f>ROUND(L586,2)*S589</f>
        <v>0</v>
      </c>
    </row>
    <row r="590" spans="2:20" ht="45" customHeight="1" x14ac:dyDescent="0.2">
      <c r="B590" s="26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10" t="s">
        <v>52</v>
      </c>
      <c r="R590" s="10" t="s">
        <v>53</v>
      </c>
      <c r="S590" s="11"/>
      <c r="T590" s="15">
        <f>ROUND(L586,2)*S590</f>
        <v>0</v>
      </c>
    </row>
    <row r="591" spans="2:20" ht="45" customHeight="1" x14ac:dyDescent="0.2">
      <c r="B591" s="26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10" t="s">
        <v>54</v>
      </c>
      <c r="R591" s="10" t="s">
        <v>55</v>
      </c>
      <c r="S591" s="11"/>
      <c r="T591" s="15">
        <f>ROUND(L586,2)*S591</f>
        <v>0</v>
      </c>
    </row>
    <row r="592" spans="2:20" ht="45" customHeight="1" x14ac:dyDescent="0.2">
      <c r="B592" s="26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10" t="s">
        <v>56</v>
      </c>
      <c r="R592" s="10" t="s">
        <v>57</v>
      </c>
      <c r="S592" s="11"/>
      <c r="T592" s="15">
        <f>ROUND(L586,2)*S592</f>
        <v>0</v>
      </c>
    </row>
    <row r="593" spans="2:20" ht="45" customHeight="1" x14ac:dyDescent="0.2">
      <c r="B593" s="26" t="s">
        <v>23</v>
      </c>
      <c r="C593" s="27" t="s">
        <v>338</v>
      </c>
      <c r="D593" s="27" t="s">
        <v>25</v>
      </c>
      <c r="E593" s="27" t="s">
        <v>339</v>
      </c>
      <c r="F593" s="27" t="s">
        <v>340</v>
      </c>
      <c r="G593" s="28">
        <f>S593+S594+S595+S596+S597+S598+S599</f>
        <v>0</v>
      </c>
      <c r="H593" s="27" t="s">
        <v>97</v>
      </c>
      <c r="I593" s="29">
        <v>861.3</v>
      </c>
      <c r="J593" s="29">
        <v>861.3</v>
      </c>
      <c r="K593" s="30">
        <v>0.23</v>
      </c>
      <c r="L593" s="29">
        <f>ROUND(J593,2)+(ROUND(J593,2)*K593)</f>
        <v>1059.3989999999999</v>
      </c>
      <c r="M593" s="31">
        <f>ROUND(T593,2)+ROUND(T594,2)+ROUND(T595,2)+ROUND(T596,2)+ROUND(T597,2)+ROUND(T598,2)+ROUND(T599,2)</f>
        <v>0</v>
      </c>
      <c r="N593" s="27"/>
      <c r="O593" s="27" t="s">
        <v>333</v>
      </c>
      <c r="P593" s="27" t="s">
        <v>334</v>
      </c>
      <c r="Q593" s="10" t="s">
        <v>21</v>
      </c>
      <c r="R593" s="10" t="s">
        <v>30</v>
      </c>
      <c r="S593" s="11"/>
      <c r="T593" s="15">
        <f>ROUND(L593,2)*S593</f>
        <v>0</v>
      </c>
    </row>
    <row r="594" spans="2:20" ht="45" customHeight="1" x14ac:dyDescent="0.2">
      <c r="B594" s="26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10" t="s">
        <v>46</v>
      </c>
      <c r="R594" s="10" t="s">
        <v>47</v>
      </c>
      <c r="S594" s="11"/>
      <c r="T594" s="15">
        <f>ROUND(L593,2)*S594</f>
        <v>0</v>
      </c>
    </row>
    <row r="595" spans="2:20" ht="45" customHeight="1" x14ac:dyDescent="0.2">
      <c r="B595" s="26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10" t="s">
        <v>48</v>
      </c>
      <c r="R595" s="10" t="s">
        <v>49</v>
      </c>
      <c r="S595" s="11"/>
      <c r="T595" s="15">
        <f>ROUND(L593,2)*S595</f>
        <v>0</v>
      </c>
    </row>
    <row r="596" spans="2:20" ht="45" customHeight="1" x14ac:dyDescent="0.2">
      <c r="B596" s="26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10" t="s">
        <v>50</v>
      </c>
      <c r="R596" s="10" t="s">
        <v>51</v>
      </c>
      <c r="S596" s="11"/>
      <c r="T596" s="15">
        <f>ROUND(L593,2)*S596</f>
        <v>0</v>
      </c>
    </row>
    <row r="597" spans="2:20" ht="45" customHeight="1" x14ac:dyDescent="0.2">
      <c r="B597" s="26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10" t="s">
        <v>52</v>
      </c>
      <c r="R597" s="10" t="s">
        <v>53</v>
      </c>
      <c r="S597" s="11"/>
      <c r="T597" s="15">
        <f>ROUND(L593,2)*S597</f>
        <v>0</v>
      </c>
    </row>
    <row r="598" spans="2:20" ht="45" customHeight="1" x14ac:dyDescent="0.2">
      <c r="B598" s="26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10" t="s">
        <v>54</v>
      </c>
      <c r="R598" s="10" t="s">
        <v>55</v>
      </c>
      <c r="S598" s="11"/>
      <c r="T598" s="15">
        <f>ROUND(L593,2)*S598</f>
        <v>0</v>
      </c>
    </row>
    <row r="599" spans="2:20" ht="45" customHeight="1" x14ac:dyDescent="0.2">
      <c r="B599" s="26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10" t="s">
        <v>56</v>
      </c>
      <c r="R599" s="10" t="s">
        <v>57</v>
      </c>
      <c r="S599" s="11"/>
      <c r="T599" s="15">
        <f>ROUND(L593,2)*S599</f>
        <v>0</v>
      </c>
    </row>
    <row r="600" spans="2:20" ht="25.5" x14ac:dyDescent="0.2">
      <c r="B600" s="5" t="s">
        <v>92</v>
      </c>
      <c r="C600" s="6" t="s">
        <v>341</v>
      </c>
      <c r="D600" s="6"/>
      <c r="E600" s="6"/>
      <c r="F600" s="6" t="s">
        <v>342</v>
      </c>
      <c r="G600" s="6"/>
      <c r="H600" s="6"/>
      <c r="I600" s="6"/>
      <c r="J600" s="6"/>
      <c r="K600" s="6"/>
      <c r="L600" s="6"/>
      <c r="M600" s="7">
        <f>ROUND(M601,2)+ROUND(M608,2)</f>
        <v>0</v>
      </c>
      <c r="N600" s="6"/>
      <c r="O600" s="6"/>
      <c r="P600" s="6"/>
      <c r="Q600" s="6"/>
      <c r="R600" s="6"/>
      <c r="S600" s="6"/>
      <c r="T600" s="8"/>
    </row>
    <row r="601" spans="2:20" ht="45" customHeight="1" x14ac:dyDescent="0.2">
      <c r="B601" s="26" t="s">
        <v>23</v>
      </c>
      <c r="C601" s="27" t="s">
        <v>343</v>
      </c>
      <c r="D601" s="27" t="s">
        <v>25</v>
      </c>
      <c r="E601" s="27" t="s">
        <v>344</v>
      </c>
      <c r="F601" s="27" t="s">
        <v>345</v>
      </c>
      <c r="G601" s="28">
        <f>S601+S602+S603+S604+S605+S606+S607</f>
        <v>0</v>
      </c>
      <c r="H601" s="27" t="s">
        <v>75</v>
      </c>
      <c r="I601" s="29">
        <v>137.13999999999999</v>
      </c>
      <c r="J601" s="29">
        <v>137.13999999999999</v>
      </c>
      <c r="K601" s="30">
        <v>0.23</v>
      </c>
      <c r="L601" s="29">
        <f>ROUND(J601,2)+(ROUND(J601,2)*K601)</f>
        <v>168.68219999999999</v>
      </c>
      <c r="M601" s="31">
        <f>ROUND(T601,2)+ROUND(T602,2)+ROUND(T603,2)+ROUND(T604,2)+ROUND(T605,2)+ROUND(T606,2)+ROUND(T607,2)</f>
        <v>0</v>
      </c>
      <c r="N601" s="27"/>
      <c r="O601" s="27" t="s">
        <v>341</v>
      </c>
      <c r="P601" s="27" t="s">
        <v>346</v>
      </c>
      <c r="Q601" s="10" t="s">
        <v>21</v>
      </c>
      <c r="R601" s="10" t="s">
        <v>30</v>
      </c>
      <c r="S601" s="11"/>
      <c r="T601" s="15">
        <f>ROUND(L601,2)*S601</f>
        <v>0</v>
      </c>
    </row>
    <row r="602" spans="2:20" ht="45" customHeight="1" x14ac:dyDescent="0.2">
      <c r="B602" s="26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10" t="s">
        <v>46</v>
      </c>
      <c r="R602" s="10" t="s">
        <v>47</v>
      </c>
      <c r="S602" s="11"/>
      <c r="T602" s="15">
        <f>ROUND(L601,2)*S602</f>
        <v>0</v>
      </c>
    </row>
    <row r="603" spans="2:20" ht="45" customHeight="1" x14ac:dyDescent="0.2">
      <c r="B603" s="26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10" t="s">
        <v>48</v>
      </c>
      <c r="R603" s="10" t="s">
        <v>49</v>
      </c>
      <c r="S603" s="11"/>
      <c r="T603" s="15">
        <f>ROUND(L601,2)*S603</f>
        <v>0</v>
      </c>
    </row>
    <row r="604" spans="2:20" ht="45" customHeight="1" x14ac:dyDescent="0.2">
      <c r="B604" s="26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10" t="s">
        <v>50</v>
      </c>
      <c r="R604" s="10" t="s">
        <v>51</v>
      </c>
      <c r="S604" s="11"/>
      <c r="T604" s="15">
        <f>ROUND(L601,2)*S604</f>
        <v>0</v>
      </c>
    </row>
    <row r="605" spans="2:20" ht="45" customHeight="1" x14ac:dyDescent="0.2">
      <c r="B605" s="26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10" t="s">
        <v>52</v>
      </c>
      <c r="R605" s="10" t="s">
        <v>53</v>
      </c>
      <c r="S605" s="11"/>
      <c r="T605" s="15">
        <f>ROUND(L601,2)*S605</f>
        <v>0</v>
      </c>
    </row>
    <row r="606" spans="2:20" ht="45" customHeight="1" x14ac:dyDescent="0.2">
      <c r="B606" s="26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10" t="s">
        <v>54</v>
      </c>
      <c r="R606" s="10" t="s">
        <v>55</v>
      </c>
      <c r="S606" s="11"/>
      <c r="T606" s="15">
        <f>ROUND(L601,2)*S606</f>
        <v>0</v>
      </c>
    </row>
    <row r="607" spans="2:20" ht="45" customHeight="1" x14ac:dyDescent="0.2">
      <c r="B607" s="26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10" t="s">
        <v>56</v>
      </c>
      <c r="R607" s="10" t="s">
        <v>57</v>
      </c>
      <c r="S607" s="11"/>
      <c r="T607" s="15">
        <f>ROUND(L601,2)*S607</f>
        <v>0</v>
      </c>
    </row>
    <row r="608" spans="2:20" ht="45" customHeight="1" x14ac:dyDescent="0.2">
      <c r="B608" s="26" t="s">
        <v>23</v>
      </c>
      <c r="C608" s="27" t="s">
        <v>347</v>
      </c>
      <c r="D608" s="27" t="s">
        <v>25</v>
      </c>
      <c r="E608" s="27" t="s">
        <v>348</v>
      </c>
      <c r="F608" s="27" t="s">
        <v>349</v>
      </c>
      <c r="G608" s="28">
        <f>S608+S609+S610+S611+S612+S613+S614</f>
        <v>0</v>
      </c>
      <c r="H608" s="27" t="s">
        <v>75</v>
      </c>
      <c r="I608" s="29">
        <v>192.72</v>
      </c>
      <c r="J608" s="29">
        <v>192.72</v>
      </c>
      <c r="K608" s="30">
        <v>0.23</v>
      </c>
      <c r="L608" s="29">
        <f>ROUND(J608,2)+(ROUND(J608,2)*K608)</f>
        <v>237.04560000000001</v>
      </c>
      <c r="M608" s="31">
        <f>ROUND(T608,2)+ROUND(T609,2)+ROUND(T610,2)+ROUND(T611,2)+ROUND(T612,2)+ROUND(T613,2)+ROUND(T614,2)</f>
        <v>0</v>
      </c>
      <c r="N608" s="27"/>
      <c r="O608" s="27" t="s">
        <v>341</v>
      </c>
      <c r="P608" s="27" t="s">
        <v>346</v>
      </c>
      <c r="Q608" s="10" t="s">
        <v>21</v>
      </c>
      <c r="R608" s="10" t="s">
        <v>30</v>
      </c>
      <c r="S608" s="11"/>
      <c r="T608" s="15">
        <f>ROUND(L608,2)*S608</f>
        <v>0</v>
      </c>
    </row>
    <row r="609" spans="2:20" ht="45" customHeight="1" x14ac:dyDescent="0.2">
      <c r="B609" s="26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10" t="s">
        <v>46</v>
      </c>
      <c r="R609" s="10" t="s">
        <v>47</v>
      </c>
      <c r="S609" s="11"/>
      <c r="T609" s="15">
        <f>ROUND(L608,2)*S609</f>
        <v>0</v>
      </c>
    </row>
    <row r="610" spans="2:20" ht="45" customHeight="1" x14ac:dyDescent="0.2">
      <c r="B610" s="26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10" t="s">
        <v>48</v>
      </c>
      <c r="R610" s="10" t="s">
        <v>49</v>
      </c>
      <c r="S610" s="11"/>
      <c r="T610" s="15">
        <f>ROUND(L608,2)*S610</f>
        <v>0</v>
      </c>
    </row>
    <row r="611" spans="2:20" ht="45" customHeight="1" x14ac:dyDescent="0.2">
      <c r="B611" s="26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10" t="s">
        <v>50</v>
      </c>
      <c r="R611" s="10" t="s">
        <v>51</v>
      </c>
      <c r="S611" s="11"/>
      <c r="T611" s="15">
        <f>ROUND(L608,2)*S611</f>
        <v>0</v>
      </c>
    </row>
    <row r="612" spans="2:20" ht="45" customHeight="1" x14ac:dyDescent="0.2">
      <c r="B612" s="26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10" t="s">
        <v>52</v>
      </c>
      <c r="R612" s="10" t="s">
        <v>53</v>
      </c>
      <c r="S612" s="11"/>
      <c r="T612" s="15">
        <f>ROUND(L608,2)*S612</f>
        <v>0</v>
      </c>
    </row>
    <row r="613" spans="2:20" ht="45" customHeight="1" x14ac:dyDescent="0.2">
      <c r="B613" s="26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10" t="s">
        <v>54</v>
      </c>
      <c r="R613" s="10" t="s">
        <v>55</v>
      </c>
      <c r="S613" s="11"/>
      <c r="T613" s="15">
        <f>ROUND(L608,2)*S613</f>
        <v>0</v>
      </c>
    </row>
    <row r="614" spans="2:20" ht="45" customHeight="1" x14ac:dyDescent="0.2">
      <c r="B614" s="26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10" t="s">
        <v>56</v>
      </c>
      <c r="R614" s="10" t="s">
        <v>57</v>
      </c>
      <c r="S614" s="11"/>
      <c r="T614" s="15">
        <f>ROUND(L608,2)*S614</f>
        <v>0</v>
      </c>
    </row>
    <row r="615" spans="2:20" ht="25.5" x14ac:dyDescent="0.2">
      <c r="B615" s="5" t="s">
        <v>92</v>
      </c>
      <c r="C615" s="6" t="s">
        <v>350</v>
      </c>
      <c r="D615" s="6"/>
      <c r="E615" s="6"/>
      <c r="F615" s="6" t="s">
        <v>351</v>
      </c>
      <c r="G615" s="6"/>
      <c r="H615" s="6"/>
      <c r="I615" s="6"/>
      <c r="J615" s="6"/>
      <c r="K615" s="6"/>
      <c r="L615" s="6"/>
      <c r="M615" s="7">
        <f>ROUND(M616,2)</f>
        <v>0</v>
      </c>
      <c r="N615" s="6"/>
      <c r="O615" s="6"/>
      <c r="P615" s="6"/>
      <c r="Q615" s="6"/>
      <c r="R615" s="6"/>
      <c r="S615" s="6"/>
      <c r="T615" s="8"/>
    </row>
    <row r="616" spans="2:20" ht="45" customHeight="1" x14ac:dyDescent="0.2">
      <c r="B616" s="26" t="s">
        <v>23</v>
      </c>
      <c r="C616" s="27" t="s">
        <v>352</v>
      </c>
      <c r="D616" s="27" t="s">
        <v>25</v>
      </c>
      <c r="E616" s="27" t="s">
        <v>353</v>
      </c>
      <c r="F616" s="27" t="s">
        <v>354</v>
      </c>
      <c r="G616" s="28">
        <f>S616+S617+S618+S619+S620+S621+S622</f>
        <v>0</v>
      </c>
      <c r="H616" s="27" t="s">
        <v>75</v>
      </c>
      <c r="I616" s="29">
        <v>8.1</v>
      </c>
      <c r="J616" s="29">
        <v>8.1</v>
      </c>
      <c r="K616" s="30">
        <v>0.23</v>
      </c>
      <c r="L616" s="29">
        <f>ROUND(J616,2)+(ROUND(J616,2)*K616)</f>
        <v>9.9629999999999992</v>
      </c>
      <c r="M616" s="31">
        <f>ROUND(T616,2)+ROUND(T617,2)+ROUND(T618,2)+ROUND(T619,2)+ROUND(T620,2)+ROUND(T621,2)+ROUND(T622,2)</f>
        <v>0</v>
      </c>
      <c r="N616" s="27"/>
      <c r="O616" s="27" t="s">
        <v>350</v>
      </c>
      <c r="P616" s="27" t="s">
        <v>351</v>
      </c>
      <c r="Q616" s="10" t="s">
        <v>21</v>
      </c>
      <c r="R616" s="10" t="s">
        <v>30</v>
      </c>
      <c r="S616" s="11"/>
      <c r="T616" s="15">
        <f>ROUND(L616,2)*S616</f>
        <v>0</v>
      </c>
    </row>
    <row r="617" spans="2:20" ht="45" customHeight="1" x14ac:dyDescent="0.2">
      <c r="B617" s="26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10" t="s">
        <v>46</v>
      </c>
      <c r="R617" s="10" t="s">
        <v>47</v>
      </c>
      <c r="S617" s="11"/>
      <c r="T617" s="15">
        <f>ROUND(L616,2)*S617</f>
        <v>0</v>
      </c>
    </row>
    <row r="618" spans="2:20" ht="45" customHeight="1" x14ac:dyDescent="0.2">
      <c r="B618" s="26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10" t="s">
        <v>48</v>
      </c>
      <c r="R618" s="10" t="s">
        <v>49</v>
      </c>
      <c r="S618" s="11"/>
      <c r="T618" s="15">
        <f>ROUND(L616,2)*S618</f>
        <v>0</v>
      </c>
    </row>
    <row r="619" spans="2:20" ht="45" customHeight="1" x14ac:dyDescent="0.2">
      <c r="B619" s="26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10" t="s">
        <v>50</v>
      </c>
      <c r="R619" s="10" t="s">
        <v>51</v>
      </c>
      <c r="S619" s="11"/>
      <c r="T619" s="15">
        <f>ROUND(L616,2)*S619</f>
        <v>0</v>
      </c>
    </row>
    <row r="620" spans="2:20" ht="45" customHeight="1" x14ac:dyDescent="0.2">
      <c r="B620" s="26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10" t="s">
        <v>52</v>
      </c>
      <c r="R620" s="10" t="s">
        <v>53</v>
      </c>
      <c r="S620" s="11"/>
      <c r="T620" s="15">
        <f>ROUND(L616,2)*S620</f>
        <v>0</v>
      </c>
    </row>
    <row r="621" spans="2:20" ht="45" customHeight="1" x14ac:dyDescent="0.2">
      <c r="B621" s="26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10" t="s">
        <v>54</v>
      </c>
      <c r="R621" s="10" t="s">
        <v>55</v>
      </c>
      <c r="S621" s="11"/>
      <c r="T621" s="15">
        <f>ROUND(L616,2)*S621</f>
        <v>0</v>
      </c>
    </row>
    <row r="622" spans="2:20" ht="45" customHeight="1" x14ac:dyDescent="0.2">
      <c r="B622" s="26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10" t="s">
        <v>56</v>
      </c>
      <c r="R622" s="10" t="s">
        <v>57</v>
      </c>
      <c r="S622" s="11"/>
      <c r="T622" s="15">
        <f>ROUND(L616,2)*S622</f>
        <v>0</v>
      </c>
    </row>
    <row r="623" spans="2:20" ht="25.5" x14ac:dyDescent="0.2">
      <c r="B623" s="5" t="s">
        <v>92</v>
      </c>
      <c r="C623" s="6" t="s">
        <v>355</v>
      </c>
      <c r="D623" s="6"/>
      <c r="E623" s="6"/>
      <c r="F623" s="6" t="s">
        <v>356</v>
      </c>
      <c r="G623" s="6"/>
      <c r="H623" s="6"/>
      <c r="I623" s="6"/>
      <c r="J623" s="6"/>
      <c r="K623" s="6"/>
      <c r="L623" s="6"/>
      <c r="M623" s="7">
        <f>ROUND(M624,2)+ROUND(M631,2)+ROUND(M638,2)+ROUND(M645,2)+ROUND(M652,2)+ROUND(M659,2)+ROUND(M666,2)</f>
        <v>0</v>
      </c>
      <c r="N623" s="6"/>
      <c r="O623" s="6"/>
      <c r="P623" s="6"/>
      <c r="Q623" s="6"/>
      <c r="R623" s="6"/>
      <c r="S623" s="6"/>
      <c r="T623" s="8"/>
    </row>
    <row r="624" spans="2:20" ht="45" customHeight="1" x14ac:dyDescent="0.2">
      <c r="B624" s="26" t="s">
        <v>23</v>
      </c>
      <c r="C624" s="27" t="s">
        <v>357</v>
      </c>
      <c r="D624" s="27" t="s">
        <v>25</v>
      </c>
      <c r="E624" s="27" t="s">
        <v>358</v>
      </c>
      <c r="F624" s="27" t="s">
        <v>359</v>
      </c>
      <c r="G624" s="28">
        <f>S624+S625+S626+S627+S628+S629+S630</f>
        <v>0</v>
      </c>
      <c r="H624" s="27" t="s">
        <v>34</v>
      </c>
      <c r="I624" s="29">
        <v>11.43</v>
      </c>
      <c r="J624" s="29">
        <v>11.43</v>
      </c>
      <c r="K624" s="30">
        <v>0.23</v>
      </c>
      <c r="L624" s="29">
        <f>ROUND(J624,2)+(ROUND(J624,2)*K624)</f>
        <v>14.0589</v>
      </c>
      <c r="M624" s="31">
        <f>ROUND(T624,2)+ROUND(T625,2)+ROUND(T626,2)+ROUND(T627,2)+ROUND(T628,2)+ROUND(T629,2)+ROUND(T630,2)</f>
        <v>0</v>
      </c>
      <c r="N624" s="27"/>
      <c r="O624" s="27" t="s">
        <v>355</v>
      </c>
      <c r="P624" s="27" t="s">
        <v>356</v>
      </c>
      <c r="Q624" s="10" t="s">
        <v>21</v>
      </c>
      <c r="R624" s="10" t="s">
        <v>30</v>
      </c>
      <c r="S624" s="11"/>
      <c r="T624" s="15">
        <f>ROUND(L624,2)*S624</f>
        <v>0</v>
      </c>
    </row>
    <row r="625" spans="2:20" ht="45" customHeight="1" x14ac:dyDescent="0.2">
      <c r="B625" s="26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10" t="s">
        <v>46</v>
      </c>
      <c r="R625" s="10" t="s">
        <v>47</v>
      </c>
      <c r="S625" s="11"/>
      <c r="T625" s="15">
        <f>ROUND(L624,2)*S625</f>
        <v>0</v>
      </c>
    </row>
    <row r="626" spans="2:20" ht="45" customHeight="1" x14ac:dyDescent="0.2">
      <c r="B626" s="26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10" t="s">
        <v>48</v>
      </c>
      <c r="R626" s="10" t="s">
        <v>49</v>
      </c>
      <c r="S626" s="11"/>
      <c r="T626" s="15">
        <f>ROUND(L624,2)*S626</f>
        <v>0</v>
      </c>
    </row>
    <row r="627" spans="2:20" ht="45" customHeight="1" x14ac:dyDescent="0.2">
      <c r="B627" s="26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10" t="s">
        <v>50</v>
      </c>
      <c r="R627" s="10" t="s">
        <v>51</v>
      </c>
      <c r="S627" s="11"/>
      <c r="T627" s="15">
        <f>ROUND(L624,2)*S627</f>
        <v>0</v>
      </c>
    </row>
    <row r="628" spans="2:20" ht="45" customHeight="1" x14ac:dyDescent="0.2">
      <c r="B628" s="26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10" t="s">
        <v>52</v>
      </c>
      <c r="R628" s="10" t="s">
        <v>53</v>
      </c>
      <c r="S628" s="11"/>
      <c r="T628" s="15">
        <f>ROUND(L624,2)*S628</f>
        <v>0</v>
      </c>
    </row>
    <row r="629" spans="2:20" ht="45" customHeight="1" x14ac:dyDescent="0.2">
      <c r="B629" s="26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10" t="s">
        <v>54</v>
      </c>
      <c r="R629" s="10" t="s">
        <v>55</v>
      </c>
      <c r="S629" s="11"/>
      <c r="T629" s="15">
        <f>ROUND(L624,2)*S629</f>
        <v>0</v>
      </c>
    </row>
    <row r="630" spans="2:20" ht="45" customHeight="1" x14ac:dyDescent="0.2">
      <c r="B630" s="26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10" t="s">
        <v>56</v>
      </c>
      <c r="R630" s="10" t="s">
        <v>57</v>
      </c>
      <c r="S630" s="11"/>
      <c r="T630" s="15">
        <f>ROUND(L624,2)*S630</f>
        <v>0</v>
      </c>
    </row>
    <row r="631" spans="2:20" ht="45" customHeight="1" x14ac:dyDescent="0.2">
      <c r="B631" s="26" t="s">
        <v>23</v>
      </c>
      <c r="C631" s="27" t="s">
        <v>360</v>
      </c>
      <c r="D631" s="27" t="s">
        <v>25</v>
      </c>
      <c r="E631" s="27" t="s">
        <v>361</v>
      </c>
      <c r="F631" s="27" t="s">
        <v>362</v>
      </c>
      <c r="G631" s="28">
        <f>S631+S632+S633+S634+S635+S636+S637</f>
        <v>0</v>
      </c>
      <c r="H631" s="27" t="s">
        <v>34</v>
      </c>
      <c r="I631" s="29">
        <v>11.43</v>
      </c>
      <c r="J631" s="29">
        <v>11.43</v>
      </c>
      <c r="K631" s="30">
        <v>0.23</v>
      </c>
      <c r="L631" s="29">
        <f>ROUND(J631,2)+(ROUND(J631,2)*K631)</f>
        <v>14.0589</v>
      </c>
      <c r="M631" s="31">
        <f>ROUND(T631,2)+ROUND(T632,2)+ROUND(T633,2)+ROUND(T634,2)+ROUND(T635,2)+ROUND(T636,2)+ROUND(T637,2)</f>
        <v>0</v>
      </c>
      <c r="N631" s="27"/>
      <c r="O631" s="27" t="s">
        <v>355</v>
      </c>
      <c r="P631" s="27" t="s">
        <v>356</v>
      </c>
      <c r="Q631" s="10" t="s">
        <v>21</v>
      </c>
      <c r="R631" s="10" t="s">
        <v>30</v>
      </c>
      <c r="S631" s="11"/>
      <c r="T631" s="15">
        <f>ROUND(L631,2)*S631</f>
        <v>0</v>
      </c>
    </row>
    <row r="632" spans="2:20" ht="45" customHeight="1" x14ac:dyDescent="0.2">
      <c r="B632" s="26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10" t="s">
        <v>46</v>
      </c>
      <c r="R632" s="10" t="s">
        <v>47</v>
      </c>
      <c r="S632" s="11"/>
      <c r="T632" s="15">
        <f>ROUND(L631,2)*S632</f>
        <v>0</v>
      </c>
    </row>
    <row r="633" spans="2:20" ht="45" customHeight="1" x14ac:dyDescent="0.2">
      <c r="B633" s="26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10" t="s">
        <v>48</v>
      </c>
      <c r="R633" s="10" t="s">
        <v>49</v>
      </c>
      <c r="S633" s="11"/>
      <c r="T633" s="15">
        <f>ROUND(L631,2)*S633</f>
        <v>0</v>
      </c>
    </row>
    <row r="634" spans="2:20" ht="45" customHeight="1" x14ac:dyDescent="0.2">
      <c r="B634" s="26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10" t="s">
        <v>50</v>
      </c>
      <c r="R634" s="10" t="s">
        <v>51</v>
      </c>
      <c r="S634" s="11"/>
      <c r="T634" s="15">
        <f>ROUND(L631,2)*S634</f>
        <v>0</v>
      </c>
    </row>
    <row r="635" spans="2:20" ht="45" customHeight="1" x14ac:dyDescent="0.2">
      <c r="B635" s="26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10" t="s">
        <v>52</v>
      </c>
      <c r="R635" s="10" t="s">
        <v>53</v>
      </c>
      <c r="S635" s="11"/>
      <c r="T635" s="15">
        <f>ROUND(L631,2)*S635</f>
        <v>0</v>
      </c>
    </row>
    <row r="636" spans="2:20" ht="45" customHeight="1" x14ac:dyDescent="0.2">
      <c r="B636" s="26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10" t="s">
        <v>54</v>
      </c>
      <c r="R636" s="10" t="s">
        <v>55</v>
      </c>
      <c r="S636" s="11"/>
      <c r="T636" s="15">
        <f>ROUND(L631,2)*S636</f>
        <v>0</v>
      </c>
    </row>
    <row r="637" spans="2:20" ht="45" customHeight="1" x14ac:dyDescent="0.2">
      <c r="B637" s="26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10" t="s">
        <v>56</v>
      </c>
      <c r="R637" s="10" t="s">
        <v>57</v>
      </c>
      <c r="S637" s="11"/>
      <c r="T637" s="15">
        <f>ROUND(L631,2)*S637</f>
        <v>0</v>
      </c>
    </row>
    <row r="638" spans="2:20" ht="45" customHeight="1" x14ac:dyDescent="0.2">
      <c r="B638" s="26" t="s">
        <v>23</v>
      </c>
      <c r="C638" s="27" t="s">
        <v>363</v>
      </c>
      <c r="D638" s="27" t="s">
        <v>25</v>
      </c>
      <c r="E638" s="27" t="s">
        <v>364</v>
      </c>
      <c r="F638" s="27" t="s">
        <v>365</v>
      </c>
      <c r="G638" s="28">
        <f>S638+S639+S640+S641+S642+S643+S644</f>
        <v>0</v>
      </c>
      <c r="H638" s="27" t="s">
        <v>34</v>
      </c>
      <c r="I638" s="29">
        <v>13.43</v>
      </c>
      <c r="J638" s="29">
        <v>13.43</v>
      </c>
      <c r="K638" s="30">
        <v>0.23</v>
      </c>
      <c r="L638" s="29">
        <f>ROUND(J638,2)+(ROUND(J638,2)*K638)</f>
        <v>16.518899999999999</v>
      </c>
      <c r="M638" s="31">
        <f>ROUND(T638,2)+ROUND(T639,2)+ROUND(T640,2)+ROUND(T641,2)+ROUND(T642,2)+ROUND(T643,2)+ROUND(T644,2)</f>
        <v>0</v>
      </c>
      <c r="N638" s="27"/>
      <c r="O638" s="27" t="s">
        <v>355</v>
      </c>
      <c r="P638" s="27" t="s">
        <v>356</v>
      </c>
      <c r="Q638" s="10" t="s">
        <v>21</v>
      </c>
      <c r="R638" s="10" t="s">
        <v>30</v>
      </c>
      <c r="S638" s="11"/>
      <c r="T638" s="15">
        <f>ROUND(L638,2)*S638</f>
        <v>0</v>
      </c>
    </row>
    <row r="639" spans="2:20" ht="45" customHeight="1" x14ac:dyDescent="0.2">
      <c r="B639" s="26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10" t="s">
        <v>46</v>
      </c>
      <c r="R639" s="10" t="s">
        <v>47</v>
      </c>
      <c r="S639" s="11"/>
      <c r="T639" s="15">
        <f>ROUND(L638,2)*S639</f>
        <v>0</v>
      </c>
    </row>
    <row r="640" spans="2:20" ht="45" customHeight="1" x14ac:dyDescent="0.2">
      <c r="B640" s="26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10" t="s">
        <v>48</v>
      </c>
      <c r="R640" s="10" t="s">
        <v>49</v>
      </c>
      <c r="S640" s="11"/>
      <c r="T640" s="15">
        <f>ROUND(L638,2)*S640</f>
        <v>0</v>
      </c>
    </row>
    <row r="641" spans="2:20" ht="45" customHeight="1" x14ac:dyDescent="0.2">
      <c r="B641" s="26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10" t="s">
        <v>50</v>
      </c>
      <c r="R641" s="10" t="s">
        <v>51</v>
      </c>
      <c r="S641" s="11"/>
      <c r="T641" s="15">
        <f>ROUND(L638,2)*S641</f>
        <v>0</v>
      </c>
    </row>
    <row r="642" spans="2:20" ht="45" customHeight="1" x14ac:dyDescent="0.2">
      <c r="B642" s="26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10" t="s">
        <v>52</v>
      </c>
      <c r="R642" s="10" t="s">
        <v>53</v>
      </c>
      <c r="S642" s="11"/>
      <c r="T642" s="15">
        <f>ROUND(L638,2)*S642</f>
        <v>0</v>
      </c>
    </row>
    <row r="643" spans="2:20" ht="45" customHeight="1" x14ac:dyDescent="0.2">
      <c r="B643" s="26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10" t="s">
        <v>54</v>
      </c>
      <c r="R643" s="10" t="s">
        <v>55</v>
      </c>
      <c r="S643" s="11"/>
      <c r="T643" s="15">
        <f>ROUND(L638,2)*S643</f>
        <v>0</v>
      </c>
    </row>
    <row r="644" spans="2:20" ht="45" customHeight="1" x14ac:dyDescent="0.2">
      <c r="B644" s="26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10" t="s">
        <v>56</v>
      </c>
      <c r="R644" s="10" t="s">
        <v>57</v>
      </c>
      <c r="S644" s="11"/>
      <c r="T644" s="15">
        <f>ROUND(L638,2)*S644</f>
        <v>0</v>
      </c>
    </row>
    <row r="645" spans="2:20" ht="45" customHeight="1" x14ac:dyDescent="0.2">
      <c r="B645" s="26" t="s">
        <v>23</v>
      </c>
      <c r="C645" s="27" t="s">
        <v>366</v>
      </c>
      <c r="D645" s="27" t="s">
        <v>25</v>
      </c>
      <c r="E645" s="27" t="s">
        <v>367</v>
      </c>
      <c r="F645" s="27" t="s">
        <v>368</v>
      </c>
      <c r="G645" s="28">
        <f>S645+S646+S647+S648+S649+S650+S651</f>
        <v>0</v>
      </c>
      <c r="H645" s="27" t="s">
        <v>34</v>
      </c>
      <c r="I645" s="29">
        <v>24.68</v>
      </c>
      <c r="J645" s="29">
        <v>24.65</v>
      </c>
      <c r="K645" s="30">
        <v>0.23</v>
      </c>
      <c r="L645" s="29">
        <f>ROUND(J645,2)+(ROUND(J645,2)*K645)</f>
        <v>30.319499999999998</v>
      </c>
      <c r="M645" s="31">
        <f>ROUND(T645,2)+ROUND(T646,2)+ROUND(T647,2)+ROUND(T648,2)+ROUND(T649,2)+ROUND(T650,2)+ROUND(T651,2)</f>
        <v>0</v>
      </c>
      <c r="N645" s="27"/>
      <c r="O645" s="27" t="s">
        <v>355</v>
      </c>
      <c r="P645" s="27" t="s">
        <v>356</v>
      </c>
      <c r="Q645" s="10" t="s">
        <v>21</v>
      </c>
      <c r="R645" s="10" t="s">
        <v>30</v>
      </c>
      <c r="S645" s="11"/>
      <c r="T645" s="15">
        <f>ROUND(L645,2)*S645</f>
        <v>0</v>
      </c>
    </row>
    <row r="646" spans="2:20" ht="45" customHeight="1" x14ac:dyDescent="0.2">
      <c r="B646" s="26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10" t="s">
        <v>46</v>
      </c>
      <c r="R646" s="10" t="s">
        <v>47</v>
      </c>
      <c r="S646" s="11"/>
      <c r="T646" s="15">
        <f>ROUND(L645,2)*S646</f>
        <v>0</v>
      </c>
    </row>
    <row r="647" spans="2:20" ht="45" customHeight="1" x14ac:dyDescent="0.2">
      <c r="B647" s="26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10" t="s">
        <v>48</v>
      </c>
      <c r="R647" s="10" t="s">
        <v>49</v>
      </c>
      <c r="S647" s="11"/>
      <c r="T647" s="15">
        <f>ROUND(L645,2)*S647</f>
        <v>0</v>
      </c>
    </row>
    <row r="648" spans="2:20" ht="45" customHeight="1" x14ac:dyDescent="0.2">
      <c r="B648" s="26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10" t="s">
        <v>50</v>
      </c>
      <c r="R648" s="10" t="s">
        <v>51</v>
      </c>
      <c r="S648" s="11"/>
      <c r="T648" s="15">
        <f>ROUND(L645,2)*S648</f>
        <v>0</v>
      </c>
    </row>
    <row r="649" spans="2:20" ht="45" customHeight="1" x14ac:dyDescent="0.2">
      <c r="B649" s="26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10" t="s">
        <v>52</v>
      </c>
      <c r="R649" s="10" t="s">
        <v>53</v>
      </c>
      <c r="S649" s="11"/>
      <c r="T649" s="15">
        <f>ROUND(L645,2)*S649</f>
        <v>0</v>
      </c>
    </row>
    <row r="650" spans="2:20" ht="45" customHeight="1" x14ac:dyDescent="0.2">
      <c r="B650" s="26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10" t="s">
        <v>54</v>
      </c>
      <c r="R650" s="10" t="s">
        <v>55</v>
      </c>
      <c r="S650" s="11"/>
      <c r="T650" s="15">
        <f>ROUND(L645,2)*S650</f>
        <v>0</v>
      </c>
    </row>
    <row r="651" spans="2:20" ht="45" customHeight="1" x14ac:dyDescent="0.2">
      <c r="B651" s="26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10" t="s">
        <v>56</v>
      </c>
      <c r="R651" s="10" t="s">
        <v>57</v>
      </c>
      <c r="S651" s="11"/>
      <c r="T651" s="15">
        <f>ROUND(L645,2)*S651</f>
        <v>0</v>
      </c>
    </row>
    <row r="652" spans="2:20" ht="45" customHeight="1" x14ac:dyDescent="0.2">
      <c r="B652" s="26" t="s">
        <v>23</v>
      </c>
      <c r="C652" s="27" t="s">
        <v>369</v>
      </c>
      <c r="D652" s="27" t="s">
        <v>36</v>
      </c>
      <c r="E652" s="27" t="s">
        <v>370</v>
      </c>
      <c r="F652" s="27" t="s">
        <v>371</v>
      </c>
      <c r="G652" s="28">
        <f>S652+S653+S654+S655+S656+S657+S658</f>
        <v>0</v>
      </c>
      <c r="H652" s="27" t="s">
        <v>34</v>
      </c>
      <c r="I652" s="29">
        <v>220.55</v>
      </c>
      <c r="J652" s="29">
        <v>220.55</v>
      </c>
      <c r="K652" s="30">
        <v>0.23</v>
      </c>
      <c r="L652" s="29">
        <f>ROUND(J652,2)+(ROUND(J652,2)*K652)</f>
        <v>271.2765</v>
      </c>
      <c r="M652" s="31">
        <f>ROUND(T652,2)+ROUND(T653,2)+ROUND(T654,2)+ROUND(T655,2)+ROUND(T656,2)+ROUND(T657,2)+ROUND(T658,2)</f>
        <v>0</v>
      </c>
      <c r="N652" s="27"/>
      <c r="O652" s="27" t="s">
        <v>355</v>
      </c>
      <c r="P652" s="27" t="s">
        <v>356</v>
      </c>
      <c r="Q652" s="10" t="s">
        <v>21</v>
      </c>
      <c r="R652" s="10" t="s">
        <v>30</v>
      </c>
      <c r="S652" s="11"/>
      <c r="T652" s="15">
        <f>ROUND(L652,2)*S652</f>
        <v>0</v>
      </c>
    </row>
    <row r="653" spans="2:20" ht="45" customHeight="1" x14ac:dyDescent="0.2">
      <c r="B653" s="26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10" t="s">
        <v>46</v>
      </c>
      <c r="R653" s="10" t="s">
        <v>47</v>
      </c>
      <c r="S653" s="11"/>
      <c r="T653" s="15">
        <f>ROUND(L652,2)*S653</f>
        <v>0</v>
      </c>
    </row>
    <row r="654" spans="2:20" ht="45" customHeight="1" x14ac:dyDescent="0.2">
      <c r="B654" s="26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10" t="s">
        <v>48</v>
      </c>
      <c r="R654" s="10" t="s">
        <v>49</v>
      </c>
      <c r="S654" s="11"/>
      <c r="T654" s="15">
        <f>ROUND(L652,2)*S654</f>
        <v>0</v>
      </c>
    </row>
    <row r="655" spans="2:20" ht="45" customHeight="1" x14ac:dyDescent="0.2">
      <c r="B655" s="26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10" t="s">
        <v>50</v>
      </c>
      <c r="R655" s="10" t="s">
        <v>51</v>
      </c>
      <c r="S655" s="11"/>
      <c r="T655" s="15">
        <f>ROUND(L652,2)*S655</f>
        <v>0</v>
      </c>
    </row>
    <row r="656" spans="2:20" ht="45" customHeight="1" x14ac:dyDescent="0.2">
      <c r="B656" s="26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10" t="s">
        <v>52</v>
      </c>
      <c r="R656" s="10" t="s">
        <v>53</v>
      </c>
      <c r="S656" s="11"/>
      <c r="T656" s="15">
        <f>ROUND(L652,2)*S656</f>
        <v>0</v>
      </c>
    </row>
    <row r="657" spans="2:20" ht="45" customHeight="1" x14ac:dyDescent="0.2">
      <c r="B657" s="26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10" t="s">
        <v>54</v>
      </c>
      <c r="R657" s="10" t="s">
        <v>55</v>
      </c>
      <c r="S657" s="11"/>
      <c r="T657" s="15">
        <f>ROUND(L652,2)*S657</f>
        <v>0</v>
      </c>
    </row>
    <row r="658" spans="2:20" ht="45" customHeight="1" x14ac:dyDescent="0.2">
      <c r="B658" s="26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10" t="s">
        <v>56</v>
      </c>
      <c r="R658" s="10" t="s">
        <v>57</v>
      </c>
      <c r="S658" s="11"/>
      <c r="T658" s="15">
        <f>ROUND(L652,2)*S658</f>
        <v>0</v>
      </c>
    </row>
    <row r="659" spans="2:20" ht="45" customHeight="1" x14ac:dyDescent="0.2">
      <c r="B659" s="26" t="s">
        <v>23</v>
      </c>
      <c r="C659" s="27" t="s">
        <v>372</v>
      </c>
      <c r="D659" s="27" t="s">
        <v>25</v>
      </c>
      <c r="E659" s="27" t="s">
        <v>373</v>
      </c>
      <c r="F659" s="27" t="s">
        <v>374</v>
      </c>
      <c r="G659" s="28">
        <f>S659+S660+S661+S662+S663+S664+S665</f>
        <v>0</v>
      </c>
      <c r="H659" s="27" t="s">
        <v>34</v>
      </c>
      <c r="I659" s="29">
        <v>1591.18</v>
      </c>
      <c r="J659" s="29">
        <v>1591.18</v>
      </c>
      <c r="K659" s="30">
        <v>0.23</v>
      </c>
      <c r="L659" s="29">
        <f>ROUND(J659,2)+(ROUND(J659,2)*K659)</f>
        <v>1957.1514000000002</v>
      </c>
      <c r="M659" s="31">
        <f>ROUND(T659,2)+ROUND(T660,2)+ROUND(T661,2)+ROUND(T662,2)+ROUND(T663,2)+ROUND(T664,2)+ROUND(T665,2)</f>
        <v>0</v>
      </c>
      <c r="N659" s="27"/>
      <c r="O659" s="27" t="s">
        <v>355</v>
      </c>
      <c r="P659" s="27" t="s">
        <v>356</v>
      </c>
      <c r="Q659" s="10" t="s">
        <v>21</v>
      </c>
      <c r="R659" s="10" t="s">
        <v>30</v>
      </c>
      <c r="S659" s="11"/>
      <c r="T659" s="15">
        <f>ROUND(L659,2)*S659</f>
        <v>0</v>
      </c>
    </row>
    <row r="660" spans="2:20" ht="45" customHeight="1" x14ac:dyDescent="0.2">
      <c r="B660" s="26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10" t="s">
        <v>46</v>
      </c>
      <c r="R660" s="10" t="s">
        <v>47</v>
      </c>
      <c r="S660" s="11"/>
      <c r="T660" s="15">
        <f>ROUND(L659,2)*S660</f>
        <v>0</v>
      </c>
    </row>
    <row r="661" spans="2:20" ht="45" customHeight="1" x14ac:dyDescent="0.2">
      <c r="B661" s="26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10" t="s">
        <v>48</v>
      </c>
      <c r="R661" s="10" t="s">
        <v>49</v>
      </c>
      <c r="S661" s="11"/>
      <c r="T661" s="15">
        <f>ROUND(L659,2)*S661</f>
        <v>0</v>
      </c>
    </row>
    <row r="662" spans="2:20" ht="45" customHeight="1" x14ac:dyDescent="0.2">
      <c r="B662" s="26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10" t="s">
        <v>50</v>
      </c>
      <c r="R662" s="10" t="s">
        <v>51</v>
      </c>
      <c r="S662" s="11"/>
      <c r="T662" s="15">
        <f>ROUND(L659,2)*S662</f>
        <v>0</v>
      </c>
    </row>
    <row r="663" spans="2:20" ht="45" customHeight="1" x14ac:dyDescent="0.2">
      <c r="B663" s="26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10" t="s">
        <v>52</v>
      </c>
      <c r="R663" s="10" t="s">
        <v>53</v>
      </c>
      <c r="S663" s="11"/>
      <c r="T663" s="15">
        <f>ROUND(L659,2)*S663</f>
        <v>0</v>
      </c>
    </row>
    <row r="664" spans="2:20" ht="45" customHeight="1" x14ac:dyDescent="0.2">
      <c r="B664" s="26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10" t="s">
        <v>54</v>
      </c>
      <c r="R664" s="10" t="s">
        <v>55</v>
      </c>
      <c r="S664" s="11"/>
      <c r="T664" s="15">
        <f>ROUND(L659,2)*S664</f>
        <v>0</v>
      </c>
    </row>
    <row r="665" spans="2:20" ht="45" customHeight="1" x14ac:dyDescent="0.2">
      <c r="B665" s="26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10" t="s">
        <v>56</v>
      </c>
      <c r="R665" s="10" t="s">
        <v>57</v>
      </c>
      <c r="S665" s="11"/>
      <c r="T665" s="15">
        <f>ROUND(L659,2)*S665</f>
        <v>0</v>
      </c>
    </row>
    <row r="666" spans="2:20" ht="45" customHeight="1" x14ac:dyDescent="0.2">
      <c r="B666" s="26" t="s">
        <v>23</v>
      </c>
      <c r="C666" s="27" t="s">
        <v>375</v>
      </c>
      <c r="D666" s="27" t="s">
        <v>36</v>
      </c>
      <c r="E666" s="27" t="s">
        <v>376</v>
      </c>
      <c r="F666" s="27" t="s">
        <v>377</v>
      </c>
      <c r="G666" s="28">
        <f>S666+S667+S668+S669+S670+S671+S672</f>
        <v>0</v>
      </c>
      <c r="H666" s="27" t="s">
        <v>34</v>
      </c>
      <c r="I666" s="29">
        <v>235.25</v>
      </c>
      <c r="J666" s="29">
        <v>235.25</v>
      </c>
      <c r="K666" s="30">
        <v>0.23</v>
      </c>
      <c r="L666" s="29">
        <f>ROUND(J666,2)+(ROUND(J666,2)*K666)</f>
        <v>289.35750000000002</v>
      </c>
      <c r="M666" s="31">
        <f>ROUND(T666,2)+ROUND(T667,2)+ROUND(T668,2)+ROUND(T669,2)+ROUND(T670,2)+ROUND(T671,2)+ROUND(T672,2)</f>
        <v>0</v>
      </c>
      <c r="N666" s="27"/>
      <c r="O666" s="27" t="s">
        <v>355</v>
      </c>
      <c r="P666" s="27" t="s">
        <v>356</v>
      </c>
      <c r="Q666" s="10" t="s">
        <v>21</v>
      </c>
      <c r="R666" s="10" t="s">
        <v>30</v>
      </c>
      <c r="S666" s="11"/>
      <c r="T666" s="15">
        <f>ROUND(L666,2)*S666</f>
        <v>0</v>
      </c>
    </row>
    <row r="667" spans="2:20" ht="45" customHeight="1" x14ac:dyDescent="0.2">
      <c r="B667" s="26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10" t="s">
        <v>46</v>
      </c>
      <c r="R667" s="10" t="s">
        <v>47</v>
      </c>
      <c r="S667" s="11"/>
      <c r="T667" s="15">
        <f>ROUND(L666,2)*S667</f>
        <v>0</v>
      </c>
    </row>
    <row r="668" spans="2:20" ht="45" customHeight="1" x14ac:dyDescent="0.2">
      <c r="B668" s="26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10" t="s">
        <v>48</v>
      </c>
      <c r="R668" s="10" t="s">
        <v>49</v>
      </c>
      <c r="S668" s="11"/>
      <c r="T668" s="15">
        <f>ROUND(L666,2)*S668</f>
        <v>0</v>
      </c>
    </row>
    <row r="669" spans="2:20" ht="45" customHeight="1" x14ac:dyDescent="0.2">
      <c r="B669" s="26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10" t="s">
        <v>50</v>
      </c>
      <c r="R669" s="10" t="s">
        <v>51</v>
      </c>
      <c r="S669" s="11"/>
      <c r="T669" s="15">
        <f>ROUND(L666,2)*S669</f>
        <v>0</v>
      </c>
    </row>
    <row r="670" spans="2:20" ht="45" customHeight="1" x14ac:dyDescent="0.2">
      <c r="B670" s="26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10" t="s">
        <v>52</v>
      </c>
      <c r="R670" s="10" t="s">
        <v>53</v>
      </c>
      <c r="S670" s="11"/>
      <c r="T670" s="15">
        <f>ROUND(L666,2)*S670</f>
        <v>0</v>
      </c>
    </row>
    <row r="671" spans="2:20" ht="45" customHeight="1" x14ac:dyDescent="0.2">
      <c r="B671" s="26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10" t="s">
        <v>54</v>
      </c>
      <c r="R671" s="10" t="s">
        <v>55</v>
      </c>
      <c r="S671" s="11"/>
      <c r="T671" s="15">
        <f>ROUND(L666,2)*S671</f>
        <v>0</v>
      </c>
    </row>
    <row r="672" spans="2:20" ht="45" customHeight="1" x14ac:dyDescent="0.2">
      <c r="B672" s="26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10" t="s">
        <v>56</v>
      </c>
      <c r="R672" s="10" t="s">
        <v>57</v>
      </c>
      <c r="S672" s="11"/>
      <c r="T672" s="15">
        <f>ROUND(L666,2)*S672</f>
        <v>0</v>
      </c>
    </row>
    <row r="673" spans="2:20" ht="25.5" x14ac:dyDescent="0.2">
      <c r="B673" s="5" t="s">
        <v>92</v>
      </c>
      <c r="C673" s="6" t="s">
        <v>378</v>
      </c>
      <c r="D673" s="6"/>
      <c r="E673" s="6"/>
      <c r="F673" s="6" t="s">
        <v>379</v>
      </c>
      <c r="G673" s="6"/>
      <c r="H673" s="6"/>
      <c r="I673" s="6"/>
      <c r="J673" s="6"/>
      <c r="K673" s="6"/>
      <c r="L673" s="6"/>
      <c r="M673" s="7">
        <f>ROUND(M674,2)+ROUND(M681,2)+ROUND(M688,2)+ROUND(M695,2)+ROUND(M702,2)+ROUND(M709,2)+ROUND(M716,2)+ROUND(M723,2)+ROUND(M730,2)+ROUND(M737,2)+ROUND(M744,2)+ROUND(M751,2)+ROUND(M758,2)</f>
        <v>0</v>
      </c>
      <c r="N673" s="6"/>
      <c r="O673" s="6"/>
      <c r="P673" s="6"/>
      <c r="Q673" s="6"/>
      <c r="R673" s="6"/>
      <c r="S673" s="6"/>
      <c r="T673" s="8"/>
    </row>
    <row r="674" spans="2:20" ht="45" customHeight="1" x14ac:dyDescent="0.2">
      <c r="B674" s="26" t="s">
        <v>23</v>
      </c>
      <c r="C674" s="27" t="s">
        <v>380</v>
      </c>
      <c r="D674" s="27" t="s">
        <v>25</v>
      </c>
      <c r="E674" s="27" t="s">
        <v>381</v>
      </c>
      <c r="F674" s="27" t="s">
        <v>382</v>
      </c>
      <c r="G674" s="28">
        <f>S674+S675+S676+S677+S678+S679+S680</f>
        <v>0</v>
      </c>
      <c r="H674" s="27" t="s">
        <v>34</v>
      </c>
      <c r="I674" s="29">
        <v>29.7</v>
      </c>
      <c r="J674" s="29">
        <v>29.7</v>
      </c>
      <c r="K674" s="30">
        <v>0.23</v>
      </c>
      <c r="L674" s="29">
        <f>ROUND(J674,2)+(ROUND(J674,2)*K674)</f>
        <v>36.530999999999999</v>
      </c>
      <c r="M674" s="31">
        <f>ROUND(T674,2)+ROUND(T675,2)+ROUND(T676,2)+ROUND(T677,2)+ROUND(T678,2)+ROUND(T679,2)+ROUND(T680,2)</f>
        <v>0</v>
      </c>
      <c r="N674" s="27"/>
      <c r="O674" s="27" t="s">
        <v>378</v>
      </c>
      <c r="P674" s="27" t="s">
        <v>383</v>
      </c>
      <c r="Q674" s="10" t="s">
        <v>21</v>
      </c>
      <c r="R674" s="10" t="s">
        <v>30</v>
      </c>
      <c r="S674" s="11"/>
      <c r="T674" s="15">
        <f>ROUND(L674,2)*S674</f>
        <v>0</v>
      </c>
    </row>
    <row r="675" spans="2:20" ht="45" customHeight="1" x14ac:dyDescent="0.2">
      <c r="B675" s="26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10" t="s">
        <v>46</v>
      </c>
      <c r="R675" s="10" t="s">
        <v>47</v>
      </c>
      <c r="S675" s="11"/>
      <c r="T675" s="15">
        <f>ROUND(L674,2)*S675</f>
        <v>0</v>
      </c>
    </row>
    <row r="676" spans="2:20" ht="45" customHeight="1" x14ac:dyDescent="0.2">
      <c r="B676" s="26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10" t="s">
        <v>48</v>
      </c>
      <c r="R676" s="10" t="s">
        <v>49</v>
      </c>
      <c r="S676" s="11"/>
      <c r="T676" s="15">
        <f>ROUND(L674,2)*S676</f>
        <v>0</v>
      </c>
    </row>
    <row r="677" spans="2:20" ht="45" customHeight="1" x14ac:dyDescent="0.2">
      <c r="B677" s="26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10" t="s">
        <v>50</v>
      </c>
      <c r="R677" s="10" t="s">
        <v>51</v>
      </c>
      <c r="S677" s="11"/>
      <c r="T677" s="15">
        <f>ROUND(L674,2)*S677</f>
        <v>0</v>
      </c>
    </row>
    <row r="678" spans="2:20" ht="45" customHeight="1" x14ac:dyDescent="0.2">
      <c r="B678" s="26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10" t="s">
        <v>52</v>
      </c>
      <c r="R678" s="10" t="s">
        <v>53</v>
      </c>
      <c r="S678" s="11"/>
      <c r="T678" s="15">
        <f>ROUND(L674,2)*S678</f>
        <v>0</v>
      </c>
    </row>
    <row r="679" spans="2:20" ht="45" customHeight="1" x14ac:dyDescent="0.2">
      <c r="B679" s="26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10" t="s">
        <v>54</v>
      </c>
      <c r="R679" s="10" t="s">
        <v>55</v>
      </c>
      <c r="S679" s="11"/>
      <c r="T679" s="15">
        <f>ROUND(L674,2)*S679</f>
        <v>0</v>
      </c>
    </row>
    <row r="680" spans="2:20" ht="45" customHeight="1" x14ac:dyDescent="0.2">
      <c r="B680" s="26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10" t="s">
        <v>56</v>
      </c>
      <c r="R680" s="10" t="s">
        <v>57</v>
      </c>
      <c r="S680" s="11"/>
      <c r="T680" s="15">
        <f>ROUND(L674,2)*S680</f>
        <v>0</v>
      </c>
    </row>
    <row r="681" spans="2:20" ht="45" customHeight="1" x14ac:dyDescent="0.2">
      <c r="B681" s="26" t="s">
        <v>23</v>
      </c>
      <c r="C681" s="27" t="s">
        <v>384</v>
      </c>
      <c r="D681" s="27" t="s">
        <v>25</v>
      </c>
      <c r="E681" s="27" t="s">
        <v>385</v>
      </c>
      <c r="F681" s="27" t="s">
        <v>386</v>
      </c>
      <c r="G681" s="28">
        <f>S681+S682+S683+S684+S685+S686+S687</f>
        <v>0</v>
      </c>
      <c r="H681" s="27" t="s">
        <v>34</v>
      </c>
      <c r="I681" s="29">
        <v>34.4</v>
      </c>
      <c r="J681" s="29">
        <v>34.4</v>
      </c>
      <c r="K681" s="30">
        <v>0.23</v>
      </c>
      <c r="L681" s="29">
        <f>ROUND(J681,2)+(ROUND(J681,2)*K681)</f>
        <v>42.311999999999998</v>
      </c>
      <c r="M681" s="31">
        <f>ROUND(T681,2)+ROUND(T682,2)+ROUND(T683,2)+ROUND(T684,2)+ROUND(T685,2)+ROUND(T686,2)+ROUND(T687,2)</f>
        <v>0</v>
      </c>
      <c r="N681" s="27"/>
      <c r="O681" s="27" t="s">
        <v>378</v>
      </c>
      <c r="P681" s="27" t="s">
        <v>383</v>
      </c>
      <c r="Q681" s="10" t="s">
        <v>21</v>
      </c>
      <c r="R681" s="10" t="s">
        <v>30</v>
      </c>
      <c r="S681" s="11"/>
      <c r="T681" s="15">
        <f>ROUND(L681,2)*S681</f>
        <v>0</v>
      </c>
    </row>
    <row r="682" spans="2:20" ht="45" customHeight="1" x14ac:dyDescent="0.2">
      <c r="B682" s="26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10" t="s">
        <v>46</v>
      </c>
      <c r="R682" s="10" t="s">
        <v>47</v>
      </c>
      <c r="S682" s="11"/>
      <c r="T682" s="15">
        <f>ROUND(L681,2)*S682</f>
        <v>0</v>
      </c>
    </row>
    <row r="683" spans="2:20" ht="45" customHeight="1" x14ac:dyDescent="0.2">
      <c r="B683" s="26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10" t="s">
        <v>48</v>
      </c>
      <c r="R683" s="10" t="s">
        <v>49</v>
      </c>
      <c r="S683" s="11"/>
      <c r="T683" s="15">
        <f>ROUND(L681,2)*S683</f>
        <v>0</v>
      </c>
    </row>
    <row r="684" spans="2:20" ht="45" customHeight="1" x14ac:dyDescent="0.2">
      <c r="B684" s="26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10" t="s">
        <v>50</v>
      </c>
      <c r="R684" s="10" t="s">
        <v>51</v>
      </c>
      <c r="S684" s="11"/>
      <c r="T684" s="15">
        <f>ROUND(L681,2)*S684</f>
        <v>0</v>
      </c>
    </row>
    <row r="685" spans="2:20" ht="45" customHeight="1" x14ac:dyDescent="0.2">
      <c r="B685" s="26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10" t="s">
        <v>52</v>
      </c>
      <c r="R685" s="10" t="s">
        <v>53</v>
      </c>
      <c r="S685" s="11"/>
      <c r="T685" s="15">
        <f>ROUND(L681,2)*S685</f>
        <v>0</v>
      </c>
    </row>
    <row r="686" spans="2:20" ht="45" customHeight="1" x14ac:dyDescent="0.2">
      <c r="B686" s="26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10" t="s">
        <v>54</v>
      </c>
      <c r="R686" s="10" t="s">
        <v>55</v>
      </c>
      <c r="S686" s="11"/>
      <c r="T686" s="15">
        <f>ROUND(L681,2)*S686</f>
        <v>0</v>
      </c>
    </row>
    <row r="687" spans="2:20" ht="45" customHeight="1" x14ac:dyDescent="0.2">
      <c r="B687" s="26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10" t="s">
        <v>56</v>
      </c>
      <c r="R687" s="10" t="s">
        <v>57</v>
      </c>
      <c r="S687" s="11"/>
      <c r="T687" s="15">
        <f>ROUND(L681,2)*S687</f>
        <v>0</v>
      </c>
    </row>
    <row r="688" spans="2:20" ht="45" customHeight="1" x14ac:dyDescent="0.2">
      <c r="B688" s="26" t="s">
        <v>23</v>
      </c>
      <c r="C688" s="27" t="s">
        <v>387</v>
      </c>
      <c r="D688" s="27" t="s">
        <v>25</v>
      </c>
      <c r="E688" s="27" t="s">
        <v>388</v>
      </c>
      <c r="F688" s="27" t="s">
        <v>389</v>
      </c>
      <c r="G688" s="28">
        <f>S688+S689+S690+S691+S692+S693+S694</f>
        <v>0</v>
      </c>
      <c r="H688" s="27" t="s">
        <v>34</v>
      </c>
      <c r="I688" s="29">
        <v>52.52</v>
      </c>
      <c r="J688" s="29">
        <v>52.52</v>
      </c>
      <c r="K688" s="30">
        <v>0.23</v>
      </c>
      <c r="L688" s="29">
        <f>ROUND(J688,2)+(ROUND(J688,2)*K688)</f>
        <v>64.599600000000009</v>
      </c>
      <c r="M688" s="31">
        <f>ROUND(T688,2)+ROUND(T689,2)+ROUND(T690,2)+ROUND(T691,2)+ROUND(T692,2)+ROUND(T693,2)+ROUND(T694,2)</f>
        <v>0</v>
      </c>
      <c r="N688" s="27"/>
      <c r="O688" s="27" t="s">
        <v>378</v>
      </c>
      <c r="P688" s="27" t="s">
        <v>383</v>
      </c>
      <c r="Q688" s="10" t="s">
        <v>21</v>
      </c>
      <c r="R688" s="10" t="s">
        <v>30</v>
      </c>
      <c r="S688" s="11"/>
      <c r="T688" s="15">
        <f>ROUND(L688,2)*S688</f>
        <v>0</v>
      </c>
    </row>
    <row r="689" spans="2:20" ht="45" customHeight="1" x14ac:dyDescent="0.2">
      <c r="B689" s="26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10" t="s">
        <v>46</v>
      </c>
      <c r="R689" s="10" t="s">
        <v>47</v>
      </c>
      <c r="S689" s="11"/>
      <c r="T689" s="15">
        <f>ROUND(L688,2)*S689</f>
        <v>0</v>
      </c>
    </row>
    <row r="690" spans="2:20" ht="45" customHeight="1" x14ac:dyDescent="0.2">
      <c r="B690" s="26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10" t="s">
        <v>48</v>
      </c>
      <c r="R690" s="10" t="s">
        <v>49</v>
      </c>
      <c r="S690" s="11"/>
      <c r="T690" s="15">
        <f>ROUND(L688,2)*S690</f>
        <v>0</v>
      </c>
    </row>
    <row r="691" spans="2:20" ht="45" customHeight="1" x14ac:dyDescent="0.2">
      <c r="B691" s="26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10" t="s">
        <v>50</v>
      </c>
      <c r="R691" s="10" t="s">
        <v>51</v>
      </c>
      <c r="S691" s="11"/>
      <c r="T691" s="15">
        <f>ROUND(L688,2)*S691</f>
        <v>0</v>
      </c>
    </row>
    <row r="692" spans="2:20" ht="45" customHeight="1" x14ac:dyDescent="0.2">
      <c r="B692" s="26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10" t="s">
        <v>52</v>
      </c>
      <c r="R692" s="10" t="s">
        <v>53</v>
      </c>
      <c r="S692" s="11"/>
      <c r="T692" s="15">
        <f>ROUND(L688,2)*S692</f>
        <v>0</v>
      </c>
    </row>
    <row r="693" spans="2:20" ht="45" customHeight="1" x14ac:dyDescent="0.2">
      <c r="B693" s="26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10" t="s">
        <v>54</v>
      </c>
      <c r="R693" s="10" t="s">
        <v>55</v>
      </c>
      <c r="S693" s="11"/>
      <c r="T693" s="15">
        <f>ROUND(L688,2)*S693</f>
        <v>0</v>
      </c>
    </row>
    <row r="694" spans="2:20" ht="45" customHeight="1" x14ac:dyDescent="0.2">
      <c r="B694" s="26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10" t="s">
        <v>56</v>
      </c>
      <c r="R694" s="10" t="s">
        <v>57</v>
      </c>
      <c r="S694" s="11"/>
      <c r="T694" s="15">
        <f>ROUND(L688,2)*S694</f>
        <v>0</v>
      </c>
    </row>
    <row r="695" spans="2:20" ht="45" customHeight="1" x14ac:dyDescent="0.2">
      <c r="B695" s="26" t="s">
        <v>23</v>
      </c>
      <c r="C695" s="27" t="s">
        <v>390</v>
      </c>
      <c r="D695" s="27" t="s">
        <v>25</v>
      </c>
      <c r="E695" s="27" t="s">
        <v>391</v>
      </c>
      <c r="F695" s="27" t="s">
        <v>392</v>
      </c>
      <c r="G695" s="28">
        <f>S695+S696+S697+S698+S699+S700+S701</f>
        <v>0</v>
      </c>
      <c r="H695" s="27" t="s">
        <v>34</v>
      </c>
      <c r="I695" s="29">
        <v>36.130000000000003</v>
      </c>
      <c r="J695" s="29">
        <v>36.130000000000003</v>
      </c>
      <c r="K695" s="30">
        <v>0.23</v>
      </c>
      <c r="L695" s="29">
        <f>ROUND(J695,2)+(ROUND(J695,2)*K695)</f>
        <v>44.439900000000002</v>
      </c>
      <c r="M695" s="31">
        <f>ROUND(T695,2)+ROUND(T696,2)+ROUND(T697,2)+ROUND(T698,2)+ROUND(T699,2)+ROUND(T700,2)+ROUND(T701,2)</f>
        <v>0</v>
      </c>
      <c r="N695" s="27"/>
      <c r="O695" s="27" t="s">
        <v>378</v>
      </c>
      <c r="P695" s="27" t="s">
        <v>383</v>
      </c>
      <c r="Q695" s="10" t="s">
        <v>21</v>
      </c>
      <c r="R695" s="10" t="s">
        <v>30</v>
      </c>
      <c r="S695" s="11"/>
      <c r="T695" s="15">
        <f>ROUND(L695,2)*S695</f>
        <v>0</v>
      </c>
    </row>
    <row r="696" spans="2:20" ht="45" customHeight="1" x14ac:dyDescent="0.2">
      <c r="B696" s="26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10" t="s">
        <v>46</v>
      </c>
      <c r="R696" s="10" t="s">
        <v>47</v>
      </c>
      <c r="S696" s="11"/>
      <c r="T696" s="15">
        <f>ROUND(L695,2)*S696</f>
        <v>0</v>
      </c>
    </row>
    <row r="697" spans="2:20" ht="45" customHeight="1" x14ac:dyDescent="0.2">
      <c r="B697" s="26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10" t="s">
        <v>48</v>
      </c>
      <c r="R697" s="10" t="s">
        <v>49</v>
      </c>
      <c r="S697" s="11"/>
      <c r="T697" s="15">
        <f>ROUND(L695,2)*S697</f>
        <v>0</v>
      </c>
    </row>
    <row r="698" spans="2:20" ht="45" customHeight="1" x14ac:dyDescent="0.2">
      <c r="B698" s="26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10" t="s">
        <v>50</v>
      </c>
      <c r="R698" s="10" t="s">
        <v>51</v>
      </c>
      <c r="S698" s="11"/>
      <c r="T698" s="15">
        <f>ROUND(L695,2)*S698</f>
        <v>0</v>
      </c>
    </row>
    <row r="699" spans="2:20" ht="45" customHeight="1" x14ac:dyDescent="0.2">
      <c r="B699" s="26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10" t="s">
        <v>52</v>
      </c>
      <c r="R699" s="10" t="s">
        <v>53</v>
      </c>
      <c r="S699" s="11"/>
      <c r="T699" s="15">
        <f>ROUND(L695,2)*S699</f>
        <v>0</v>
      </c>
    </row>
    <row r="700" spans="2:20" ht="45" customHeight="1" x14ac:dyDescent="0.2">
      <c r="B700" s="26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10" t="s">
        <v>54</v>
      </c>
      <c r="R700" s="10" t="s">
        <v>55</v>
      </c>
      <c r="S700" s="11"/>
      <c r="T700" s="15">
        <f>ROUND(L695,2)*S700</f>
        <v>0</v>
      </c>
    </row>
    <row r="701" spans="2:20" ht="45" customHeight="1" x14ac:dyDescent="0.2">
      <c r="B701" s="26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10" t="s">
        <v>56</v>
      </c>
      <c r="R701" s="10" t="s">
        <v>57</v>
      </c>
      <c r="S701" s="11"/>
      <c r="T701" s="15">
        <f>ROUND(L695,2)*S701</f>
        <v>0</v>
      </c>
    </row>
    <row r="702" spans="2:20" ht="45" customHeight="1" x14ac:dyDescent="0.2">
      <c r="B702" s="26" t="s">
        <v>23</v>
      </c>
      <c r="C702" s="27" t="s">
        <v>393</v>
      </c>
      <c r="D702" s="27" t="s">
        <v>25</v>
      </c>
      <c r="E702" s="27" t="s">
        <v>394</v>
      </c>
      <c r="F702" s="27" t="s">
        <v>395</v>
      </c>
      <c r="G702" s="28">
        <f>S702+S703+S704+S705+S706+S707+S708</f>
        <v>0</v>
      </c>
      <c r="H702" s="27" t="s">
        <v>34</v>
      </c>
      <c r="I702" s="29">
        <v>40.44</v>
      </c>
      <c r="J702" s="29">
        <v>40.44</v>
      </c>
      <c r="K702" s="30">
        <v>0.23</v>
      </c>
      <c r="L702" s="29">
        <f>ROUND(J702,2)+(ROUND(J702,2)*K702)</f>
        <v>49.741199999999999</v>
      </c>
      <c r="M702" s="31">
        <f>ROUND(T702,2)+ROUND(T703,2)+ROUND(T704,2)+ROUND(T705,2)+ROUND(T706,2)+ROUND(T707,2)+ROUND(T708,2)</f>
        <v>0</v>
      </c>
      <c r="N702" s="27"/>
      <c r="O702" s="27" t="s">
        <v>378</v>
      </c>
      <c r="P702" s="27" t="s">
        <v>383</v>
      </c>
      <c r="Q702" s="10" t="s">
        <v>21</v>
      </c>
      <c r="R702" s="10" t="s">
        <v>30</v>
      </c>
      <c r="S702" s="11"/>
      <c r="T702" s="15">
        <f>ROUND(L702,2)*S702</f>
        <v>0</v>
      </c>
    </row>
    <row r="703" spans="2:20" ht="45" customHeight="1" x14ac:dyDescent="0.2">
      <c r="B703" s="26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10" t="s">
        <v>46</v>
      </c>
      <c r="R703" s="10" t="s">
        <v>47</v>
      </c>
      <c r="S703" s="11"/>
      <c r="T703" s="15">
        <f>ROUND(L702,2)*S703</f>
        <v>0</v>
      </c>
    </row>
    <row r="704" spans="2:20" ht="45" customHeight="1" x14ac:dyDescent="0.2">
      <c r="B704" s="26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10" t="s">
        <v>48</v>
      </c>
      <c r="R704" s="10" t="s">
        <v>49</v>
      </c>
      <c r="S704" s="11"/>
      <c r="T704" s="15">
        <f>ROUND(L702,2)*S704</f>
        <v>0</v>
      </c>
    </row>
    <row r="705" spans="2:20" ht="45" customHeight="1" x14ac:dyDescent="0.2">
      <c r="B705" s="26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10" t="s">
        <v>50</v>
      </c>
      <c r="R705" s="10" t="s">
        <v>51</v>
      </c>
      <c r="S705" s="11"/>
      <c r="T705" s="15">
        <f>ROUND(L702,2)*S705</f>
        <v>0</v>
      </c>
    </row>
    <row r="706" spans="2:20" ht="45" customHeight="1" x14ac:dyDescent="0.2">
      <c r="B706" s="26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10" t="s">
        <v>52</v>
      </c>
      <c r="R706" s="10" t="s">
        <v>53</v>
      </c>
      <c r="S706" s="11"/>
      <c r="T706" s="15">
        <f>ROUND(L702,2)*S706</f>
        <v>0</v>
      </c>
    </row>
    <row r="707" spans="2:20" ht="45" customHeight="1" x14ac:dyDescent="0.2">
      <c r="B707" s="26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10" t="s">
        <v>54</v>
      </c>
      <c r="R707" s="10" t="s">
        <v>55</v>
      </c>
      <c r="S707" s="11"/>
      <c r="T707" s="15">
        <f>ROUND(L702,2)*S707</f>
        <v>0</v>
      </c>
    </row>
    <row r="708" spans="2:20" ht="45" customHeight="1" x14ac:dyDescent="0.2">
      <c r="B708" s="26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10" t="s">
        <v>56</v>
      </c>
      <c r="R708" s="10" t="s">
        <v>57</v>
      </c>
      <c r="S708" s="11"/>
      <c r="T708" s="15">
        <f>ROUND(L702,2)*S708</f>
        <v>0</v>
      </c>
    </row>
    <row r="709" spans="2:20" ht="45" customHeight="1" x14ac:dyDescent="0.2">
      <c r="B709" s="26" t="s">
        <v>23</v>
      </c>
      <c r="C709" s="27" t="s">
        <v>396</v>
      </c>
      <c r="D709" s="27" t="s">
        <v>25</v>
      </c>
      <c r="E709" s="27" t="s">
        <v>397</v>
      </c>
      <c r="F709" s="27" t="s">
        <v>398</v>
      </c>
      <c r="G709" s="28">
        <f>S709+S710+S711+S712+S713+S714+S715</f>
        <v>0</v>
      </c>
      <c r="H709" s="27" t="s">
        <v>34</v>
      </c>
      <c r="I709" s="29">
        <v>54.27</v>
      </c>
      <c r="J709" s="29">
        <v>54.27</v>
      </c>
      <c r="K709" s="30">
        <v>0.23</v>
      </c>
      <c r="L709" s="29">
        <f>ROUND(J709,2)+(ROUND(J709,2)*K709)</f>
        <v>66.752099999999999</v>
      </c>
      <c r="M709" s="31">
        <f>ROUND(T709,2)+ROUND(T710,2)+ROUND(T711,2)+ROUND(T712,2)+ROUND(T713,2)+ROUND(T714,2)+ROUND(T715,2)</f>
        <v>0</v>
      </c>
      <c r="N709" s="27"/>
      <c r="O709" s="27" t="s">
        <v>378</v>
      </c>
      <c r="P709" s="27" t="s">
        <v>383</v>
      </c>
      <c r="Q709" s="10" t="s">
        <v>21</v>
      </c>
      <c r="R709" s="10" t="s">
        <v>30</v>
      </c>
      <c r="S709" s="11"/>
      <c r="T709" s="15">
        <f>ROUND(L709,2)*S709</f>
        <v>0</v>
      </c>
    </row>
    <row r="710" spans="2:20" ht="45" customHeight="1" x14ac:dyDescent="0.2">
      <c r="B710" s="26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10" t="s">
        <v>46</v>
      </c>
      <c r="R710" s="10" t="s">
        <v>47</v>
      </c>
      <c r="S710" s="11"/>
      <c r="T710" s="15">
        <f>ROUND(L709,2)*S710</f>
        <v>0</v>
      </c>
    </row>
    <row r="711" spans="2:20" ht="45" customHeight="1" x14ac:dyDescent="0.2">
      <c r="B711" s="26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10" t="s">
        <v>48</v>
      </c>
      <c r="R711" s="10" t="s">
        <v>49</v>
      </c>
      <c r="S711" s="11"/>
      <c r="T711" s="15">
        <f>ROUND(L709,2)*S711</f>
        <v>0</v>
      </c>
    </row>
    <row r="712" spans="2:20" ht="45" customHeight="1" x14ac:dyDescent="0.2">
      <c r="B712" s="26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10" t="s">
        <v>50</v>
      </c>
      <c r="R712" s="10" t="s">
        <v>51</v>
      </c>
      <c r="S712" s="11"/>
      <c r="T712" s="15">
        <f>ROUND(L709,2)*S712</f>
        <v>0</v>
      </c>
    </row>
    <row r="713" spans="2:20" ht="45" customHeight="1" x14ac:dyDescent="0.2">
      <c r="B713" s="26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10" t="s">
        <v>52</v>
      </c>
      <c r="R713" s="10" t="s">
        <v>53</v>
      </c>
      <c r="S713" s="11"/>
      <c r="T713" s="15">
        <f>ROUND(L709,2)*S713</f>
        <v>0</v>
      </c>
    </row>
    <row r="714" spans="2:20" ht="45" customHeight="1" x14ac:dyDescent="0.2">
      <c r="B714" s="26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10" t="s">
        <v>54</v>
      </c>
      <c r="R714" s="10" t="s">
        <v>55</v>
      </c>
      <c r="S714" s="11"/>
      <c r="T714" s="15">
        <f>ROUND(L709,2)*S714</f>
        <v>0</v>
      </c>
    </row>
    <row r="715" spans="2:20" ht="45" customHeight="1" x14ac:dyDescent="0.2">
      <c r="B715" s="26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10" t="s">
        <v>56</v>
      </c>
      <c r="R715" s="10" t="s">
        <v>57</v>
      </c>
      <c r="S715" s="11"/>
      <c r="T715" s="15">
        <f>ROUND(L709,2)*S715</f>
        <v>0</v>
      </c>
    </row>
    <row r="716" spans="2:20" ht="45" customHeight="1" x14ac:dyDescent="0.2">
      <c r="B716" s="26" t="s">
        <v>23</v>
      </c>
      <c r="C716" s="27" t="s">
        <v>399</v>
      </c>
      <c r="D716" s="27" t="s">
        <v>25</v>
      </c>
      <c r="E716" s="27" t="s">
        <v>400</v>
      </c>
      <c r="F716" s="27" t="s">
        <v>401</v>
      </c>
      <c r="G716" s="28">
        <f>S716+S717+S718+S719+S720+S721+S722</f>
        <v>0</v>
      </c>
      <c r="H716" s="27" t="s">
        <v>34</v>
      </c>
      <c r="I716" s="29">
        <v>33.049999999999997</v>
      </c>
      <c r="J716" s="29">
        <v>33.049999999999997</v>
      </c>
      <c r="K716" s="30">
        <v>0.23</v>
      </c>
      <c r="L716" s="29">
        <f>ROUND(J716,2)+(ROUND(J716,2)*K716)</f>
        <v>40.651499999999999</v>
      </c>
      <c r="M716" s="31">
        <f>ROUND(T716,2)+ROUND(T717,2)+ROUND(T718,2)+ROUND(T719,2)+ROUND(T720,2)+ROUND(T721,2)+ROUND(T722,2)</f>
        <v>0</v>
      </c>
      <c r="N716" s="27"/>
      <c r="O716" s="27" t="s">
        <v>378</v>
      </c>
      <c r="P716" s="27" t="s">
        <v>383</v>
      </c>
      <c r="Q716" s="10" t="s">
        <v>21</v>
      </c>
      <c r="R716" s="10" t="s">
        <v>30</v>
      </c>
      <c r="S716" s="11"/>
      <c r="T716" s="15">
        <f>ROUND(L716,2)*S716</f>
        <v>0</v>
      </c>
    </row>
    <row r="717" spans="2:20" ht="45" customHeight="1" x14ac:dyDescent="0.2">
      <c r="B717" s="26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10" t="s">
        <v>46</v>
      </c>
      <c r="R717" s="10" t="s">
        <v>47</v>
      </c>
      <c r="S717" s="11"/>
      <c r="T717" s="15">
        <f>ROUND(L716,2)*S717</f>
        <v>0</v>
      </c>
    </row>
    <row r="718" spans="2:20" ht="45" customHeight="1" x14ac:dyDescent="0.2">
      <c r="B718" s="26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10" t="s">
        <v>48</v>
      </c>
      <c r="R718" s="10" t="s">
        <v>49</v>
      </c>
      <c r="S718" s="11"/>
      <c r="T718" s="15">
        <f>ROUND(L716,2)*S718</f>
        <v>0</v>
      </c>
    </row>
    <row r="719" spans="2:20" ht="45" customHeight="1" x14ac:dyDescent="0.2">
      <c r="B719" s="26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10" t="s">
        <v>50</v>
      </c>
      <c r="R719" s="10" t="s">
        <v>51</v>
      </c>
      <c r="S719" s="11"/>
      <c r="T719" s="15">
        <f>ROUND(L716,2)*S719</f>
        <v>0</v>
      </c>
    </row>
    <row r="720" spans="2:20" ht="45" customHeight="1" x14ac:dyDescent="0.2">
      <c r="B720" s="26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10" t="s">
        <v>52</v>
      </c>
      <c r="R720" s="10" t="s">
        <v>53</v>
      </c>
      <c r="S720" s="11"/>
      <c r="T720" s="15">
        <f>ROUND(L716,2)*S720</f>
        <v>0</v>
      </c>
    </row>
    <row r="721" spans="2:20" ht="45" customHeight="1" x14ac:dyDescent="0.2">
      <c r="B721" s="26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10" t="s">
        <v>54</v>
      </c>
      <c r="R721" s="10" t="s">
        <v>55</v>
      </c>
      <c r="S721" s="11"/>
      <c r="T721" s="15">
        <f>ROUND(L716,2)*S721</f>
        <v>0</v>
      </c>
    </row>
    <row r="722" spans="2:20" ht="45" customHeight="1" x14ac:dyDescent="0.2">
      <c r="B722" s="26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10" t="s">
        <v>56</v>
      </c>
      <c r="R722" s="10" t="s">
        <v>57</v>
      </c>
      <c r="S722" s="11"/>
      <c r="T722" s="15">
        <f>ROUND(L716,2)*S722</f>
        <v>0</v>
      </c>
    </row>
    <row r="723" spans="2:20" ht="45" customHeight="1" x14ac:dyDescent="0.2">
      <c r="B723" s="26" t="s">
        <v>23</v>
      </c>
      <c r="C723" s="27" t="s">
        <v>402</v>
      </c>
      <c r="D723" s="27" t="s">
        <v>25</v>
      </c>
      <c r="E723" s="27" t="s">
        <v>403</v>
      </c>
      <c r="F723" s="27" t="s">
        <v>404</v>
      </c>
      <c r="G723" s="28">
        <f>S723+S724+S725+S726+S727+S728+S729</f>
        <v>0</v>
      </c>
      <c r="H723" s="27" t="s">
        <v>34</v>
      </c>
      <c r="I723" s="29">
        <v>55.82</v>
      </c>
      <c r="J723" s="29">
        <v>55.82</v>
      </c>
      <c r="K723" s="30">
        <v>0.23</v>
      </c>
      <c r="L723" s="29">
        <f>ROUND(J723,2)+(ROUND(J723,2)*K723)</f>
        <v>68.658600000000007</v>
      </c>
      <c r="M723" s="31">
        <f>ROUND(T723,2)+ROUND(T724,2)+ROUND(T725,2)+ROUND(T726,2)+ROUND(T727,2)+ROUND(T728,2)+ROUND(T729,2)</f>
        <v>0</v>
      </c>
      <c r="N723" s="27"/>
      <c r="O723" s="27" t="s">
        <v>378</v>
      </c>
      <c r="P723" s="27" t="s">
        <v>383</v>
      </c>
      <c r="Q723" s="10" t="s">
        <v>21</v>
      </c>
      <c r="R723" s="10" t="s">
        <v>30</v>
      </c>
      <c r="S723" s="11"/>
      <c r="T723" s="15">
        <f>ROUND(L723,2)*S723</f>
        <v>0</v>
      </c>
    </row>
    <row r="724" spans="2:20" ht="45" customHeight="1" x14ac:dyDescent="0.2">
      <c r="B724" s="26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10" t="s">
        <v>46</v>
      </c>
      <c r="R724" s="10" t="s">
        <v>47</v>
      </c>
      <c r="S724" s="11"/>
      <c r="T724" s="15">
        <f>ROUND(L723,2)*S724</f>
        <v>0</v>
      </c>
    </row>
    <row r="725" spans="2:20" ht="45" customHeight="1" x14ac:dyDescent="0.2">
      <c r="B725" s="26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10" t="s">
        <v>48</v>
      </c>
      <c r="R725" s="10" t="s">
        <v>49</v>
      </c>
      <c r="S725" s="11"/>
      <c r="T725" s="15">
        <f>ROUND(L723,2)*S725</f>
        <v>0</v>
      </c>
    </row>
    <row r="726" spans="2:20" ht="45" customHeight="1" x14ac:dyDescent="0.2">
      <c r="B726" s="26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10" t="s">
        <v>50</v>
      </c>
      <c r="R726" s="10" t="s">
        <v>51</v>
      </c>
      <c r="S726" s="11"/>
      <c r="T726" s="15">
        <f>ROUND(L723,2)*S726</f>
        <v>0</v>
      </c>
    </row>
    <row r="727" spans="2:20" ht="45" customHeight="1" x14ac:dyDescent="0.2">
      <c r="B727" s="26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10" t="s">
        <v>52</v>
      </c>
      <c r="R727" s="10" t="s">
        <v>53</v>
      </c>
      <c r="S727" s="11"/>
      <c r="T727" s="15">
        <f>ROUND(L723,2)*S727</f>
        <v>0</v>
      </c>
    </row>
    <row r="728" spans="2:20" ht="45" customHeight="1" x14ac:dyDescent="0.2">
      <c r="B728" s="26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10" t="s">
        <v>54</v>
      </c>
      <c r="R728" s="10" t="s">
        <v>55</v>
      </c>
      <c r="S728" s="11"/>
      <c r="T728" s="15">
        <f>ROUND(L723,2)*S728</f>
        <v>0</v>
      </c>
    </row>
    <row r="729" spans="2:20" ht="45" customHeight="1" x14ac:dyDescent="0.2">
      <c r="B729" s="26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10" t="s">
        <v>56</v>
      </c>
      <c r="R729" s="10" t="s">
        <v>57</v>
      </c>
      <c r="S729" s="11"/>
      <c r="T729" s="15">
        <f>ROUND(L723,2)*S729</f>
        <v>0</v>
      </c>
    </row>
    <row r="730" spans="2:20" ht="45" customHeight="1" x14ac:dyDescent="0.2">
      <c r="B730" s="26" t="s">
        <v>23</v>
      </c>
      <c r="C730" s="27" t="s">
        <v>405</v>
      </c>
      <c r="D730" s="27" t="s">
        <v>36</v>
      </c>
      <c r="E730" s="27" t="s">
        <v>406</v>
      </c>
      <c r="F730" s="27" t="s">
        <v>407</v>
      </c>
      <c r="G730" s="28">
        <f>S730+S731+S732+S733+S734+S735+S736</f>
        <v>0</v>
      </c>
      <c r="H730" s="27" t="s">
        <v>34</v>
      </c>
      <c r="I730" s="29">
        <v>10.01</v>
      </c>
      <c r="J730" s="29">
        <v>10.01</v>
      </c>
      <c r="K730" s="30">
        <v>0.23</v>
      </c>
      <c r="L730" s="29">
        <f>ROUND(J730,2)+(ROUND(J730,2)*K730)</f>
        <v>12.3123</v>
      </c>
      <c r="M730" s="31">
        <f>ROUND(T730,2)+ROUND(T731,2)+ROUND(T732,2)+ROUND(T733,2)+ROUND(T734,2)+ROUND(T735,2)+ROUND(T736,2)</f>
        <v>0</v>
      </c>
      <c r="N730" s="27"/>
      <c r="O730" s="27" t="s">
        <v>378</v>
      </c>
      <c r="P730" s="27" t="s">
        <v>383</v>
      </c>
      <c r="Q730" s="10" t="s">
        <v>21</v>
      </c>
      <c r="R730" s="10" t="s">
        <v>30</v>
      </c>
      <c r="S730" s="11"/>
      <c r="T730" s="15">
        <f>ROUND(L730,2)*S730</f>
        <v>0</v>
      </c>
    </row>
    <row r="731" spans="2:20" ht="45" customHeight="1" x14ac:dyDescent="0.2">
      <c r="B731" s="26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10" t="s">
        <v>46</v>
      </c>
      <c r="R731" s="10" t="s">
        <v>47</v>
      </c>
      <c r="S731" s="11"/>
      <c r="T731" s="15">
        <f>ROUND(L730,2)*S731</f>
        <v>0</v>
      </c>
    </row>
    <row r="732" spans="2:20" ht="45" customHeight="1" x14ac:dyDescent="0.2">
      <c r="B732" s="26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10" t="s">
        <v>48</v>
      </c>
      <c r="R732" s="10" t="s">
        <v>49</v>
      </c>
      <c r="S732" s="11"/>
      <c r="T732" s="15">
        <f>ROUND(L730,2)*S732</f>
        <v>0</v>
      </c>
    </row>
    <row r="733" spans="2:20" ht="45" customHeight="1" x14ac:dyDescent="0.2">
      <c r="B733" s="26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10" t="s">
        <v>50</v>
      </c>
      <c r="R733" s="10" t="s">
        <v>51</v>
      </c>
      <c r="S733" s="11"/>
      <c r="T733" s="15">
        <f>ROUND(L730,2)*S733</f>
        <v>0</v>
      </c>
    </row>
    <row r="734" spans="2:20" ht="45" customHeight="1" x14ac:dyDescent="0.2">
      <c r="B734" s="26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10" t="s">
        <v>52</v>
      </c>
      <c r="R734" s="10" t="s">
        <v>53</v>
      </c>
      <c r="S734" s="11"/>
      <c r="T734" s="15">
        <f>ROUND(L730,2)*S734</f>
        <v>0</v>
      </c>
    </row>
    <row r="735" spans="2:20" ht="45" customHeight="1" x14ac:dyDescent="0.2">
      <c r="B735" s="26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10" t="s">
        <v>54</v>
      </c>
      <c r="R735" s="10" t="s">
        <v>55</v>
      </c>
      <c r="S735" s="11"/>
      <c r="T735" s="15">
        <f>ROUND(L730,2)*S735</f>
        <v>0</v>
      </c>
    </row>
    <row r="736" spans="2:20" ht="45" customHeight="1" x14ac:dyDescent="0.2">
      <c r="B736" s="26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10" t="s">
        <v>56</v>
      </c>
      <c r="R736" s="10" t="s">
        <v>57</v>
      </c>
      <c r="S736" s="11"/>
      <c r="T736" s="15">
        <f>ROUND(L730,2)*S736</f>
        <v>0</v>
      </c>
    </row>
    <row r="737" spans="2:20" ht="45" customHeight="1" x14ac:dyDescent="0.2">
      <c r="B737" s="26" t="s">
        <v>23</v>
      </c>
      <c r="C737" s="27" t="s">
        <v>408</v>
      </c>
      <c r="D737" s="27" t="s">
        <v>25</v>
      </c>
      <c r="E737" s="27" t="s">
        <v>409</v>
      </c>
      <c r="F737" s="27" t="s">
        <v>410</v>
      </c>
      <c r="G737" s="28">
        <f>S737+S738+S739+S740+S741+S742+S743</f>
        <v>0</v>
      </c>
      <c r="H737" s="27" t="s">
        <v>34</v>
      </c>
      <c r="I737" s="29">
        <v>13.09</v>
      </c>
      <c r="J737" s="29">
        <v>13.09</v>
      </c>
      <c r="K737" s="30">
        <v>0.23</v>
      </c>
      <c r="L737" s="29">
        <f>ROUND(J737,2)+(ROUND(J737,2)*K737)</f>
        <v>16.1007</v>
      </c>
      <c r="M737" s="31">
        <f>ROUND(T737,2)+ROUND(T738,2)+ROUND(T739,2)+ROUND(T740,2)+ROUND(T741,2)+ROUND(T742,2)+ROUND(T743,2)</f>
        <v>0</v>
      </c>
      <c r="N737" s="27"/>
      <c r="O737" s="27" t="s">
        <v>378</v>
      </c>
      <c r="P737" s="27" t="s">
        <v>383</v>
      </c>
      <c r="Q737" s="10" t="s">
        <v>21</v>
      </c>
      <c r="R737" s="10" t="s">
        <v>30</v>
      </c>
      <c r="S737" s="11"/>
      <c r="T737" s="15">
        <f>ROUND(L737,2)*S737</f>
        <v>0</v>
      </c>
    </row>
    <row r="738" spans="2:20" ht="45" customHeight="1" x14ac:dyDescent="0.2">
      <c r="B738" s="26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10" t="s">
        <v>46</v>
      </c>
      <c r="R738" s="10" t="s">
        <v>47</v>
      </c>
      <c r="S738" s="11"/>
      <c r="T738" s="15">
        <f>ROUND(L737,2)*S738</f>
        <v>0</v>
      </c>
    </row>
    <row r="739" spans="2:20" ht="45" customHeight="1" x14ac:dyDescent="0.2">
      <c r="B739" s="26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10" t="s">
        <v>48</v>
      </c>
      <c r="R739" s="10" t="s">
        <v>49</v>
      </c>
      <c r="S739" s="11"/>
      <c r="T739" s="15">
        <f>ROUND(L737,2)*S739</f>
        <v>0</v>
      </c>
    </row>
    <row r="740" spans="2:20" ht="45" customHeight="1" x14ac:dyDescent="0.2">
      <c r="B740" s="26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10" t="s">
        <v>50</v>
      </c>
      <c r="R740" s="10" t="s">
        <v>51</v>
      </c>
      <c r="S740" s="11"/>
      <c r="T740" s="15">
        <f>ROUND(L737,2)*S740</f>
        <v>0</v>
      </c>
    </row>
    <row r="741" spans="2:20" ht="45" customHeight="1" x14ac:dyDescent="0.2">
      <c r="B741" s="26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10" t="s">
        <v>52</v>
      </c>
      <c r="R741" s="10" t="s">
        <v>53</v>
      </c>
      <c r="S741" s="11"/>
      <c r="T741" s="15">
        <f>ROUND(L737,2)*S741</f>
        <v>0</v>
      </c>
    </row>
    <row r="742" spans="2:20" ht="45" customHeight="1" x14ac:dyDescent="0.2">
      <c r="B742" s="26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10" t="s">
        <v>54</v>
      </c>
      <c r="R742" s="10" t="s">
        <v>55</v>
      </c>
      <c r="S742" s="11"/>
      <c r="T742" s="15">
        <f>ROUND(L737,2)*S742</f>
        <v>0</v>
      </c>
    </row>
    <row r="743" spans="2:20" ht="45" customHeight="1" x14ac:dyDescent="0.2">
      <c r="B743" s="26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10" t="s">
        <v>56</v>
      </c>
      <c r="R743" s="10" t="s">
        <v>57</v>
      </c>
      <c r="S743" s="11"/>
      <c r="T743" s="15">
        <f>ROUND(L737,2)*S743</f>
        <v>0</v>
      </c>
    </row>
    <row r="744" spans="2:20" ht="45" customHeight="1" x14ac:dyDescent="0.2">
      <c r="B744" s="26" t="s">
        <v>23</v>
      </c>
      <c r="C744" s="27" t="s">
        <v>411</v>
      </c>
      <c r="D744" s="27" t="s">
        <v>25</v>
      </c>
      <c r="E744" s="27" t="s">
        <v>412</v>
      </c>
      <c r="F744" s="27" t="s">
        <v>413</v>
      </c>
      <c r="G744" s="28">
        <f>S744+S745+S746+S747+S748+S749+S750</f>
        <v>0</v>
      </c>
      <c r="H744" s="27" t="s">
        <v>34</v>
      </c>
      <c r="I744" s="29">
        <v>20.41</v>
      </c>
      <c r="J744" s="29">
        <v>20.41</v>
      </c>
      <c r="K744" s="30">
        <v>0.23</v>
      </c>
      <c r="L744" s="29">
        <f>ROUND(J744,2)+(ROUND(J744,2)*K744)</f>
        <v>25.104300000000002</v>
      </c>
      <c r="M744" s="31">
        <f>ROUND(T744,2)+ROUND(T745,2)+ROUND(T746,2)+ROUND(T747,2)+ROUND(T748,2)+ROUND(T749,2)+ROUND(T750,2)</f>
        <v>0</v>
      </c>
      <c r="N744" s="27"/>
      <c r="O744" s="27" t="s">
        <v>378</v>
      </c>
      <c r="P744" s="27" t="s">
        <v>383</v>
      </c>
      <c r="Q744" s="10" t="s">
        <v>21</v>
      </c>
      <c r="R744" s="10" t="s">
        <v>30</v>
      </c>
      <c r="S744" s="11"/>
      <c r="T744" s="15">
        <f>ROUND(L744,2)*S744</f>
        <v>0</v>
      </c>
    </row>
    <row r="745" spans="2:20" ht="45" customHeight="1" x14ac:dyDescent="0.2">
      <c r="B745" s="26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10" t="s">
        <v>46</v>
      </c>
      <c r="R745" s="10" t="s">
        <v>47</v>
      </c>
      <c r="S745" s="11"/>
      <c r="T745" s="15">
        <f>ROUND(L744,2)*S745</f>
        <v>0</v>
      </c>
    </row>
    <row r="746" spans="2:20" ht="45" customHeight="1" x14ac:dyDescent="0.2">
      <c r="B746" s="26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10" t="s">
        <v>48</v>
      </c>
      <c r="R746" s="10" t="s">
        <v>49</v>
      </c>
      <c r="S746" s="11"/>
      <c r="T746" s="15">
        <f>ROUND(L744,2)*S746</f>
        <v>0</v>
      </c>
    </row>
    <row r="747" spans="2:20" ht="45" customHeight="1" x14ac:dyDescent="0.2">
      <c r="B747" s="26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10" t="s">
        <v>50</v>
      </c>
      <c r="R747" s="10" t="s">
        <v>51</v>
      </c>
      <c r="S747" s="11"/>
      <c r="T747" s="15">
        <f>ROUND(L744,2)*S747</f>
        <v>0</v>
      </c>
    </row>
    <row r="748" spans="2:20" ht="45" customHeight="1" x14ac:dyDescent="0.2">
      <c r="B748" s="26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10" t="s">
        <v>52</v>
      </c>
      <c r="R748" s="10" t="s">
        <v>53</v>
      </c>
      <c r="S748" s="11"/>
      <c r="T748" s="15">
        <f>ROUND(L744,2)*S748</f>
        <v>0</v>
      </c>
    </row>
    <row r="749" spans="2:20" ht="45" customHeight="1" x14ac:dyDescent="0.2">
      <c r="B749" s="26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10" t="s">
        <v>54</v>
      </c>
      <c r="R749" s="10" t="s">
        <v>55</v>
      </c>
      <c r="S749" s="11"/>
      <c r="T749" s="15">
        <f>ROUND(L744,2)*S749</f>
        <v>0</v>
      </c>
    </row>
    <row r="750" spans="2:20" ht="45" customHeight="1" x14ac:dyDescent="0.2">
      <c r="B750" s="26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10" t="s">
        <v>56</v>
      </c>
      <c r="R750" s="10" t="s">
        <v>57</v>
      </c>
      <c r="S750" s="11"/>
      <c r="T750" s="15">
        <f>ROUND(L744,2)*S750</f>
        <v>0</v>
      </c>
    </row>
    <row r="751" spans="2:20" ht="45" customHeight="1" x14ac:dyDescent="0.2">
      <c r="B751" s="26" t="s">
        <v>23</v>
      </c>
      <c r="C751" s="27" t="s">
        <v>414</v>
      </c>
      <c r="D751" s="27" t="s">
        <v>25</v>
      </c>
      <c r="E751" s="27" t="s">
        <v>415</v>
      </c>
      <c r="F751" s="27" t="s">
        <v>416</v>
      </c>
      <c r="G751" s="28">
        <f>S751+S752+S753+S754+S755+S756+S757</f>
        <v>0</v>
      </c>
      <c r="H751" s="27" t="s">
        <v>34</v>
      </c>
      <c r="I751" s="29">
        <v>35.32</v>
      </c>
      <c r="J751" s="29">
        <v>35.32</v>
      </c>
      <c r="K751" s="30">
        <v>0.23</v>
      </c>
      <c r="L751" s="29">
        <f>ROUND(J751,2)+(ROUND(J751,2)*K751)</f>
        <v>43.443600000000004</v>
      </c>
      <c r="M751" s="31">
        <f>ROUND(T751,2)+ROUND(T752,2)+ROUND(T753,2)+ROUND(T754,2)+ROUND(T755,2)+ROUND(T756,2)+ROUND(T757,2)</f>
        <v>0</v>
      </c>
      <c r="N751" s="27"/>
      <c r="O751" s="27" t="s">
        <v>378</v>
      </c>
      <c r="P751" s="27" t="s">
        <v>383</v>
      </c>
      <c r="Q751" s="10" t="s">
        <v>21</v>
      </c>
      <c r="R751" s="10" t="s">
        <v>30</v>
      </c>
      <c r="S751" s="11"/>
      <c r="T751" s="15">
        <f>ROUND(L751,2)*S751</f>
        <v>0</v>
      </c>
    </row>
    <row r="752" spans="2:20" ht="45" customHeight="1" x14ac:dyDescent="0.2">
      <c r="B752" s="26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10" t="s">
        <v>46</v>
      </c>
      <c r="R752" s="10" t="s">
        <v>47</v>
      </c>
      <c r="S752" s="11"/>
      <c r="T752" s="15">
        <f>ROUND(L751,2)*S752</f>
        <v>0</v>
      </c>
    </row>
    <row r="753" spans="2:20" ht="45" customHeight="1" x14ac:dyDescent="0.2">
      <c r="B753" s="26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10" t="s">
        <v>48</v>
      </c>
      <c r="R753" s="10" t="s">
        <v>49</v>
      </c>
      <c r="S753" s="11"/>
      <c r="T753" s="15">
        <f>ROUND(L751,2)*S753</f>
        <v>0</v>
      </c>
    </row>
    <row r="754" spans="2:20" ht="45" customHeight="1" x14ac:dyDescent="0.2">
      <c r="B754" s="26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10" t="s">
        <v>50</v>
      </c>
      <c r="R754" s="10" t="s">
        <v>51</v>
      </c>
      <c r="S754" s="11"/>
      <c r="T754" s="15">
        <f>ROUND(L751,2)*S754</f>
        <v>0</v>
      </c>
    </row>
    <row r="755" spans="2:20" ht="45" customHeight="1" x14ac:dyDescent="0.2">
      <c r="B755" s="26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10" t="s">
        <v>52</v>
      </c>
      <c r="R755" s="10" t="s">
        <v>53</v>
      </c>
      <c r="S755" s="11"/>
      <c r="T755" s="15">
        <f>ROUND(L751,2)*S755</f>
        <v>0</v>
      </c>
    </row>
    <row r="756" spans="2:20" ht="45" customHeight="1" x14ac:dyDescent="0.2">
      <c r="B756" s="26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10" t="s">
        <v>54</v>
      </c>
      <c r="R756" s="10" t="s">
        <v>55</v>
      </c>
      <c r="S756" s="11"/>
      <c r="T756" s="15">
        <f>ROUND(L751,2)*S756</f>
        <v>0</v>
      </c>
    </row>
    <row r="757" spans="2:20" ht="45" customHeight="1" x14ac:dyDescent="0.2">
      <c r="B757" s="26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10" t="s">
        <v>56</v>
      </c>
      <c r="R757" s="10" t="s">
        <v>57</v>
      </c>
      <c r="S757" s="11"/>
      <c r="T757" s="15">
        <f>ROUND(L751,2)*S757</f>
        <v>0</v>
      </c>
    </row>
    <row r="758" spans="2:20" ht="45" customHeight="1" x14ac:dyDescent="0.2">
      <c r="B758" s="26" t="s">
        <v>23</v>
      </c>
      <c r="C758" s="27" t="s">
        <v>417</v>
      </c>
      <c r="D758" s="27" t="s">
        <v>25</v>
      </c>
      <c r="E758" s="27" t="s">
        <v>418</v>
      </c>
      <c r="F758" s="27" t="s">
        <v>419</v>
      </c>
      <c r="G758" s="28">
        <f>S758+S759+S760+S761+S762+S763+S764</f>
        <v>0</v>
      </c>
      <c r="H758" s="27" t="s">
        <v>34</v>
      </c>
      <c r="I758" s="29">
        <v>18.11</v>
      </c>
      <c r="J758" s="29">
        <v>18.11</v>
      </c>
      <c r="K758" s="30">
        <v>0.23</v>
      </c>
      <c r="L758" s="29">
        <f>ROUND(J758,2)+(ROUND(J758,2)*K758)</f>
        <v>22.275300000000001</v>
      </c>
      <c r="M758" s="31">
        <f>ROUND(T758,2)+ROUND(T759,2)+ROUND(T760,2)+ROUND(T761,2)+ROUND(T762,2)+ROUND(T763,2)+ROUND(T764,2)</f>
        <v>0</v>
      </c>
      <c r="N758" s="27"/>
      <c r="O758" s="27" t="s">
        <v>378</v>
      </c>
      <c r="P758" s="27" t="s">
        <v>383</v>
      </c>
      <c r="Q758" s="10" t="s">
        <v>21</v>
      </c>
      <c r="R758" s="10" t="s">
        <v>30</v>
      </c>
      <c r="S758" s="11"/>
      <c r="T758" s="15">
        <f>ROUND(L758,2)*S758</f>
        <v>0</v>
      </c>
    </row>
    <row r="759" spans="2:20" ht="45" customHeight="1" x14ac:dyDescent="0.2">
      <c r="B759" s="26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10" t="s">
        <v>46</v>
      </c>
      <c r="R759" s="10" t="s">
        <v>47</v>
      </c>
      <c r="S759" s="11"/>
      <c r="T759" s="15">
        <f>ROUND(L758,2)*S759</f>
        <v>0</v>
      </c>
    </row>
    <row r="760" spans="2:20" ht="45" customHeight="1" x14ac:dyDescent="0.2">
      <c r="B760" s="26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10" t="s">
        <v>48</v>
      </c>
      <c r="R760" s="10" t="s">
        <v>49</v>
      </c>
      <c r="S760" s="11"/>
      <c r="T760" s="15">
        <f>ROUND(L758,2)*S760</f>
        <v>0</v>
      </c>
    </row>
    <row r="761" spans="2:20" ht="45" customHeight="1" x14ac:dyDescent="0.2">
      <c r="B761" s="26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10" t="s">
        <v>50</v>
      </c>
      <c r="R761" s="10" t="s">
        <v>51</v>
      </c>
      <c r="S761" s="11"/>
      <c r="T761" s="15">
        <f>ROUND(L758,2)*S761</f>
        <v>0</v>
      </c>
    </row>
    <row r="762" spans="2:20" ht="45" customHeight="1" x14ac:dyDescent="0.2">
      <c r="B762" s="26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10" t="s">
        <v>52</v>
      </c>
      <c r="R762" s="10" t="s">
        <v>53</v>
      </c>
      <c r="S762" s="11"/>
      <c r="T762" s="15">
        <f>ROUND(L758,2)*S762</f>
        <v>0</v>
      </c>
    </row>
    <row r="763" spans="2:20" ht="45" customHeight="1" x14ac:dyDescent="0.2">
      <c r="B763" s="26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10" t="s">
        <v>54</v>
      </c>
      <c r="R763" s="10" t="s">
        <v>55</v>
      </c>
      <c r="S763" s="11"/>
      <c r="T763" s="15">
        <f>ROUND(L758,2)*S763</f>
        <v>0</v>
      </c>
    </row>
    <row r="764" spans="2:20" ht="45" customHeight="1" x14ac:dyDescent="0.2">
      <c r="B764" s="26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10" t="s">
        <v>56</v>
      </c>
      <c r="R764" s="10" t="s">
        <v>57</v>
      </c>
      <c r="S764" s="11"/>
      <c r="T764" s="15">
        <f>ROUND(L758,2)*S764</f>
        <v>0</v>
      </c>
    </row>
    <row r="765" spans="2:20" ht="25.5" x14ac:dyDescent="0.2">
      <c r="B765" s="5" t="s">
        <v>92</v>
      </c>
      <c r="C765" s="6" t="s">
        <v>420</v>
      </c>
      <c r="D765" s="6"/>
      <c r="E765" s="6"/>
      <c r="F765" s="6" t="s">
        <v>421</v>
      </c>
      <c r="G765" s="6"/>
      <c r="H765" s="6"/>
      <c r="I765" s="6"/>
      <c r="J765" s="6"/>
      <c r="K765" s="6"/>
      <c r="L765" s="6"/>
      <c r="M765" s="7">
        <f>ROUND(M766,2)+ROUND(M773,2)+ROUND(M780,2)+ROUND(M787,2)+ROUND(M794,2)+ROUND(M801,2)+ROUND(M808,2)+ROUND(M815,2)+ROUND(M822,2)</f>
        <v>0</v>
      </c>
      <c r="N765" s="6"/>
      <c r="O765" s="6"/>
      <c r="P765" s="6"/>
      <c r="Q765" s="6"/>
      <c r="R765" s="6"/>
      <c r="S765" s="6"/>
      <c r="T765" s="8"/>
    </row>
    <row r="766" spans="2:20" ht="45" customHeight="1" x14ac:dyDescent="0.2">
      <c r="B766" s="26" t="s">
        <v>23</v>
      </c>
      <c r="C766" s="27" t="s">
        <v>422</v>
      </c>
      <c r="D766" s="27" t="s">
        <v>25</v>
      </c>
      <c r="E766" s="27" t="s">
        <v>423</v>
      </c>
      <c r="F766" s="27" t="s">
        <v>424</v>
      </c>
      <c r="G766" s="28">
        <f>S766+S767+S768+S769+S770+S771+S772</f>
        <v>0</v>
      </c>
      <c r="H766" s="27" t="s">
        <v>75</v>
      </c>
      <c r="I766" s="29">
        <v>3.16</v>
      </c>
      <c r="J766" s="29">
        <v>3.16</v>
      </c>
      <c r="K766" s="30">
        <v>0.23</v>
      </c>
      <c r="L766" s="29">
        <f>ROUND(J766,2)+(ROUND(J766,2)*K766)</f>
        <v>3.8868</v>
      </c>
      <c r="M766" s="31">
        <f>ROUND(T766,2)+ROUND(T767,2)+ROUND(T768,2)+ROUND(T769,2)+ROUND(T770,2)+ROUND(T771,2)+ROUND(T772,2)</f>
        <v>0</v>
      </c>
      <c r="N766" s="27"/>
      <c r="O766" s="27" t="s">
        <v>420</v>
      </c>
      <c r="P766" s="27" t="s">
        <v>421</v>
      </c>
      <c r="Q766" s="10" t="s">
        <v>21</v>
      </c>
      <c r="R766" s="10" t="s">
        <v>30</v>
      </c>
      <c r="S766" s="11"/>
      <c r="T766" s="15">
        <f>ROUND(L766,2)*S766</f>
        <v>0</v>
      </c>
    </row>
    <row r="767" spans="2:20" ht="45" customHeight="1" x14ac:dyDescent="0.2">
      <c r="B767" s="26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10" t="s">
        <v>46</v>
      </c>
      <c r="R767" s="10" t="s">
        <v>47</v>
      </c>
      <c r="S767" s="11"/>
      <c r="T767" s="15">
        <f>ROUND(L766,2)*S767</f>
        <v>0</v>
      </c>
    </row>
    <row r="768" spans="2:20" ht="45" customHeight="1" x14ac:dyDescent="0.2">
      <c r="B768" s="26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10" t="s">
        <v>48</v>
      </c>
      <c r="R768" s="10" t="s">
        <v>49</v>
      </c>
      <c r="S768" s="11"/>
      <c r="T768" s="15">
        <f>ROUND(L766,2)*S768</f>
        <v>0</v>
      </c>
    </row>
    <row r="769" spans="2:20" ht="45" customHeight="1" x14ac:dyDescent="0.2">
      <c r="B769" s="26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10" t="s">
        <v>50</v>
      </c>
      <c r="R769" s="10" t="s">
        <v>51</v>
      </c>
      <c r="S769" s="11"/>
      <c r="T769" s="15">
        <f>ROUND(L766,2)*S769</f>
        <v>0</v>
      </c>
    </row>
    <row r="770" spans="2:20" ht="45" customHeight="1" x14ac:dyDescent="0.2">
      <c r="B770" s="26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10" t="s">
        <v>52</v>
      </c>
      <c r="R770" s="10" t="s">
        <v>53</v>
      </c>
      <c r="S770" s="11"/>
      <c r="T770" s="15">
        <f>ROUND(L766,2)*S770</f>
        <v>0</v>
      </c>
    </row>
    <row r="771" spans="2:20" ht="45" customHeight="1" x14ac:dyDescent="0.2">
      <c r="B771" s="26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10" t="s">
        <v>54</v>
      </c>
      <c r="R771" s="10" t="s">
        <v>55</v>
      </c>
      <c r="S771" s="11"/>
      <c r="T771" s="15">
        <f>ROUND(L766,2)*S771</f>
        <v>0</v>
      </c>
    </row>
    <row r="772" spans="2:20" ht="45" customHeight="1" x14ac:dyDescent="0.2">
      <c r="B772" s="26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10" t="s">
        <v>56</v>
      </c>
      <c r="R772" s="10" t="s">
        <v>57</v>
      </c>
      <c r="S772" s="11"/>
      <c r="T772" s="15">
        <f>ROUND(L766,2)*S772</f>
        <v>0</v>
      </c>
    </row>
    <row r="773" spans="2:20" ht="45" customHeight="1" x14ac:dyDescent="0.2">
      <c r="B773" s="26" t="s">
        <v>23</v>
      </c>
      <c r="C773" s="27" t="s">
        <v>425</v>
      </c>
      <c r="D773" s="27" t="s">
        <v>25</v>
      </c>
      <c r="E773" s="27" t="s">
        <v>426</v>
      </c>
      <c r="F773" s="27" t="s">
        <v>427</v>
      </c>
      <c r="G773" s="28">
        <f>S773+S774+S775+S776+S777+S778+S779</f>
        <v>0</v>
      </c>
      <c r="H773" s="27" t="s">
        <v>75</v>
      </c>
      <c r="I773" s="29">
        <v>4.5599999999999996</v>
      </c>
      <c r="J773" s="29">
        <v>4.5599999999999996</v>
      </c>
      <c r="K773" s="30">
        <v>0.23</v>
      </c>
      <c r="L773" s="29">
        <f>ROUND(J773,2)+(ROUND(J773,2)*K773)</f>
        <v>5.6087999999999996</v>
      </c>
      <c r="M773" s="31">
        <f>ROUND(T773,2)+ROUND(T774,2)+ROUND(T775,2)+ROUND(T776,2)+ROUND(T777,2)+ROUND(T778,2)+ROUND(T779,2)</f>
        <v>0</v>
      </c>
      <c r="N773" s="27"/>
      <c r="O773" s="27" t="s">
        <v>420</v>
      </c>
      <c r="P773" s="27" t="s">
        <v>421</v>
      </c>
      <c r="Q773" s="10" t="s">
        <v>21</v>
      </c>
      <c r="R773" s="10" t="s">
        <v>30</v>
      </c>
      <c r="S773" s="11"/>
      <c r="T773" s="15">
        <f>ROUND(L773,2)*S773</f>
        <v>0</v>
      </c>
    </row>
    <row r="774" spans="2:20" ht="45" customHeight="1" x14ac:dyDescent="0.2">
      <c r="B774" s="26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10" t="s">
        <v>46</v>
      </c>
      <c r="R774" s="10" t="s">
        <v>47</v>
      </c>
      <c r="S774" s="11"/>
      <c r="T774" s="15">
        <f>ROUND(L773,2)*S774</f>
        <v>0</v>
      </c>
    </row>
    <row r="775" spans="2:20" ht="45" customHeight="1" x14ac:dyDescent="0.2">
      <c r="B775" s="26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10" t="s">
        <v>48</v>
      </c>
      <c r="R775" s="10" t="s">
        <v>49</v>
      </c>
      <c r="S775" s="11"/>
      <c r="T775" s="15">
        <f>ROUND(L773,2)*S775</f>
        <v>0</v>
      </c>
    </row>
    <row r="776" spans="2:20" ht="45" customHeight="1" x14ac:dyDescent="0.2">
      <c r="B776" s="26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10" t="s">
        <v>50</v>
      </c>
      <c r="R776" s="10" t="s">
        <v>51</v>
      </c>
      <c r="S776" s="11"/>
      <c r="T776" s="15">
        <f>ROUND(L773,2)*S776</f>
        <v>0</v>
      </c>
    </row>
    <row r="777" spans="2:20" ht="45" customHeight="1" x14ac:dyDescent="0.2">
      <c r="B777" s="26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10" t="s">
        <v>52</v>
      </c>
      <c r="R777" s="10" t="s">
        <v>53</v>
      </c>
      <c r="S777" s="11"/>
      <c r="T777" s="15">
        <f>ROUND(L773,2)*S777</f>
        <v>0</v>
      </c>
    </row>
    <row r="778" spans="2:20" ht="45" customHeight="1" x14ac:dyDescent="0.2">
      <c r="B778" s="26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10" t="s">
        <v>54</v>
      </c>
      <c r="R778" s="10" t="s">
        <v>55</v>
      </c>
      <c r="S778" s="11"/>
      <c r="T778" s="15">
        <f>ROUND(L773,2)*S778</f>
        <v>0</v>
      </c>
    </row>
    <row r="779" spans="2:20" ht="45" customHeight="1" x14ac:dyDescent="0.2">
      <c r="B779" s="26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10" t="s">
        <v>56</v>
      </c>
      <c r="R779" s="10" t="s">
        <v>57</v>
      </c>
      <c r="S779" s="11"/>
      <c r="T779" s="15">
        <f>ROUND(L773,2)*S779</f>
        <v>0</v>
      </c>
    </row>
    <row r="780" spans="2:20" ht="45" customHeight="1" x14ac:dyDescent="0.2">
      <c r="B780" s="26" t="s">
        <v>23</v>
      </c>
      <c r="C780" s="27" t="s">
        <v>428</v>
      </c>
      <c r="D780" s="27" t="s">
        <v>25</v>
      </c>
      <c r="E780" s="27" t="s">
        <v>429</v>
      </c>
      <c r="F780" s="27" t="s">
        <v>430</v>
      </c>
      <c r="G780" s="28">
        <f>S780+S781+S782+S783+S784+S785+S786</f>
        <v>0</v>
      </c>
      <c r="H780" s="27" t="s">
        <v>75</v>
      </c>
      <c r="I780" s="29">
        <v>7.02</v>
      </c>
      <c r="J780" s="29">
        <v>7.02</v>
      </c>
      <c r="K780" s="30">
        <v>0.23</v>
      </c>
      <c r="L780" s="29">
        <f>ROUND(J780,2)+(ROUND(J780,2)*K780)</f>
        <v>8.6345999999999989</v>
      </c>
      <c r="M780" s="31">
        <f>ROUND(T780,2)+ROUND(T781,2)+ROUND(T782,2)+ROUND(T783,2)+ROUND(T784,2)+ROUND(T785,2)+ROUND(T786,2)</f>
        <v>0</v>
      </c>
      <c r="N780" s="27"/>
      <c r="O780" s="27" t="s">
        <v>420</v>
      </c>
      <c r="P780" s="27" t="s">
        <v>421</v>
      </c>
      <c r="Q780" s="10" t="s">
        <v>21</v>
      </c>
      <c r="R780" s="10" t="s">
        <v>30</v>
      </c>
      <c r="S780" s="11"/>
      <c r="T780" s="15">
        <f>ROUND(L780,2)*S780</f>
        <v>0</v>
      </c>
    </row>
    <row r="781" spans="2:20" ht="45" customHeight="1" x14ac:dyDescent="0.2">
      <c r="B781" s="26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10" t="s">
        <v>46</v>
      </c>
      <c r="R781" s="10" t="s">
        <v>47</v>
      </c>
      <c r="S781" s="11"/>
      <c r="T781" s="15">
        <f>ROUND(L780,2)*S781</f>
        <v>0</v>
      </c>
    </row>
    <row r="782" spans="2:20" ht="45" customHeight="1" x14ac:dyDescent="0.2">
      <c r="B782" s="26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10" t="s">
        <v>48</v>
      </c>
      <c r="R782" s="10" t="s">
        <v>49</v>
      </c>
      <c r="S782" s="11"/>
      <c r="T782" s="15">
        <f>ROUND(L780,2)*S782</f>
        <v>0</v>
      </c>
    </row>
    <row r="783" spans="2:20" ht="45" customHeight="1" x14ac:dyDescent="0.2">
      <c r="B783" s="26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10" t="s">
        <v>50</v>
      </c>
      <c r="R783" s="10" t="s">
        <v>51</v>
      </c>
      <c r="S783" s="11"/>
      <c r="T783" s="15">
        <f>ROUND(L780,2)*S783</f>
        <v>0</v>
      </c>
    </row>
    <row r="784" spans="2:20" ht="45" customHeight="1" x14ac:dyDescent="0.2">
      <c r="B784" s="26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10" t="s">
        <v>52</v>
      </c>
      <c r="R784" s="10" t="s">
        <v>53</v>
      </c>
      <c r="S784" s="11"/>
      <c r="T784" s="15">
        <f>ROUND(L780,2)*S784</f>
        <v>0</v>
      </c>
    </row>
    <row r="785" spans="2:20" ht="45" customHeight="1" x14ac:dyDescent="0.2">
      <c r="B785" s="26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10" t="s">
        <v>54</v>
      </c>
      <c r="R785" s="10" t="s">
        <v>55</v>
      </c>
      <c r="S785" s="11"/>
      <c r="T785" s="15">
        <f>ROUND(L780,2)*S785</f>
        <v>0</v>
      </c>
    </row>
    <row r="786" spans="2:20" ht="45" customHeight="1" x14ac:dyDescent="0.2">
      <c r="B786" s="26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10" t="s">
        <v>56</v>
      </c>
      <c r="R786" s="10" t="s">
        <v>57</v>
      </c>
      <c r="S786" s="11"/>
      <c r="T786" s="15">
        <f>ROUND(L780,2)*S786</f>
        <v>0</v>
      </c>
    </row>
    <row r="787" spans="2:20" ht="45" customHeight="1" x14ac:dyDescent="0.2">
      <c r="B787" s="26" t="s">
        <v>23</v>
      </c>
      <c r="C787" s="27" t="s">
        <v>431</v>
      </c>
      <c r="D787" s="27" t="s">
        <v>25</v>
      </c>
      <c r="E787" s="27" t="s">
        <v>432</v>
      </c>
      <c r="F787" s="27" t="s">
        <v>433</v>
      </c>
      <c r="G787" s="28">
        <f>S787+S788+S789+S790+S791+S792+S793</f>
        <v>0</v>
      </c>
      <c r="H787" s="27" t="s">
        <v>75</v>
      </c>
      <c r="I787" s="29">
        <v>11.03</v>
      </c>
      <c r="J787" s="29">
        <v>11.03</v>
      </c>
      <c r="K787" s="30">
        <v>0.23</v>
      </c>
      <c r="L787" s="29">
        <f>ROUND(J787,2)+(ROUND(J787,2)*K787)</f>
        <v>13.5669</v>
      </c>
      <c r="M787" s="31">
        <f>ROUND(T787,2)+ROUND(T788,2)+ROUND(T789,2)+ROUND(T790,2)+ROUND(T791,2)+ROUND(T792,2)+ROUND(T793,2)</f>
        <v>0</v>
      </c>
      <c r="N787" s="27"/>
      <c r="O787" s="27" t="s">
        <v>420</v>
      </c>
      <c r="P787" s="27" t="s">
        <v>421</v>
      </c>
      <c r="Q787" s="10" t="s">
        <v>21</v>
      </c>
      <c r="R787" s="10" t="s">
        <v>30</v>
      </c>
      <c r="S787" s="11"/>
      <c r="T787" s="15">
        <f>ROUND(L787,2)*S787</f>
        <v>0</v>
      </c>
    </row>
    <row r="788" spans="2:20" ht="45" customHeight="1" x14ac:dyDescent="0.2">
      <c r="B788" s="26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10" t="s">
        <v>46</v>
      </c>
      <c r="R788" s="10" t="s">
        <v>47</v>
      </c>
      <c r="S788" s="11"/>
      <c r="T788" s="15">
        <f>ROUND(L787,2)*S788</f>
        <v>0</v>
      </c>
    </row>
    <row r="789" spans="2:20" ht="45" customHeight="1" x14ac:dyDescent="0.2">
      <c r="B789" s="26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10" t="s">
        <v>48</v>
      </c>
      <c r="R789" s="10" t="s">
        <v>49</v>
      </c>
      <c r="S789" s="11"/>
      <c r="T789" s="15">
        <f>ROUND(L787,2)*S789</f>
        <v>0</v>
      </c>
    </row>
    <row r="790" spans="2:20" ht="45" customHeight="1" x14ac:dyDescent="0.2">
      <c r="B790" s="26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10" t="s">
        <v>50</v>
      </c>
      <c r="R790" s="10" t="s">
        <v>51</v>
      </c>
      <c r="S790" s="11"/>
      <c r="T790" s="15">
        <f>ROUND(L787,2)*S790</f>
        <v>0</v>
      </c>
    </row>
    <row r="791" spans="2:20" ht="45" customHeight="1" x14ac:dyDescent="0.2">
      <c r="B791" s="26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10" t="s">
        <v>52</v>
      </c>
      <c r="R791" s="10" t="s">
        <v>53</v>
      </c>
      <c r="S791" s="11"/>
      <c r="T791" s="15">
        <f>ROUND(L787,2)*S791</f>
        <v>0</v>
      </c>
    </row>
    <row r="792" spans="2:20" ht="45" customHeight="1" x14ac:dyDescent="0.2">
      <c r="B792" s="26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10" t="s">
        <v>54</v>
      </c>
      <c r="R792" s="10" t="s">
        <v>55</v>
      </c>
      <c r="S792" s="11"/>
      <c r="T792" s="15">
        <f>ROUND(L787,2)*S792</f>
        <v>0</v>
      </c>
    </row>
    <row r="793" spans="2:20" ht="45" customHeight="1" x14ac:dyDescent="0.2">
      <c r="B793" s="26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10" t="s">
        <v>56</v>
      </c>
      <c r="R793" s="10" t="s">
        <v>57</v>
      </c>
      <c r="S793" s="11"/>
      <c r="T793" s="15">
        <f>ROUND(L787,2)*S793</f>
        <v>0</v>
      </c>
    </row>
    <row r="794" spans="2:20" ht="45" customHeight="1" x14ac:dyDescent="0.2">
      <c r="B794" s="26" t="s">
        <v>23</v>
      </c>
      <c r="C794" s="27" t="s">
        <v>434</v>
      </c>
      <c r="D794" s="27" t="s">
        <v>25</v>
      </c>
      <c r="E794" s="27" t="s">
        <v>435</v>
      </c>
      <c r="F794" s="27" t="s">
        <v>436</v>
      </c>
      <c r="G794" s="28">
        <f>S794+S795+S796+S797+S798+S799+S800</f>
        <v>0</v>
      </c>
      <c r="H794" s="27" t="s">
        <v>75</v>
      </c>
      <c r="I794" s="29">
        <v>10.52</v>
      </c>
      <c r="J794" s="29">
        <v>10.52</v>
      </c>
      <c r="K794" s="30">
        <v>0.23</v>
      </c>
      <c r="L794" s="29">
        <f>ROUND(J794,2)+(ROUND(J794,2)*K794)</f>
        <v>12.939599999999999</v>
      </c>
      <c r="M794" s="31">
        <f>ROUND(T794,2)+ROUND(T795,2)+ROUND(T796,2)+ROUND(T797,2)+ROUND(T798,2)+ROUND(T799,2)+ROUND(T800,2)</f>
        <v>0</v>
      </c>
      <c r="N794" s="27"/>
      <c r="O794" s="27" t="s">
        <v>420</v>
      </c>
      <c r="P794" s="27" t="s">
        <v>421</v>
      </c>
      <c r="Q794" s="10" t="s">
        <v>21</v>
      </c>
      <c r="R794" s="10" t="s">
        <v>30</v>
      </c>
      <c r="S794" s="11"/>
      <c r="T794" s="15">
        <f>ROUND(L794,2)*S794</f>
        <v>0</v>
      </c>
    </row>
    <row r="795" spans="2:20" ht="45" customHeight="1" x14ac:dyDescent="0.2">
      <c r="B795" s="26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10" t="s">
        <v>46</v>
      </c>
      <c r="R795" s="10" t="s">
        <v>47</v>
      </c>
      <c r="S795" s="11"/>
      <c r="T795" s="15">
        <f>ROUND(L794,2)*S795</f>
        <v>0</v>
      </c>
    </row>
    <row r="796" spans="2:20" ht="45" customHeight="1" x14ac:dyDescent="0.2">
      <c r="B796" s="26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10" t="s">
        <v>48</v>
      </c>
      <c r="R796" s="10" t="s">
        <v>49</v>
      </c>
      <c r="S796" s="11"/>
      <c r="T796" s="15">
        <f>ROUND(L794,2)*S796</f>
        <v>0</v>
      </c>
    </row>
    <row r="797" spans="2:20" ht="45" customHeight="1" x14ac:dyDescent="0.2">
      <c r="B797" s="26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10" t="s">
        <v>50</v>
      </c>
      <c r="R797" s="10" t="s">
        <v>51</v>
      </c>
      <c r="S797" s="11"/>
      <c r="T797" s="15">
        <f>ROUND(L794,2)*S797</f>
        <v>0</v>
      </c>
    </row>
    <row r="798" spans="2:20" ht="45" customHeight="1" x14ac:dyDescent="0.2">
      <c r="B798" s="26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10" t="s">
        <v>52</v>
      </c>
      <c r="R798" s="10" t="s">
        <v>53</v>
      </c>
      <c r="S798" s="11"/>
      <c r="T798" s="15">
        <f>ROUND(L794,2)*S798</f>
        <v>0</v>
      </c>
    </row>
    <row r="799" spans="2:20" ht="45" customHeight="1" x14ac:dyDescent="0.2">
      <c r="B799" s="26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10" t="s">
        <v>54</v>
      </c>
      <c r="R799" s="10" t="s">
        <v>55</v>
      </c>
      <c r="S799" s="11"/>
      <c r="T799" s="15">
        <f>ROUND(L794,2)*S799</f>
        <v>0</v>
      </c>
    </row>
    <row r="800" spans="2:20" ht="45" customHeight="1" x14ac:dyDescent="0.2">
      <c r="B800" s="26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10" t="s">
        <v>56</v>
      </c>
      <c r="R800" s="10" t="s">
        <v>57</v>
      </c>
      <c r="S800" s="11"/>
      <c r="T800" s="15">
        <f>ROUND(L794,2)*S800</f>
        <v>0</v>
      </c>
    </row>
    <row r="801" spans="2:20" ht="45" customHeight="1" x14ac:dyDescent="0.2">
      <c r="B801" s="26" t="s">
        <v>23</v>
      </c>
      <c r="C801" s="27" t="s">
        <v>437</v>
      </c>
      <c r="D801" s="27" t="s">
        <v>25</v>
      </c>
      <c r="E801" s="27" t="s">
        <v>438</v>
      </c>
      <c r="F801" s="27" t="s">
        <v>439</v>
      </c>
      <c r="G801" s="28">
        <f>S801+S802+S803+S804+S805+S806+S807</f>
        <v>0</v>
      </c>
      <c r="H801" s="27" t="s">
        <v>75</v>
      </c>
      <c r="I801" s="29">
        <v>20.9</v>
      </c>
      <c r="J801" s="29">
        <v>20.9</v>
      </c>
      <c r="K801" s="30">
        <v>0.23</v>
      </c>
      <c r="L801" s="29">
        <f>ROUND(J801,2)+(ROUND(J801,2)*K801)</f>
        <v>25.706999999999997</v>
      </c>
      <c r="M801" s="31">
        <f>ROUND(T801,2)+ROUND(T802,2)+ROUND(T803,2)+ROUND(T804,2)+ROUND(T805,2)+ROUND(T806,2)+ROUND(T807,2)</f>
        <v>0</v>
      </c>
      <c r="N801" s="27"/>
      <c r="O801" s="27" t="s">
        <v>420</v>
      </c>
      <c r="P801" s="27" t="s">
        <v>421</v>
      </c>
      <c r="Q801" s="10" t="s">
        <v>21</v>
      </c>
      <c r="R801" s="10" t="s">
        <v>30</v>
      </c>
      <c r="S801" s="11"/>
      <c r="T801" s="15">
        <f>ROUND(L801,2)*S801</f>
        <v>0</v>
      </c>
    </row>
    <row r="802" spans="2:20" ht="45" customHeight="1" x14ac:dyDescent="0.2">
      <c r="B802" s="26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10" t="s">
        <v>46</v>
      </c>
      <c r="R802" s="10" t="s">
        <v>47</v>
      </c>
      <c r="S802" s="11"/>
      <c r="T802" s="15">
        <f>ROUND(L801,2)*S802</f>
        <v>0</v>
      </c>
    </row>
    <row r="803" spans="2:20" ht="45" customHeight="1" x14ac:dyDescent="0.2">
      <c r="B803" s="26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10" t="s">
        <v>48</v>
      </c>
      <c r="R803" s="10" t="s">
        <v>49</v>
      </c>
      <c r="S803" s="11"/>
      <c r="T803" s="15">
        <f>ROUND(L801,2)*S803</f>
        <v>0</v>
      </c>
    </row>
    <row r="804" spans="2:20" ht="45" customHeight="1" x14ac:dyDescent="0.2">
      <c r="B804" s="26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10" t="s">
        <v>50</v>
      </c>
      <c r="R804" s="10" t="s">
        <v>51</v>
      </c>
      <c r="S804" s="11"/>
      <c r="T804" s="15">
        <f>ROUND(L801,2)*S804</f>
        <v>0</v>
      </c>
    </row>
    <row r="805" spans="2:20" ht="45" customHeight="1" x14ac:dyDescent="0.2">
      <c r="B805" s="26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10" t="s">
        <v>52</v>
      </c>
      <c r="R805" s="10" t="s">
        <v>53</v>
      </c>
      <c r="S805" s="11"/>
      <c r="T805" s="15">
        <f>ROUND(L801,2)*S805</f>
        <v>0</v>
      </c>
    </row>
    <row r="806" spans="2:20" ht="45" customHeight="1" x14ac:dyDescent="0.2">
      <c r="B806" s="26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10" t="s">
        <v>54</v>
      </c>
      <c r="R806" s="10" t="s">
        <v>55</v>
      </c>
      <c r="S806" s="11"/>
      <c r="T806" s="15">
        <f>ROUND(L801,2)*S806</f>
        <v>0</v>
      </c>
    </row>
    <row r="807" spans="2:20" ht="45" customHeight="1" x14ac:dyDescent="0.2">
      <c r="B807" s="26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10" t="s">
        <v>56</v>
      </c>
      <c r="R807" s="10" t="s">
        <v>57</v>
      </c>
      <c r="S807" s="11"/>
      <c r="T807" s="15">
        <f>ROUND(L801,2)*S807</f>
        <v>0</v>
      </c>
    </row>
    <row r="808" spans="2:20" ht="45" customHeight="1" x14ac:dyDescent="0.2">
      <c r="B808" s="26" t="s">
        <v>23</v>
      </c>
      <c r="C808" s="27" t="s">
        <v>440</v>
      </c>
      <c r="D808" s="27" t="s">
        <v>25</v>
      </c>
      <c r="E808" s="27" t="s">
        <v>441</v>
      </c>
      <c r="F808" s="27" t="s">
        <v>442</v>
      </c>
      <c r="G808" s="28">
        <f>S808+S809+S810+S811+S812+S813+S814</f>
        <v>0</v>
      </c>
      <c r="H808" s="27" t="s">
        <v>75</v>
      </c>
      <c r="I808" s="29">
        <v>11.49</v>
      </c>
      <c r="J808" s="29">
        <v>11.49</v>
      </c>
      <c r="K808" s="30">
        <v>0.23</v>
      </c>
      <c r="L808" s="29">
        <f>ROUND(J808,2)+(ROUND(J808,2)*K808)</f>
        <v>14.1327</v>
      </c>
      <c r="M808" s="31">
        <f>ROUND(T808,2)+ROUND(T809,2)+ROUND(T810,2)+ROUND(T811,2)+ROUND(T812,2)+ROUND(T813,2)+ROUND(T814,2)</f>
        <v>0</v>
      </c>
      <c r="N808" s="27"/>
      <c r="O808" s="27" t="s">
        <v>420</v>
      </c>
      <c r="P808" s="27" t="s">
        <v>421</v>
      </c>
      <c r="Q808" s="10" t="s">
        <v>21</v>
      </c>
      <c r="R808" s="10" t="s">
        <v>30</v>
      </c>
      <c r="S808" s="11"/>
      <c r="T808" s="15">
        <f>ROUND(L808,2)*S808</f>
        <v>0</v>
      </c>
    </row>
    <row r="809" spans="2:20" ht="45" customHeight="1" x14ac:dyDescent="0.2">
      <c r="B809" s="26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10" t="s">
        <v>46</v>
      </c>
      <c r="R809" s="10" t="s">
        <v>47</v>
      </c>
      <c r="S809" s="11"/>
      <c r="T809" s="15">
        <f>ROUND(L808,2)*S809</f>
        <v>0</v>
      </c>
    </row>
    <row r="810" spans="2:20" ht="45" customHeight="1" x14ac:dyDescent="0.2">
      <c r="B810" s="26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10" t="s">
        <v>48</v>
      </c>
      <c r="R810" s="10" t="s">
        <v>49</v>
      </c>
      <c r="S810" s="11"/>
      <c r="T810" s="15">
        <f>ROUND(L808,2)*S810</f>
        <v>0</v>
      </c>
    </row>
    <row r="811" spans="2:20" ht="45" customHeight="1" x14ac:dyDescent="0.2">
      <c r="B811" s="26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10" t="s">
        <v>50</v>
      </c>
      <c r="R811" s="10" t="s">
        <v>51</v>
      </c>
      <c r="S811" s="11"/>
      <c r="T811" s="15">
        <f>ROUND(L808,2)*S811</f>
        <v>0</v>
      </c>
    </row>
    <row r="812" spans="2:20" ht="45" customHeight="1" x14ac:dyDescent="0.2">
      <c r="B812" s="26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10" t="s">
        <v>52</v>
      </c>
      <c r="R812" s="10" t="s">
        <v>53</v>
      </c>
      <c r="S812" s="11"/>
      <c r="T812" s="15">
        <f>ROUND(L808,2)*S812</f>
        <v>0</v>
      </c>
    </row>
    <row r="813" spans="2:20" ht="45" customHeight="1" x14ac:dyDescent="0.2">
      <c r="B813" s="26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10" t="s">
        <v>54</v>
      </c>
      <c r="R813" s="10" t="s">
        <v>55</v>
      </c>
      <c r="S813" s="11"/>
      <c r="T813" s="15">
        <f>ROUND(L808,2)*S813</f>
        <v>0</v>
      </c>
    </row>
    <row r="814" spans="2:20" ht="45" customHeight="1" x14ac:dyDescent="0.2">
      <c r="B814" s="26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10" t="s">
        <v>56</v>
      </c>
      <c r="R814" s="10" t="s">
        <v>57</v>
      </c>
      <c r="S814" s="11"/>
      <c r="T814" s="15">
        <f>ROUND(L808,2)*S814</f>
        <v>0</v>
      </c>
    </row>
    <row r="815" spans="2:20" ht="45" customHeight="1" x14ac:dyDescent="0.2">
      <c r="B815" s="26" t="s">
        <v>23</v>
      </c>
      <c r="C815" s="27" t="s">
        <v>443</v>
      </c>
      <c r="D815" s="27" t="s">
        <v>25</v>
      </c>
      <c r="E815" s="27" t="s">
        <v>444</v>
      </c>
      <c r="F815" s="27" t="s">
        <v>445</v>
      </c>
      <c r="G815" s="28">
        <f>S815+S816+S817+S818+S819+S820+S821</f>
        <v>0</v>
      </c>
      <c r="H815" s="27" t="s">
        <v>75</v>
      </c>
      <c r="I815" s="29">
        <v>10.34</v>
      </c>
      <c r="J815" s="29">
        <v>10.34</v>
      </c>
      <c r="K815" s="30">
        <v>0.23</v>
      </c>
      <c r="L815" s="29">
        <f>ROUND(J815,2)+(ROUND(J815,2)*K815)</f>
        <v>12.7182</v>
      </c>
      <c r="M815" s="31">
        <f>ROUND(T815,2)+ROUND(T816,2)+ROUND(T817,2)+ROUND(T818,2)+ROUND(T819,2)+ROUND(T820,2)+ROUND(T821,2)</f>
        <v>0</v>
      </c>
      <c r="N815" s="27"/>
      <c r="O815" s="27" t="s">
        <v>420</v>
      </c>
      <c r="P815" s="27" t="s">
        <v>421</v>
      </c>
      <c r="Q815" s="10" t="s">
        <v>21</v>
      </c>
      <c r="R815" s="10" t="s">
        <v>30</v>
      </c>
      <c r="S815" s="11"/>
      <c r="T815" s="15">
        <f>ROUND(L815,2)*S815</f>
        <v>0</v>
      </c>
    </row>
    <row r="816" spans="2:20" ht="45" customHeight="1" x14ac:dyDescent="0.2">
      <c r="B816" s="26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10" t="s">
        <v>46</v>
      </c>
      <c r="R816" s="10" t="s">
        <v>47</v>
      </c>
      <c r="S816" s="11"/>
      <c r="T816" s="15">
        <f>ROUND(L815,2)*S816</f>
        <v>0</v>
      </c>
    </row>
    <row r="817" spans="2:20" ht="45" customHeight="1" x14ac:dyDescent="0.2">
      <c r="B817" s="26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10" t="s">
        <v>48</v>
      </c>
      <c r="R817" s="10" t="s">
        <v>49</v>
      </c>
      <c r="S817" s="11"/>
      <c r="T817" s="15">
        <f>ROUND(L815,2)*S817</f>
        <v>0</v>
      </c>
    </row>
    <row r="818" spans="2:20" ht="45" customHeight="1" x14ac:dyDescent="0.2">
      <c r="B818" s="26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10" t="s">
        <v>50</v>
      </c>
      <c r="R818" s="10" t="s">
        <v>51</v>
      </c>
      <c r="S818" s="11"/>
      <c r="T818" s="15">
        <f>ROUND(L815,2)*S818</f>
        <v>0</v>
      </c>
    </row>
    <row r="819" spans="2:20" ht="45" customHeight="1" x14ac:dyDescent="0.2">
      <c r="B819" s="26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10" t="s">
        <v>52</v>
      </c>
      <c r="R819" s="10" t="s">
        <v>53</v>
      </c>
      <c r="S819" s="11"/>
      <c r="T819" s="15">
        <f>ROUND(L815,2)*S819</f>
        <v>0</v>
      </c>
    </row>
    <row r="820" spans="2:20" ht="45" customHeight="1" x14ac:dyDescent="0.2">
      <c r="B820" s="26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10" t="s">
        <v>54</v>
      </c>
      <c r="R820" s="10" t="s">
        <v>55</v>
      </c>
      <c r="S820" s="11"/>
      <c r="T820" s="15">
        <f>ROUND(L815,2)*S820</f>
        <v>0</v>
      </c>
    </row>
    <row r="821" spans="2:20" ht="45" customHeight="1" x14ac:dyDescent="0.2">
      <c r="B821" s="26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10" t="s">
        <v>56</v>
      </c>
      <c r="R821" s="10" t="s">
        <v>57</v>
      </c>
      <c r="S821" s="11"/>
      <c r="T821" s="15">
        <f>ROUND(L815,2)*S821</f>
        <v>0</v>
      </c>
    </row>
    <row r="822" spans="2:20" ht="45" customHeight="1" x14ac:dyDescent="0.2">
      <c r="B822" s="26" t="s">
        <v>23</v>
      </c>
      <c r="C822" s="27" t="s">
        <v>446</v>
      </c>
      <c r="D822" s="27" t="s">
        <v>25</v>
      </c>
      <c r="E822" s="27" t="s">
        <v>447</v>
      </c>
      <c r="F822" s="27" t="s">
        <v>448</v>
      </c>
      <c r="G822" s="28">
        <f>S822+S823+S824+S825+S826+S827+S828</f>
        <v>0</v>
      </c>
      <c r="H822" s="27" t="s">
        <v>75</v>
      </c>
      <c r="I822" s="29">
        <v>9.1</v>
      </c>
      <c r="J822" s="29">
        <v>9.1</v>
      </c>
      <c r="K822" s="30">
        <v>0.23</v>
      </c>
      <c r="L822" s="29">
        <f>ROUND(J822,2)+(ROUND(J822,2)*K822)</f>
        <v>11.193</v>
      </c>
      <c r="M822" s="31">
        <f>ROUND(T822,2)+ROUND(T823,2)+ROUND(T824,2)+ROUND(T825,2)+ROUND(T826,2)+ROUND(T827,2)+ROUND(T828,2)</f>
        <v>0</v>
      </c>
      <c r="N822" s="27"/>
      <c r="O822" s="27" t="s">
        <v>420</v>
      </c>
      <c r="P822" s="27" t="s">
        <v>421</v>
      </c>
      <c r="Q822" s="10" t="s">
        <v>21</v>
      </c>
      <c r="R822" s="10" t="s">
        <v>30</v>
      </c>
      <c r="S822" s="11"/>
      <c r="T822" s="15">
        <f>ROUND(L822,2)*S822</f>
        <v>0</v>
      </c>
    </row>
    <row r="823" spans="2:20" ht="45" customHeight="1" x14ac:dyDescent="0.2">
      <c r="B823" s="26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10" t="s">
        <v>46</v>
      </c>
      <c r="R823" s="10" t="s">
        <v>47</v>
      </c>
      <c r="S823" s="11"/>
      <c r="T823" s="15">
        <f>ROUND(L822,2)*S823</f>
        <v>0</v>
      </c>
    </row>
    <row r="824" spans="2:20" ht="45" customHeight="1" x14ac:dyDescent="0.2">
      <c r="B824" s="26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10" t="s">
        <v>48</v>
      </c>
      <c r="R824" s="10" t="s">
        <v>49</v>
      </c>
      <c r="S824" s="11"/>
      <c r="T824" s="15">
        <f>ROUND(L822,2)*S824</f>
        <v>0</v>
      </c>
    </row>
    <row r="825" spans="2:20" ht="45" customHeight="1" x14ac:dyDescent="0.2">
      <c r="B825" s="26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10" t="s">
        <v>50</v>
      </c>
      <c r="R825" s="10" t="s">
        <v>51</v>
      </c>
      <c r="S825" s="11"/>
      <c r="T825" s="15">
        <f>ROUND(L822,2)*S825</f>
        <v>0</v>
      </c>
    </row>
    <row r="826" spans="2:20" ht="45" customHeight="1" x14ac:dyDescent="0.2">
      <c r="B826" s="26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10" t="s">
        <v>52</v>
      </c>
      <c r="R826" s="10" t="s">
        <v>53</v>
      </c>
      <c r="S826" s="11"/>
      <c r="T826" s="15">
        <f>ROUND(L822,2)*S826</f>
        <v>0</v>
      </c>
    </row>
    <row r="827" spans="2:20" ht="45" customHeight="1" x14ac:dyDescent="0.2">
      <c r="B827" s="26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10" t="s">
        <v>54</v>
      </c>
      <c r="R827" s="10" t="s">
        <v>55</v>
      </c>
      <c r="S827" s="11"/>
      <c r="T827" s="15">
        <f>ROUND(L822,2)*S827</f>
        <v>0</v>
      </c>
    </row>
    <row r="828" spans="2:20" ht="45" customHeight="1" x14ac:dyDescent="0.2">
      <c r="B828" s="26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10" t="s">
        <v>56</v>
      </c>
      <c r="R828" s="10" t="s">
        <v>57</v>
      </c>
      <c r="S828" s="11"/>
      <c r="T828" s="15">
        <f>ROUND(L822,2)*S828</f>
        <v>0</v>
      </c>
    </row>
    <row r="829" spans="2:20" ht="25.5" x14ac:dyDescent="0.2">
      <c r="B829" s="5" t="s">
        <v>92</v>
      </c>
      <c r="C829" s="6" t="s">
        <v>449</v>
      </c>
      <c r="D829" s="6"/>
      <c r="E829" s="6"/>
      <c r="F829" s="6" t="s">
        <v>450</v>
      </c>
      <c r="G829" s="6"/>
      <c r="H829" s="6"/>
      <c r="I829" s="6"/>
      <c r="J829" s="6"/>
      <c r="K829" s="6"/>
      <c r="L829" s="6"/>
      <c r="M829" s="7">
        <f>ROUND(M830,2)+ROUND(M837,2)+ROUND(M844,2)+ROUND(M851,2)+ROUND(M858,2)+ROUND(M865,2)+ROUND(M872,2)</f>
        <v>0</v>
      </c>
      <c r="N829" s="6"/>
      <c r="O829" s="6"/>
      <c r="P829" s="6"/>
      <c r="Q829" s="6"/>
      <c r="R829" s="6"/>
      <c r="S829" s="6"/>
      <c r="T829" s="8"/>
    </row>
    <row r="830" spans="2:20" ht="45" customHeight="1" x14ac:dyDescent="0.2">
      <c r="B830" s="26" t="s">
        <v>23</v>
      </c>
      <c r="C830" s="27" t="s">
        <v>451</v>
      </c>
      <c r="D830" s="27" t="s">
        <v>25</v>
      </c>
      <c r="E830" s="27" t="s">
        <v>452</v>
      </c>
      <c r="F830" s="27" t="s">
        <v>453</v>
      </c>
      <c r="G830" s="28">
        <f>S830+S831+S832+S833+S834+S835+S836</f>
        <v>0</v>
      </c>
      <c r="H830" s="27" t="s">
        <v>34</v>
      </c>
      <c r="I830" s="29">
        <v>14.76</v>
      </c>
      <c r="J830" s="29">
        <v>14.76</v>
      </c>
      <c r="K830" s="30">
        <v>0.23</v>
      </c>
      <c r="L830" s="29">
        <f>ROUND(J830,2)+(ROUND(J830,2)*K830)</f>
        <v>18.154800000000002</v>
      </c>
      <c r="M830" s="31">
        <f>ROUND(T830,2)+ROUND(T831,2)+ROUND(T832,2)+ROUND(T833,2)+ROUND(T834,2)+ROUND(T835,2)+ROUND(T836,2)</f>
        <v>0</v>
      </c>
      <c r="N830" s="27"/>
      <c r="O830" s="27" t="s">
        <v>449</v>
      </c>
      <c r="P830" s="27" t="s">
        <v>454</v>
      </c>
      <c r="Q830" s="10" t="s">
        <v>21</v>
      </c>
      <c r="R830" s="10" t="s">
        <v>30</v>
      </c>
      <c r="S830" s="11"/>
      <c r="T830" s="15">
        <f>ROUND(L830,2)*S830</f>
        <v>0</v>
      </c>
    </row>
    <row r="831" spans="2:20" ht="45" customHeight="1" x14ac:dyDescent="0.2">
      <c r="B831" s="26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10" t="s">
        <v>46</v>
      </c>
      <c r="R831" s="10" t="s">
        <v>47</v>
      </c>
      <c r="S831" s="11"/>
      <c r="T831" s="15">
        <f>ROUND(L830,2)*S831</f>
        <v>0</v>
      </c>
    </row>
    <row r="832" spans="2:20" ht="45" customHeight="1" x14ac:dyDescent="0.2">
      <c r="B832" s="26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10" t="s">
        <v>48</v>
      </c>
      <c r="R832" s="10" t="s">
        <v>49</v>
      </c>
      <c r="S832" s="11"/>
      <c r="T832" s="15">
        <f>ROUND(L830,2)*S832</f>
        <v>0</v>
      </c>
    </row>
    <row r="833" spans="2:20" ht="45" customHeight="1" x14ac:dyDescent="0.2">
      <c r="B833" s="26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10" t="s">
        <v>50</v>
      </c>
      <c r="R833" s="10" t="s">
        <v>51</v>
      </c>
      <c r="S833" s="11"/>
      <c r="T833" s="15">
        <f>ROUND(L830,2)*S833</f>
        <v>0</v>
      </c>
    </row>
    <row r="834" spans="2:20" ht="45" customHeight="1" x14ac:dyDescent="0.2">
      <c r="B834" s="26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10" t="s">
        <v>52</v>
      </c>
      <c r="R834" s="10" t="s">
        <v>53</v>
      </c>
      <c r="S834" s="11"/>
      <c r="T834" s="15">
        <f>ROUND(L830,2)*S834</f>
        <v>0</v>
      </c>
    </row>
    <row r="835" spans="2:20" ht="45" customHeight="1" x14ac:dyDescent="0.2">
      <c r="B835" s="26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10" t="s">
        <v>54</v>
      </c>
      <c r="R835" s="10" t="s">
        <v>55</v>
      </c>
      <c r="S835" s="11"/>
      <c r="T835" s="15">
        <f>ROUND(L830,2)*S835</f>
        <v>0</v>
      </c>
    </row>
    <row r="836" spans="2:20" ht="45" customHeight="1" x14ac:dyDescent="0.2">
      <c r="B836" s="26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10" t="s">
        <v>56</v>
      </c>
      <c r="R836" s="10" t="s">
        <v>57</v>
      </c>
      <c r="S836" s="11"/>
      <c r="T836" s="15">
        <f>ROUND(L830,2)*S836</f>
        <v>0</v>
      </c>
    </row>
    <row r="837" spans="2:20" ht="45" customHeight="1" x14ac:dyDescent="0.2">
      <c r="B837" s="26" t="s">
        <v>23</v>
      </c>
      <c r="C837" s="27" t="s">
        <v>455</v>
      </c>
      <c r="D837" s="27" t="s">
        <v>25</v>
      </c>
      <c r="E837" s="27" t="s">
        <v>456</v>
      </c>
      <c r="F837" s="27" t="s">
        <v>457</v>
      </c>
      <c r="G837" s="28">
        <f>S837+S838+S839+S840+S841+S842+S843</f>
        <v>0</v>
      </c>
      <c r="H837" s="27" t="s">
        <v>34</v>
      </c>
      <c r="I837" s="29">
        <v>9.66</v>
      </c>
      <c r="J837" s="29">
        <v>9.66</v>
      </c>
      <c r="K837" s="30">
        <v>0.23</v>
      </c>
      <c r="L837" s="29">
        <f>ROUND(J837,2)+(ROUND(J837,2)*K837)</f>
        <v>11.8818</v>
      </c>
      <c r="M837" s="31">
        <f>ROUND(T837,2)+ROUND(T838,2)+ROUND(T839,2)+ROUND(T840,2)+ROUND(T841,2)+ROUND(T842,2)+ROUND(T843,2)</f>
        <v>0</v>
      </c>
      <c r="N837" s="27"/>
      <c r="O837" s="27" t="s">
        <v>449</v>
      </c>
      <c r="P837" s="27" t="s">
        <v>454</v>
      </c>
      <c r="Q837" s="10" t="s">
        <v>21</v>
      </c>
      <c r="R837" s="10" t="s">
        <v>30</v>
      </c>
      <c r="S837" s="11"/>
      <c r="T837" s="15">
        <f>ROUND(L837,2)*S837</f>
        <v>0</v>
      </c>
    </row>
    <row r="838" spans="2:20" ht="45" customHeight="1" x14ac:dyDescent="0.2">
      <c r="B838" s="26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10" t="s">
        <v>46</v>
      </c>
      <c r="R838" s="10" t="s">
        <v>47</v>
      </c>
      <c r="S838" s="11"/>
      <c r="T838" s="15">
        <f>ROUND(L837,2)*S838</f>
        <v>0</v>
      </c>
    </row>
    <row r="839" spans="2:20" ht="45" customHeight="1" x14ac:dyDescent="0.2">
      <c r="B839" s="26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10" t="s">
        <v>48</v>
      </c>
      <c r="R839" s="10" t="s">
        <v>49</v>
      </c>
      <c r="S839" s="11"/>
      <c r="T839" s="15">
        <f>ROUND(L837,2)*S839</f>
        <v>0</v>
      </c>
    </row>
    <row r="840" spans="2:20" ht="45" customHeight="1" x14ac:dyDescent="0.2">
      <c r="B840" s="26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10" t="s">
        <v>50</v>
      </c>
      <c r="R840" s="10" t="s">
        <v>51</v>
      </c>
      <c r="S840" s="11"/>
      <c r="T840" s="15">
        <f>ROUND(L837,2)*S840</f>
        <v>0</v>
      </c>
    </row>
    <row r="841" spans="2:20" ht="45" customHeight="1" x14ac:dyDescent="0.2">
      <c r="B841" s="26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10" t="s">
        <v>52</v>
      </c>
      <c r="R841" s="10" t="s">
        <v>53</v>
      </c>
      <c r="S841" s="11"/>
      <c r="T841" s="15">
        <f>ROUND(L837,2)*S841</f>
        <v>0</v>
      </c>
    </row>
    <row r="842" spans="2:20" ht="45" customHeight="1" x14ac:dyDescent="0.2">
      <c r="B842" s="26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10" t="s">
        <v>54</v>
      </c>
      <c r="R842" s="10" t="s">
        <v>55</v>
      </c>
      <c r="S842" s="11"/>
      <c r="T842" s="15">
        <f>ROUND(L837,2)*S842</f>
        <v>0</v>
      </c>
    </row>
    <row r="843" spans="2:20" ht="45" customHeight="1" x14ac:dyDescent="0.2">
      <c r="B843" s="26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10" t="s">
        <v>56</v>
      </c>
      <c r="R843" s="10" t="s">
        <v>57</v>
      </c>
      <c r="S843" s="11"/>
      <c r="T843" s="15">
        <f>ROUND(L837,2)*S843</f>
        <v>0</v>
      </c>
    </row>
    <row r="844" spans="2:20" ht="45" customHeight="1" x14ac:dyDescent="0.2">
      <c r="B844" s="26" t="s">
        <v>23</v>
      </c>
      <c r="C844" s="27" t="s">
        <v>458</v>
      </c>
      <c r="D844" s="27" t="s">
        <v>25</v>
      </c>
      <c r="E844" s="27" t="s">
        <v>459</v>
      </c>
      <c r="F844" s="27" t="s">
        <v>460</v>
      </c>
      <c r="G844" s="28">
        <f>S844+S845+S846+S847+S848+S849+S850</f>
        <v>0</v>
      </c>
      <c r="H844" s="27" t="s">
        <v>34</v>
      </c>
      <c r="I844" s="29">
        <v>14.59</v>
      </c>
      <c r="J844" s="29">
        <v>14.59</v>
      </c>
      <c r="K844" s="30">
        <v>0.23</v>
      </c>
      <c r="L844" s="29">
        <f>ROUND(J844,2)+(ROUND(J844,2)*K844)</f>
        <v>17.945699999999999</v>
      </c>
      <c r="M844" s="31">
        <f>ROUND(T844,2)+ROUND(T845,2)+ROUND(T846,2)+ROUND(T847,2)+ROUND(T848,2)+ROUND(T849,2)+ROUND(T850,2)</f>
        <v>0</v>
      </c>
      <c r="N844" s="27"/>
      <c r="O844" s="27" t="s">
        <v>449</v>
      </c>
      <c r="P844" s="27" t="s">
        <v>454</v>
      </c>
      <c r="Q844" s="10" t="s">
        <v>21</v>
      </c>
      <c r="R844" s="10" t="s">
        <v>30</v>
      </c>
      <c r="S844" s="11"/>
      <c r="T844" s="15">
        <f>ROUND(L844,2)*S844</f>
        <v>0</v>
      </c>
    </row>
    <row r="845" spans="2:20" ht="45" customHeight="1" x14ac:dyDescent="0.2">
      <c r="B845" s="26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10" t="s">
        <v>46</v>
      </c>
      <c r="R845" s="10" t="s">
        <v>47</v>
      </c>
      <c r="S845" s="11"/>
      <c r="T845" s="15">
        <f>ROUND(L844,2)*S845</f>
        <v>0</v>
      </c>
    </row>
    <row r="846" spans="2:20" ht="45" customHeight="1" x14ac:dyDescent="0.2">
      <c r="B846" s="26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10" t="s">
        <v>48</v>
      </c>
      <c r="R846" s="10" t="s">
        <v>49</v>
      </c>
      <c r="S846" s="11"/>
      <c r="T846" s="15">
        <f>ROUND(L844,2)*S846</f>
        <v>0</v>
      </c>
    </row>
    <row r="847" spans="2:20" ht="45" customHeight="1" x14ac:dyDescent="0.2">
      <c r="B847" s="26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10" t="s">
        <v>50</v>
      </c>
      <c r="R847" s="10" t="s">
        <v>51</v>
      </c>
      <c r="S847" s="11"/>
      <c r="T847" s="15">
        <f>ROUND(L844,2)*S847</f>
        <v>0</v>
      </c>
    </row>
    <row r="848" spans="2:20" ht="45" customHeight="1" x14ac:dyDescent="0.2">
      <c r="B848" s="26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10" t="s">
        <v>52</v>
      </c>
      <c r="R848" s="10" t="s">
        <v>53</v>
      </c>
      <c r="S848" s="11"/>
      <c r="T848" s="15">
        <f>ROUND(L844,2)*S848</f>
        <v>0</v>
      </c>
    </row>
    <row r="849" spans="2:20" ht="45" customHeight="1" x14ac:dyDescent="0.2">
      <c r="B849" s="26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10" t="s">
        <v>54</v>
      </c>
      <c r="R849" s="10" t="s">
        <v>55</v>
      </c>
      <c r="S849" s="11"/>
      <c r="T849" s="15">
        <f>ROUND(L844,2)*S849</f>
        <v>0</v>
      </c>
    </row>
    <row r="850" spans="2:20" ht="45" customHeight="1" x14ac:dyDescent="0.2">
      <c r="B850" s="26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10" t="s">
        <v>56</v>
      </c>
      <c r="R850" s="10" t="s">
        <v>57</v>
      </c>
      <c r="S850" s="11"/>
      <c r="T850" s="15">
        <f>ROUND(L844,2)*S850</f>
        <v>0</v>
      </c>
    </row>
    <row r="851" spans="2:20" ht="45" customHeight="1" x14ac:dyDescent="0.2">
      <c r="B851" s="26" t="s">
        <v>23</v>
      </c>
      <c r="C851" s="27" t="s">
        <v>461</v>
      </c>
      <c r="D851" s="27" t="s">
        <v>25</v>
      </c>
      <c r="E851" s="27" t="s">
        <v>462</v>
      </c>
      <c r="F851" s="27" t="s">
        <v>463</v>
      </c>
      <c r="G851" s="28">
        <f>S851+S852+S853+S854+S855+S856+S857</f>
        <v>0</v>
      </c>
      <c r="H851" s="27" t="s">
        <v>34</v>
      </c>
      <c r="I851" s="29">
        <v>7.42</v>
      </c>
      <c r="J851" s="29">
        <v>7.42</v>
      </c>
      <c r="K851" s="30">
        <v>0.23</v>
      </c>
      <c r="L851" s="29">
        <f>ROUND(J851,2)+(ROUND(J851,2)*K851)</f>
        <v>9.1265999999999998</v>
      </c>
      <c r="M851" s="31">
        <f>ROUND(T851,2)+ROUND(T852,2)+ROUND(T853,2)+ROUND(T854,2)+ROUND(T855,2)+ROUND(T856,2)+ROUND(T857,2)</f>
        <v>0</v>
      </c>
      <c r="N851" s="27"/>
      <c r="O851" s="27" t="s">
        <v>449</v>
      </c>
      <c r="P851" s="27" t="s">
        <v>454</v>
      </c>
      <c r="Q851" s="10" t="s">
        <v>21</v>
      </c>
      <c r="R851" s="10" t="s">
        <v>30</v>
      </c>
      <c r="S851" s="11"/>
      <c r="T851" s="15">
        <f>ROUND(L851,2)*S851</f>
        <v>0</v>
      </c>
    </row>
    <row r="852" spans="2:20" ht="45" customHeight="1" x14ac:dyDescent="0.2">
      <c r="B852" s="26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10" t="s">
        <v>46</v>
      </c>
      <c r="R852" s="10" t="s">
        <v>47</v>
      </c>
      <c r="S852" s="11"/>
      <c r="T852" s="15">
        <f>ROUND(L851,2)*S852</f>
        <v>0</v>
      </c>
    </row>
    <row r="853" spans="2:20" ht="45" customHeight="1" x14ac:dyDescent="0.2">
      <c r="B853" s="26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10" t="s">
        <v>48</v>
      </c>
      <c r="R853" s="10" t="s">
        <v>49</v>
      </c>
      <c r="S853" s="11"/>
      <c r="T853" s="15">
        <f>ROUND(L851,2)*S853</f>
        <v>0</v>
      </c>
    </row>
    <row r="854" spans="2:20" ht="45" customHeight="1" x14ac:dyDescent="0.2">
      <c r="B854" s="26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10" t="s">
        <v>50</v>
      </c>
      <c r="R854" s="10" t="s">
        <v>51</v>
      </c>
      <c r="S854" s="11"/>
      <c r="T854" s="15">
        <f>ROUND(L851,2)*S854</f>
        <v>0</v>
      </c>
    </row>
    <row r="855" spans="2:20" ht="45" customHeight="1" x14ac:dyDescent="0.2">
      <c r="B855" s="26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10" t="s">
        <v>52</v>
      </c>
      <c r="R855" s="10" t="s">
        <v>53</v>
      </c>
      <c r="S855" s="11"/>
      <c r="T855" s="15">
        <f>ROUND(L851,2)*S855</f>
        <v>0</v>
      </c>
    </row>
    <row r="856" spans="2:20" ht="45" customHeight="1" x14ac:dyDescent="0.2">
      <c r="B856" s="26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10" t="s">
        <v>54</v>
      </c>
      <c r="R856" s="10" t="s">
        <v>55</v>
      </c>
      <c r="S856" s="11"/>
      <c r="T856" s="15">
        <f>ROUND(L851,2)*S856</f>
        <v>0</v>
      </c>
    </row>
    <row r="857" spans="2:20" ht="45" customHeight="1" x14ac:dyDescent="0.2">
      <c r="B857" s="26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10" t="s">
        <v>56</v>
      </c>
      <c r="R857" s="10" t="s">
        <v>57</v>
      </c>
      <c r="S857" s="11"/>
      <c r="T857" s="15">
        <f>ROUND(L851,2)*S857</f>
        <v>0</v>
      </c>
    </row>
    <row r="858" spans="2:20" ht="45" customHeight="1" x14ac:dyDescent="0.2">
      <c r="B858" s="26" t="s">
        <v>23</v>
      </c>
      <c r="C858" s="27" t="s">
        <v>464</v>
      </c>
      <c r="D858" s="27" t="s">
        <v>25</v>
      </c>
      <c r="E858" s="27" t="s">
        <v>465</v>
      </c>
      <c r="F858" s="27" t="s">
        <v>466</v>
      </c>
      <c r="G858" s="28">
        <f>S858+S859+S860+S861+S862+S863+S864</f>
        <v>0</v>
      </c>
      <c r="H858" s="27" t="s">
        <v>75</v>
      </c>
      <c r="I858" s="29">
        <v>6.27</v>
      </c>
      <c r="J858" s="29">
        <v>6.27</v>
      </c>
      <c r="K858" s="30">
        <v>0.23</v>
      </c>
      <c r="L858" s="29">
        <f>ROUND(J858,2)+(ROUND(J858,2)*K858)</f>
        <v>7.7120999999999995</v>
      </c>
      <c r="M858" s="31">
        <f>ROUND(T858,2)+ROUND(T859,2)+ROUND(T860,2)+ROUND(T861,2)+ROUND(T862,2)+ROUND(T863,2)+ROUND(T864,2)</f>
        <v>0</v>
      </c>
      <c r="N858" s="27"/>
      <c r="O858" s="27" t="s">
        <v>449</v>
      </c>
      <c r="P858" s="27" t="s">
        <v>454</v>
      </c>
      <c r="Q858" s="10" t="s">
        <v>21</v>
      </c>
      <c r="R858" s="10" t="s">
        <v>30</v>
      </c>
      <c r="S858" s="11"/>
      <c r="T858" s="15">
        <f>ROUND(L858,2)*S858</f>
        <v>0</v>
      </c>
    </row>
    <row r="859" spans="2:20" ht="45" customHeight="1" x14ac:dyDescent="0.2">
      <c r="B859" s="26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10" t="s">
        <v>46</v>
      </c>
      <c r="R859" s="10" t="s">
        <v>47</v>
      </c>
      <c r="S859" s="11"/>
      <c r="T859" s="15">
        <f>ROUND(L858,2)*S859</f>
        <v>0</v>
      </c>
    </row>
    <row r="860" spans="2:20" ht="45" customHeight="1" x14ac:dyDescent="0.2">
      <c r="B860" s="26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10" t="s">
        <v>48</v>
      </c>
      <c r="R860" s="10" t="s">
        <v>49</v>
      </c>
      <c r="S860" s="11"/>
      <c r="T860" s="15">
        <f>ROUND(L858,2)*S860</f>
        <v>0</v>
      </c>
    </row>
    <row r="861" spans="2:20" ht="45" customHeight="1" x14ac:dyDescent="0.2">
      <c r="B861" s="26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10" t="s">
        <v>50</v>
      </c>
      <c r="R861" s="10" t="s">
        <v>51</v>
      </c>
      <c r="S861" s="11"/>
      <c r="T861" s="15">
        <f>ROUND(L858,2)*S861</f>
        <v>0</v>
      </c>
    </row>
    <row r="862" spans="2:20" ht="45" customHeight="1" x14ac:dyDescent="0.2">
      <c r="B862" s="26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10" t="s">
        <v>52</v>
      </c>
      <c r="R862" s="10" t="s">
        <v>53</v>
      </c>
      <c r="S862" s="11"/>
      <c r="T862" s="15">
        <f>ROUND(L858,2)*S862</f>
        <v>0</v>
      </c>
    </row>
    <row r="863" spans="2:20" ht="45" customHeight="1" x14ac:dyDescent="0.2">
      <c r="B863" s="26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10" t="s">
        <v>54</v>
      </c>
      <c r="R863" s="10" t="s">
        <v>55</v>
      </c>
      <c r="S863" s="11"/>
      <c r="T863" s="15">
        <f>ROUND(L858,2)*S863</f>
        <v>0</v>
      </c>
    </row>
    <row r="864" spans="2:20" ht="45" customHeight="1" x14ac:dyDescent="0.2">
      <c r="B864" s="26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10" t="s">
        <v>56</v>
      </c>
      <c r="R864" s="10" t="s">
        <v>57</v>
      </c>
      <c r="S864" s="11"/>
      <c r="T864" s="15">
        <f>ROUND(L858,2)*S864</f>
        <v>0</v>
      </c>
    </row>
    <row r="865" spans="2:20" ht="45" customHeight="1" x14ac:dyDescent="0.2">
      <c r="B865" s="26" t="s">
        <v>23</v>
      </c>
      <c r="C865" s="27" t="s">
        <v>467</v>
      </c>
      <c r="D865" s="27" t="s">
        <v>25</v>
      </c>
      <c r="E865" s="27" t="s">
        <v>468</v>
      </c>
      <c r="F865" s="27" t="s">
        <v>469</v>
      </c>
      <c r="G865" s="28">
        <f>S865+S866+S867+S868+S869+S870+S871</f>
        <v>0</v>
      </c>
      <c r="H865" s="27" t="s">
        <v>75</v>
      </c>
      <c r="I865" s="29">
        <v>25.91</v>
      </c>
      <c r="J865" s="29">
        <v>25.91</v>
      </c>
      <c r="K865" s="30">
        <v>0.23</v>
      </c>
      <c r="L865" s="29">
        <f>ROUND(J865,2)+(ROUND(J865,2)*K865)</f>
        <v>31.869300000000003</v>
      </c>
      <c r="M865" s="31">
        <f>ROUND(T865,2)+ROUND(T866,2)+ROUND(T867,2)+ROUND(T868,2)+ROUND(T869,2)+ROUND(T870,2)+ROUND(T871,2)</f>
        <v>0</v>
      </c>
      <c r="N865" s="27"/>
      <c r="O865" s="27" t="s">
        <v>449</v>
      </c>
      <c r="P865" s="27" t="s">
        <v>454</v>
      </c>
      <c r="Q865" s="10" t="s">
        <v>21</v>
      </c>
      <c r="R865" s="10" t="s">
        <v>30</v>
      </c>
      <c r="S865" s="11"/>
      <c r="T865" s="15">
        <f>ROUND(L865,2)*S865</f>
        <v>0</v>
      </c>
    </row>
    <row r="866" spans="2:20" ht="45" customHeight="1" x14ac:dyDescent="0.2">
      <c r="B866" s="26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10" t="s">
        <v>46</v>
      </c>
      <c r="R866" s="10" t="s">
        <v>47</v>
      </c>
      <c r="S866" s="11"/>
      <c r="T866" s="15">
        <f>ROUND(L865,2)*S866</f>
        <v>0</v>
      </c>
    </row>
    <row r="867" spans="2:20" ht="45" customHeight="1" x14ac:dyDescent="0.2">
      <c r="B867" s="26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10" t="s">
        <v>48</v>
      </c>
      <c r="R867" s="10" t="s">
        <v>49</v>
      </c>
      <c r="S867" s="11"/>
      <c r="T867" s="15">
        <f>ROUND(L865,2)*S867</f>
        <v>0</v>
      </c>
    </row>
    <row r="868" spans="2:20" ht="45" customHeight="1" x14ac:dyDescent="0.2">
      <c r="B868" s="26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10" t="s">
        <v>50</v>
      </c>
      <c r="R868" s="10" t="s">
        <v>51</v>
      </c>
      <c r="S868" s="11"/>
      <c r="T868" s="15">
        <f>ROUND(L865,2)*S868</f>
        <v>0</v>
      </c>
    </row>
    <row r="869" spans="2:20" ht="45" customHeight="1" x14ac:dyDescent="0.2">
      <c r="B869" s="26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10" t="s">
        <v>52</v>
      </c>
      <c r="R869" s="10" t="s">
        <v>53</v>
      </c>
      <c r="S869" s="11"/>
      <c r="T869" s="15">
        <f>ROUND(L865,2)*S869</f>
        <v>0</v>
      </c>
    </row>
    <row r="870" spans="2:20" ht="45" customHeight="1" x14ac:dyDescent="0.2">
      <c r="B870" s="26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10" t="s">
        <v>54</v>
      </c>
      <c r="R870" s="10" t="s">
        <v>55</v>
      </c>
      <c r="S870" s="11"/>
      <c r="T870" s="15">
        <f>ROUND(L865,2)*S870</f>
        <v>0</v>
      </c>
    </row>
    <row r="871" spans="2:20" ht="45" customHeight="1" x14ac:dyDescent="0.2">
      <c r="B871" s="26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10" t="s">
        <v>56</v>
      </c>
      <c r="R871" s="10" t="s">
        <v>57</v>
      </c>
      <c r="S871" s="11"/>
      <c r="T871" s="15">
        <f>ROUND(L865,2)*S871</f>
        <v>0</v>
      </c>
    </row>
    <row r="872" spans="2:20" ht="45" customHeight="1" x14ac:dyDescent="0.2">
      <c r="B872" s="26" t="s">
        <v>23</v>
      </c>
      <c r="C872" s="27" t="s">
        <v>470</v>
      </c>
      <c r="D872" s="27" t="s">
        <v>36</v>
      </c>
      <c r="E872" s="27" t="s">
        <v>471</v>
      </c>
      <c r="F872" s="27" t="s">
        <v>472</v>
      </c>
      <c r="G872" s="28">
        <f>S872+S873+S874+S875+S876+S877+S878</f>
        <v>0</v>
      </c>
      <c r="H872" s="27" t="s">
        <v>34</v>
      </c>
      <c r="I872" s="29">
        <v>297.07</v>
      </c>
      <c r="J872" s="29">
        <v>297.07</v>
      </c>
      <c r="K872" s="30">
        <v>0.23</v>
      </c>
      <c r="L872" s="29">
        <f>ROUND(J872,2)+(ROUND(J872,2)*K872)</f>
        <v>365.39609999999999</v>
      </c>
      <c r="M872" s="31">
        <f>ROUND(T872,2)+ROUND(T873,2)+ROUND(T874,2)+ROUND(T875,2)+ROUND(T876,2)+ROUND(T877,2)+ROUND(T878,2)</f>
        <v>0</v>
      </c>
      <c r="N872" s="27"/>
      <c r="O872" s="27" t="s">
        <v>449</v>
      </c>
      <c r="P872" s="27" t="s">
        <v>454</v>
      </c>
      <c r="Q872" s="10" t="s">
        <v>21</v>
      </c>
      <c r="R872" s="10" t="s">
        <v>30</v>
      </c>
      <c r="S872" s="11"/>
      <c r="T872" s="15">
        <f>ROUND(L872,2)*S872</f>
        <v>0</v>
      </c>
    </row>
    <row r="873" spans="2:20" ht="45" customHeight="1" x14ac:dyDescent="0.2">
      <c r="B873" s="26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10" t="s">
        <v>46</v>
      </c>
      <c r="R873" s="10" t="s">
        <v>47</v>
      </c>
      <c r="S873" s="11"/>
      <c r="T873" s="15">
        <f>ROUND(L872,2)*S873</f>
        <v>0</v>
      </c>
    </row>
    <row r="874" spans="2:20" ht="45" customHeight="1" x14ac:dyDescent="0.2">
      <c r="B874" s="26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10" t="s">
        <v>48</v>
      </c>
      <c r="R874" s="10" t="s">
        <v>49</v>
      </c>
      <c r="S874" s="11"/>
      <c r="T874" s="15">
        <f>ROUND(L872,2)*S874</f>
        <v>0</v>
      </c>
    </row>
    <row r="875" spans="2:20" ht="45" customHeight="1" x14ac:dyDescent="0.2">
      <c r="B875" s="26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10" t="s">
        <v>50</v>
      </c>
      <c r="R875" s="10" t="s">
        <v>51</v>
      </c>
      <c r="S875" s="11"/>
      <c r="T875" s="15">
        <f>ROUND(L872,2)*S875</f>
        <v>0</v>
      </c>
    </row>
    <row r="876" spans="2:20" ht="45" customHeight="1" x14ac:dyDescent="0.2">
      <c r="B876" s="26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10" t="s">
        <v>52</v>
      </c>
      <c r="R876" s="10" t="s">
        <v>53</v>
      </c>
      <c r="S876" s="11"/>
      <c r="T876" s="15">
        <f>ROUND(L872,2)*S876</f>
        <v>0</v>
      </c>
    </row>
    <row r="877" spans="2:20" ht="45" customHeight="1" x14ac:dyDescent="0.2">
      <c r="B877" s="26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10" t="s">
        <v>54</v>
      </c>
      <c r="R877" s="10" t="s">
        <v>55</v>
      </c>
      <c r="S877" s="11"/>
      <c r="T877" s="15">
        <f>ROUND(L872,2)*S877</f>
        <v>0</v>
      </c>
    </row>
    <row r="878" spans="2:20" ht="45" customHeight="1" x14ac:dyDescent="0.2">
      <c r="B878" s="26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10" t="s">
        <v>56</v>
      </c>
      <c r="R878" s="10" t="s">
        <v>57</v>
      </c>
      <c r="S878" s="11"/>
      <c r="T878" s="15">
        <f>ROUND(L872,2)*S878</f>
        <v>0</v>
      </c>
    </row>
    <row r="879" spans="2:20" ht="25.5" x14ac:dyDescent="0.2">
      <c r="B879" s="5" t="s">
        <v>92</v>
      </c>
      <c r="C879" s="6" t="s">
        <v>473</v>
      </c>
      <c r="D879" s="6"/>
      <c r="E879" s="6"/>
      <c r="F879" s="6" t="s">
        <v>474</v>
      </c>
      <c r="G879" s="6"/>
      <c r="H879" s="6"/>
      <c r="I879" s="6"/>
      <c r="J879" s="6"/>
      <c r="K879" s="6"/>
      <c r="L879" s="6"/>
      <c r="M879" s="7">
        <f>ROUND(M880,2)+ROUND(M887,2)+ROUND(M894,2)+ROUND(M901,2)</f>
        <v>0</v>
      </c>
      <c r="N879" s="6"/>
      <c r="O879" s="6"/>
      <c r="P879" s="6"/>
      <c r="Q879" s="6"/>
      <c r="R879" s="6"/>
      <c r="S879" s="6"/>
      <c r="T879" s="8"/>
    </row>
    <row r="880" spans="2:20" ht="45" customHeight="1" x14ac:dyDescent="0.2">
      <c r="B880" s="26" t="s">
        <v>23</v>
      </c>
      <c r="C880" s="27" t="s">
        <v>475</v>
      </c>
      <c r="D880" s="27" t="s">
        <v>25</v>
      </c>
      <c r="E880" s="27" t="s">
        <v>476</v>
      </c>
      <c r="F880" s="27" t="s">
        <v>477</v>
      </c>
      <c r="G880" s="28">
        <f>S880+S881+S882+S883+S884+S885+S886</f>
        <v>0</v>
      </c>
      <c r="H880" s="27" t="s">
        <v>34</v>
      </c>
      <c r="I880" s="29">
        <v>114.8</v>
      </c>
      <c r="J880" s="29">
        <v>114.8</v>
      </c>
      <c r="K880" s="30">
        <v>0.23</v>
      </c>
      <c r="L880" s="29">
        <f>ROUND(J880,2)+(ROUND(J880,2)*K880)</f>
        <v>141.20400000000001</v>
      </c>
      <c r="M880" s="31">
        <f>ROUND(T880,2)+ROUND(T881,2)+ROUND(T882,2)+ROUND(T883,2)+ROUND(T884,2)+ROUND(T885,2)+ROUND(T886,2)</f>
        <v>0</v>
      </c>
      <c r="N880" s="27"/>
      <c r="O880" s="27" t="s">
        <v>473</v>
      </c>
      <c r="P880" s="27" t="s">
        <v>474</v>
      </c>
      <c r="Q880" s="10" t="s">
        <v>21</v>
      </c>
      <c r="R880" s="10" t="s">
        <v>30</v>
      </c>
      <c r="S880" s="11"/>
      <c r="T880" s="15">
        <f>ROUND(L880,2)*S880</f>
        <v>0</v>
      </c>
    </row>
    <row r="881" spans="2:20" ht="45" customHeight="1" x14ac:dyDescent="0.2">
      <c r="B881" s="26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10" t="s">
        <v>46</v>
      </c>
      <c r="R881" s="10" t="s">
        <v>47</v>
      </c>
      <c r="S881" s="11"/>
      <c r="T881" s="15">
        <f>ROUND(L880,2)*S881</f>
        <v>0</v>
      </c>
    </row>
    <row r="882" spans="2:20" ht="45" customHeight="1" x14ac:dyDescent="0.2">
      <c r="B882" s="26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10" t="s">
        <v>48</v>
      </c>
      <c r="R882" s="10" t="s">
        <v>49</v>
      </c>
      <c r="S882" s="11"/>
      <c r="T882" s="15">
        <f>ROUND(L880,2)*S882</f>
        <v>0</v>
      </c>
    </row>
    <row r="883" spans="2:20" ht="45" customHeight="1" x14ac:dyDescent="0.2">
      <c r="B883" s="26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10" t="s">
        <v>50</v>
      </c>
      <c r="R883" s="10" t="s">
        <v>51</v>
      </c>
      <c r="S883" s="11"/>
      <c r="T883" s="15">
        <f>ROUND(L880,2)*S883</f>
        <v>0</v>
      </c>
    </row>
    <row r="884" spans="2:20" ht="45" customHeight="1" x14ac:dyDescent="0.2">
      <c r="B884" s="26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10" t="s">
        <v>52</v>
      </c>
      <c r="R884" s="10" t="s">
        <v>53</v>
      </c>
      <c r="S884" s="11"/>
      <c r="T884" s="15">
        <f>ROUND(L880,2)*S884</f>
        <v>0</v>
      </c>
    </row>
    <row r="885" spans="2:20" ht="45" customHeight="1" x14ac:dyDescent="0.2">
      <c r="B885" s="26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10" t="s">
        <v>54</v>
      </c>
      <c r="R885" s="10" t="s">
        <v>55</v>
      </c>
      <c r="S885" s="11"/>
      <c r="T885" s="15">
        <f>ROUND(L880,2)*S885</f>
        <v>0</v>
      </c>
    </row>
    <row r="886" spans="2:20" ht="45" customHeight="1" x14ac:dyDescent="0.2">
      <c r="B886" s="26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10" t="s">
        <v>56</v>
      </c>
      <c r="R886" s="10" t="s">
        <v>57</v>
      </c>
      <c r="S886" s="11"/>
      <c r="T886" s="15">
        <f>ROUND(L880,2)*S886</f>
        <v>0</v>
      </c>
    </row>
    <row r="887" spans="2:20" ht="45" customHeight="1" x14ac:dyDescent="0.2">
      <c r="B887" s="26" t="s">
        <v>23</v>
      </c>
      <c r="C887" s="27" t="s">
        <v>478</v>
      </c>
      <c r="D887" s="27" t="s">
        <v>25</v>
      </c>
      <c r="E887" s="27" t="s">
        <v>479</v>
      </c>
      <c r="F887" s="27" t="s">
        <v>480</v>
      </c>
      <c r="G887" s="28">
        <f>S887+S888+S889+S890+S891+S892+S893</f>
        <v>0</v>
      </c>
      <c r="H887" s="27" t="s">
        <v>34</v>
      </c>
      <c r="I887" s="29">
        <v>120.99</v>
      </c>
      <c r="J887" s="29">
        <v>120.99</v>
      </c>
      <c r="K887" s="30">
        <v>0.23</v>
      </c>
      <c r="L887" s="29">
        <f>ROUND(J887,2)+(ROUND(J887,2)*K887)</f>
        <v>148.8177</v>
      </c>
      <c r="M887" s="31">
        <f>ROUND(T887,2)+ROUND(T888,2)+ROUND(T889,2)+ROUND(T890,2)+ROUND(T891,2)+ROUND(T892,2)+ROUND(T893,2)</f>
        <v>0</v>
      </c>
      <c r="N887" s="27"/>
      <c r="O887" s="27" t="s">
        <v>473</v>
      </c>
      <c r="P887" s="27" t="s">
        <v>474</v>
      </c>
      <c r="Q887" s="10" t="s">
        <v>21</v>
      </c>
      <c r="R887" s="10" t="s">
        <v>30</v>
      </c>
      <c r="S887" s="11"/>
      <c r="T887" s="15">
        <f>ROUND(L887,2)*S887</f>
        <v>0</v>
      </c>
    </row>
    <row r="888" spans="2:20" ht="45" customHeight="1" x14ac:dyDescent="0.2">
      <c r="B888" s="26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10" t="s">
        <v>46</v>
      </c>
      <c r="R888" s="10" t="s">
        <v>47</v>
      </c>
      <c r="S888" s="11"/>
      <c r="T888" s="15">
        <f>ROUND(L887,2)*S888</f>
        <v>0</v>
      </c>
    </row>
    <row r="889" spans="2:20" ht="45" customHeight="1" x14ac:dyDescent="0.2">
      <c r="B889" s="26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10" t="s">
        <v>48</v>
      </c>
      <c r="R889" s="10" t="s">
        <v>49</v>
      </c>
      <c r="S889" s="11"/>
      <c r="T889" s="15">
        <f>ROUND(L887,2)*S889</f>
        <v>0</v>
      </c>
    </row>
    <row r="890" spans="2:20" ht="45" customHeight="1" x14ac:dyDescent="0.2">
      <c r="B890" s="26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10" t="s">
        <v>50</v>
      </c>
      <c r="R890" s="10" t="s">
        <v>51</v>
      </c>
      <c r="S890" s="11"/>
      <c r="T890" s="15">
        <f>ROUND(L887,2)*S890</f>
        <v>0</v>
      </c>
    </row>
    <row r="891" spans="2:20" ht="45" customHeight="1" x14ac:dyDescent="0.2">
      <c r="B891" s="26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10" t="s">
        <v>52</v>
      </c>
      <c r="R891" s="10" t="s">
        <v>53</v>
      </c>
      <c r="S891" s="11"/>
      <c r="T891" s="15">
        <f>ROUND(L887,2)*S891</f>
        <v>0</v>
      </c>
    </row>
    <row r="892" spans="2:20" ht="45" customHeight="1" x14ac:dyDescent="0.2">
      <c r="B892" s="26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10" t="s">
        <v>54</v>
      </c>
      <c r="R892" s="10" t="s">
        <v>55</v>
      </c>
      <c r="S892" s="11"/>
      <c r="T892" s="15">
        <f>ROUND(L887,2)*S892</f>
        <v>0</v>
      </c>
    </row>
    <row r="893" spans="2:20" ht="45" customHeight="1" x14ac:dyDescent="0.2">
      <c r="B893" s="26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10" t="s">
        <v>56</v>
      </c>
      <c r="R893" s="10" t="s">
        <v>57</v>
      </c>
      <c r="S893" s="11"/>
      <c r="T893" s="15">
        <f>ROUND(L887,2)*S893</f>
        <v>0</v>
      </c>
    </row>
    <row r="894" spans="2:20" ht="45" customHeight="1" x14ac:dyDescent="0.2">
      <c r="B894" s="26" t="s">
        <v>23</v>
      </c>
      <c r="C894" s="27" t="s">
        <v>481</v>
      </c>
      <c r="D894" s="27" t="s">
        <v>25</v>
      </c>
      <c r="E894" s="27" t="s">
        <v>482</v>
      </c>
      <c r="F894" s="27" t="s">
        <v>483</v>
      </c>
      <c r="G894" s="28">
        <f>S894+S895+S896+S897+S898+S899+S900</f>
        <v>0</v>
      </c>
      <c r="H894" s="27" t="s">
        <v>34</v>
      </c>
      <c r="I894" s="29">
        <v>67.010000000000005</v>
      </c>
      <c r="J894" s="29">
        <v>67.010000000000005</v>
      </c>
      <c r="K894" s="30">
        <v>0.23</v>
      </c>
      <c r="L894" s="29">
        <f>ROUND(J894,2)+(ROUND(J894,2)*K894)</f>
        <v>82.422300000000007</v>
      </c>
      <c r="M894" s="31">
        <f>ROUND(T894,2)+ROUND(T895,2)+ROUND(T896,2)+ROUND(T897,2)+ROUND(T898,2)+ROUND(T899,2)+ROUND(T900,2)</f>
        <v>0</v>
      </c>
      <c r="N894" s="27"/>
      <c r="O894" s="27" t="s">
        <v>473</v>
      </c>
      <c r="P894" s="27" t="s">
        <v>474</v>
      </c>
      <c r="Q894" s="10" t="s">
        <v>21</v>
      </c>
      <c r="R894" s="10" t="s">
        <v>30</v>
      </c>
      <c r="S894" s="11"/>
      <c r="T894" s="15">
        <f>ROUND(L894,2)*S894</f>
        <v>0</v>
      </c>
    </row>
    <row r="895" spans="2:20" ht="45" customHeight="1" x14ac:dyDescent="0.2">
      <c r="B895" s="26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10" t="s">
        <v>46</v>
      </c>
      <c r="R895" s="10" t="s">
        <v>47</v>
      </c>
      <c r="S895" s="11"/>
      <c r="T895" s="15">
        <f>ROUND(L894,2)*S895</f>
        <v>0</v>
      </c>
    </row>
    <row r="896" spans="2:20" ht="45" customHeight="1" x14ac:dyDescent="0.2">
      <c r="B896" s="26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10" t="s">
        <v>48</v>
      </c>
      <c r="R896" s="10" t="s">
        <v>49</v>
      </c>
      <c r="S896" s="11"/>
      <c r="T896" s="15">
        <f>ROUND(L894,2)*S896</f>
        <v>0</v>
      </c>
    </row>
    <row r="897" spans="2:20" ht="45" customHeight="1" x14ac:dyDescent="0.2">
      <c r="B897" s="26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10" t="s">
        <v>50</v>
      </c>
      <c r="R897" s="10" t="s">
        <v>51</v>
      </c>
      <c r="S897" s="11"/>
      <c r="T897" s="15">
        <f>ROUND(L894,2)*S897</f>
        <v>0</v>
      </c>
    </row>
    <row r="898" spans="2:20" ht="45" customHeight="1" x14ac:dyDescent="0.2">
      <c r="B898" s="26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10" t="s">
        <v>52</v>
      </c>
      <c r="R898" s="10" t="s">
        <v>53</v>
      </c>
      <c r="S898" s="11"/>
      <c r="T898" s="15">
        <f>ROUND(L894,2)*S898</f>
        <v>0</v>
      </c>
    </row>
    <row r="899" spans="2:20" ht="45" customHeight="1" x14ac:dyDescent="0.2">
      <c r="B899" s="26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10" t="s">
        <v>54</v>
      </c>
      <c r="R899" s="10" t="s">
        <v>55</v>
      </c>
      <c r="S899" s="11"/>
      <c r="T899" s="15">
        <f>ROUND(L894,2)*S899</f>
        <v>0</v>
      </c>
    </row>
    <row r="900" spans="2:20" ht="45" customHeight="1" x14ac:dyDescent="0.2">
      <c r="B900" s="26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10" t="s">
        <v>56</v>
      </c>
      <c r="R900" s="10" t="s">
        <v>57</v>
      </c>
      <c r="S900" s="11"/>
      <c r="T900" s="15">
        <f>ROUND(L894,2)*S900</f>
        <v>0</v>
      </c>
    </row>
    <row r="901" spans="2:20" ht="45" customHeight="1" x14ac:dyDescent="0.2">
      <c r="B901" s="26" t="s">
        <v>23</v>
      </c>
      <c r="C901" s="27" t="s">
        <v>484</v>
      </c>
      <c r="D901" s="27" t="s">
        <v>25</v>
      </c>
      <c r="E901" s="27" t="s">
        <v>485</v>
      </c>
      <c r="F901" s="27" t="s">
        <v>486</v>
      </c>
      <c r="G901" s="28">
        <f>S901+S902+S903+S904+S905+S906+S907</f>
        <v>0</v>
      </c>
      <c r="H901" s="27" t="s">
        <v>34</v>
      </c>
      <c r="I901" s="29">
        <v>13.82</v>
      </c>
      <c r="J901" s="29">
        <v>13.82</v>
      </c>
      <c r="K901" s="30">
        <v>0.23</v>
      </c>
      <c r="L901" s="29">
        <f>ROUND(J901,2)+(ROUND(J901,2)*K901)</f>
        <v>16.9986</v>
      </c>
      <c r="M901" s="31">
        <f>ROUND(T901,2)+ROUND(T902,2)+ROUND(T903,2)+ROUND(T904,2)+ROUND(T905,2)+ROUND(T906,2)+ROUND(T907,2)</f>
        <v>0</v>
      </c>
      <c r="N901" s="27"/>
      <c r="O901" s="27" t="s">
        <v>473</v>
      </c>
      <c r="P901" s="27" t="s">
        <v>474</v>
      </c>
      <c r="Q901" s="10" t="s">
        <v>21</v>
      </c>
      <c r="R901" s="10" t="s">
        <v>30</v>
      </c>
      <c r="S901" s="11"/>
      <c r="T901" s="15">
        <f>ROUND(L901,2)*S901</f>
        <v>0</v>
      </c>
    </row>
    <row r="902" spans="2:20" ht="45" customHeight="1" x14ac:dyDescent="0.2">
      <c r="B902" s="26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10" t="s">
        <v>46</v>
      </c>
      <c r="R902" s="10" t="s">
        <v>47</v>
      </c>
      <c r="S902" s="11"/>
      <c r="T902" s="15">
        <f>ROUND(L901,2)*S902</f>
        <v>0</v>
      </c>
    </row>
    <row r="903" spans="2:20" ht="45" customHeight="1" x14ac:dyDescent="0.2">
      <c r="B903" s="26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10" t="s">
        <v>48</v>
      </c>
      <c r="R903" s="10" t="s">
        <v>49</v>
      </c>
      <c r="S903" s="11"/>
      <c r="T903" s="15">
        <f>ROUND(L901,2)*S903</f>
        <v>0</v>
      </c>
    </row>
    <row r="904" spans="2:20" ht="45" customHeight="1" x14ac:dyDescent="0.2">
      <c r="B904" s="26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10" t="s">
        <v>50</v>
      </c>
      <c r="R904" s="10" t="s">
        <v>51</v>
      </c>
      <c r="S904" s="11"/>
      <c r="T904" s="15">
        <f>ROUND(L901,2)*S904</f>
        <v>0</v>
      </c>
    </row>
    <row r="905" spans="2:20" ht="45" customHeight="1" x14ac:dyDescent="0.2">
      <c r="B905" s="26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10" t="s">
        <v>52</v>
      </c>
      <c r="R905" s="10" t="s">
        <v>53</v>
      </c>
      <c r="S905" s="11"/>
      <c r="T905" s="15">
        <f>ROUND(L901,2)*S905</f>
        <v>0</v>
      </c>
    </row>
    <row r="906" spans="2:20" ht="45" customHeight="1" x14ac:dyDescent="0.2">
      <c r="B906" s="26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10" t="s">
        <v>54</v>
      </c>
      <c r="R906" s="10" t="s">
        <v>55</v>
      </c>
      <c r="S906" s="11"/>
      <c r="T906" s="15">
        <f>ROUND(L901,2)*S906</f>
        <v>0</v>
      </c>
    </row>
    <row r="907" spans="2:20" ht="45" customHeight="1" x14ac:dyDescent="0.2">
      <c r="B907" s="26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10" t="s">
        <v>56</v>
      </c>
      <c r="R907" s="10" t="s">
        <v>57</v>
      </c>
      <c r="S907" s="11"/>
      <c r="T907" s="15">
        <f>ROUND(L901,2)*S907</f>
        <v>0</v>
      </c>
    </row>
    <row r="908" spans="2:20" ht="25.5" x14ac:dyDescent="0.2">
      <c r="B908" s="5" t="s">
        <v>92</v>
      </c>
      <c r="C908" s="6" t="s">
        <v>487</v>
      </c>
      <c r="D908" s="6"/>
      <c r="E908" s="6"/>
      <c r="F908" s="6" t="s">
        <v>488</v>
      </c>
      <c r="G908" s="6"/>
      <c r="H908" s="6"/>
      <c r="I908" s="6"/>
      <c r="J908" s="6"/>
      <c r="K908" s="6"/>
      <c r="L908" s="6"/>
      <c r="M908" s="7">
        <f>ROUND(M909,2)+ROUND(M916,2)+ROUND(M923,2)+ROUND(M930,2)+ROUND(M937,2)+ROUND(M944,2)+ROUND(M951,2)</f>
        <v>0</v>
      </c>
      <c r="N908" s="6"/>
      <c r="O908" s="6"/>
      <c r="P908" s="6"/>
      <c r="Q908" s="6"/>
      <c r="R908" s="6"/>
      <c r="S908" s="6"/>
      <c r="T908" s="8"/>
    </row>
    <row r="909" spans="2:20" ht="45" customHeight="1" x14ac:dyDescent="0.2">
      <c r="B909" s="26" t="s">
        <v>23</v>
      </c>
      <c r="C909" s="27" t="s">
        <v>489</v>
      </c>
      <c r="D909" s="27" t="s">
        <v>25</v>
      </c>
      <c r="E909" s="27" t="s">
        <v>490</v>
      </c>
      <c r="F909" s="27" t="s">
        <v>491</v>
      </c>
      <c r="G909" s="28">
        <f>S909+S910+S911+S912+S913+S914+S915</f>
        <v>0</v>
      </c>
      <c r="H909" s="27" t="s">
        <v>34</v>
      </c>
      <c r="I909" s="29">
        <v>196.38</v>
      </c>
      <c r="J909" s="29">
        <v>196.38</v>
      </c>
      <c r="K909" s="30">
        <v>0.23</v>
      </c>
      <c r="L909" s="29">
        <f>ROUND(J909,2)+(ROUND(J909,2)*K909)</f>
        <v>241.54739999999998</v>
      </c>
      <c r="M909" s="31">
        <f>ROUND(T909,2)+ROUND(T910,2)+ROUND(T911,2)+ROUND(T912,2)+ROUND(T913,2)+ROUND(T914,2)+ROUND(T915,2)</f>
        <v>0</v>
      </c>
      <c r="N909" s="27"/>
      <c r="O909" s="27" t="s">
        <v>487</v>
      </c>
      <c r="P909" s="27" t="s">
        <v>488</v>
      </c>
      <c r="Q909" s="10" t="s">
        <v>21</v>
      </c>
      <c r="R909" s="10" t="s">
        <v>30</v>
      </c>
      <c r="S909" s="11"/>
      <c r="T909" s="15">
        <f>ROUND(L909,2)*S909</f>
        <v>0</v>
      </c>
    </row>
    <row r="910" spans="2:20" ht="45" customHeight="1" x14ac:dyDescent="0.2">
      <c r="B910" s="26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10" t="s">
        <v>46</v>
      </c>
      <c r="R910" s="10" t="s">
        <v>47</v>
      </c>
      <c r="S910" s="11"/>
      <c r="T910" s="15">
        <f>ROUND(L909,2)*S910</f>
        <v>0</v>
      </c>
    </row>
    <row r="911" spans="2:20" ht="45" customHeight="1" x14ac:dyDescent="0.2">
      <c r="B911" s="26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10" t="s">
        <v>48</v>
      </c>
      <c r="R911" s="10" t="s">
        <v>49</v>
      </c>
      <c r="S911" s="11"/>
      <c r="T911" s="15">
        <f>ROUND(L909,2)*S911</f>
        <v>0</v>
      </c>
    </row>
    <row r="912" spans="2:20" ht="45" customHeight="1" x14ac:dyDescent="0.2">
      <c r="B912" s="26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10" t="s">
        <v>50</v>
      </c>
      <c r="R912" s="10" t="s">
        <v>51</v>
      </c>
      <c r="S912" s="11"/>
      <c r="T912" s="15">
        <f>ROUND(L909,2)*S912</f>
        <v>0</v>
      </c>
    </row>
    <row r="913" spans="2:20" ht="45" customHeight="1" x14ac:dyDescent="0.2">
      <c r="B913" s="26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10" t="s">
        <v>52</v>
      </c>
      <c r="R913" s="10" t="s">
        <v>53</v>
      </c>
      <c r="S913" s="11"/>
      <c r="T913" s="15">
        <f>ROUND(L909,2)*S913</f>
        <v>0</v>
      </c>
    </row>
    <row r="914" spans="2:20" ht="45" customHeight="1" x14ac:dyDescent="0.2">
      <c r="B914" s="26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10" t="s">
        <v>54</v>
      </c>
      <c r="R914" s="10" t="s">
        <v>55</v>
      </c>
      <c r="S914" s="11"/>
      <c r="T914" s="15">
        <f>ROUND(L909,2)*S914</f>
        <v>0</v>
      </c>
    </row>
    <row r="915" spans="2:20" ht="45" customHeight="1" x14ac:dyDescent="0.2">
      <c r="B915" s="26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10" t="s">
        <v>56</v>
      </c>
      <c r="R915" s="10" t="s">
        <v>57</v>
      </c>
      <c r="S915" s="11"/>
      <c r="T915" s="15">
        <f>ROUND(L909,2)*S915</f>
        <v>0</v>
      </c>
    </row>
    <row r="916" spans="2:20" ht="45" customHeight="1" x14ac:dyDescent="0.2">
      <c r="B916" s="26" t="s">
        <v>23</v>
      </c>
      <c r="C916" s="27" t="s">
        <v>492</v>
      </c>
      <c r="D916" s="27" t="s">
        <v>36</v>
      </c>
      <c r="E916" s="27" t="s">
        <v>493</v>
      </c>
      <c r="F916" s="27" t="s">
        <v>494</v>
      </c>
      <c r="G916" s="28">
        <f>S916+S917+S918+S919+S920+S921+S922</f>
        <v>0</v>
      </c>
      <c r="H916" s="27" t="s">
        <v>34</v>
      </c>
      <c r="I916" s="29">
        <v>156.57</v>
      </c>
      <c r="J916" s="29">
        <v>156.57</v>
      </c>
      <c r="K916" s="30">
        <v>0.23</v>
      </c>
      <c r="L916" s="29">
        <f>ROUND(J916,2)+(ROUND(J916,2)*K916)</f>
        <v>192.58109999999999</v>
      </c>
      <c r="M916" s="31">
        <f>ROUND(T916,2)+ROUND(T917,2)+ROUND(T918,2)+ROUND(T919,2)+ROUND(T920,2)+ROUND(T921,2)+ROUND(T922,2)</f>
        <v>0</v>
      </c>
      <c r="N916" s="27"/>
      <c r="O916" s="27" t="s">
        <v>487</v>
      </c>
      <c r="P916" s="27" t="s">
        <v>488</v>
      </c>
      <c r="Q916" s="10" t="s">
        <v>21</v>
      </c>
      <c r="R916" s="10" t="s">
        <v>30</v>
      </c>
      <c r="S916" s="11"/>
      <c r="T916" s="15">
        <f>ROUND(L916,2)*S916</f>
        <v>0</v>
      </c>
    </row>
    <row r="917" spans="2:20" ht="45" customHeight="1" x14ac:dyDescent="0.2">
      <c r="B917" s="26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10" t="s">
        <v>46</v>
      </c>
      <c r="R917" s="10" t="s">
        <v>47</v>
      </c>
      <c r="S917" s="11"/>
      <c r="T917" s="15">
        <f>ROUND(L916,2)*S917</f>
        <v>0</v>
      </c>
    </row>
    <row r="918" spans="2:20" ht="45" customHeight="1" x14ac:dyDescent="0.2">
      <c r="B918" s="26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10" t="s">
        <v>48</v>
      </c>
      <c r="R918" s="10" t="s">
        <v>49</v>
      </c>
      <c r="S918" s="11"/>
      <c r="T918" s="15">
        <f>ROUND(L916,2)*S918</f>
        <v>0</v>
      </c>
    </row>
    <row r="919" spans="2:20" ht="45" customHeight="1" x14ac:dyDescent="0.2">
      <c r="B919" s="26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10" t="s">
        <v>50</v>
      </c>
      <c r="R919" s="10" t="s">
        <v>51</v>
      </c>
      <c r="S919" s="11"/>
      <c r="T919" s="15">
        <f>ROUND(L916,2)*S919</f>
        <v>0</v>
      </c>
    </row>
    <row r="920" spans="2:20" ht="45" customHeight="1" x14ac:dyDescent="0.2">
      <c r="B920" s="26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10" t="s">
        <v>52</v>
      </c>
      <c r="R920" s="10" t="s">
        <v>53</v>
      </c>
      <c r="S920" s="11"/>
      <c r="T920" s="15">
        <f>ROUND(L916,2)*S920</f>
        <v>0</v>
      </c>
    </row>
    <row r="921" spans="2:20" ht="45" customHeight="1" x14ac:dyDescent="0.2">
      <c r="B921" s="26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10" t="s">
        <v>54</v>
      </c>
      <c r="R921" s="10" t="s">
        <v>55</v>
      </c>
      <c r="S921" s="11"/>
      <c r="T921" s="15">
        <f>ROUND(L916,2)*S921</f>
        <v>0</v>
      </c>
    </row>
    <row r="922" spans="2:20" ht="45" customHeight="1" x14ac:dyDescent="0.2">
      <c r="B922" s="26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10" t="s">
        <v>56</v>
      </c>
      <c r="R922" s="10" t="s">
        <v>57</v>
      </c>
      <c r="S922" s="11"/>
      <c r="T922" s="15">
        <f>ROUND(L916,2)*S922</f>
        <v>0</v>
      </c>
    </row>
    <row r="923" spans="2:20" ht="45" customHeight="1" x14ac:dyDescent="0.2">
      <c r="B923" s="26" t="s">
        <v>23</v>
      </c>
      <c r="C923" s="27" t="s">
        <v>495</v>
      </c>
      <c r="D923" s="27" t="s">
        <v>25</v>
      </c>
      <c r="E923" s="27" t="s">
        <v>496</v>
      </c>
      <c r="F923" s="27" t="s">
        <v>497</v>
      </c>
      <c r="G923" s="28">
        <f>S923+S924+S925+S926+S927+S928+S929</f>
        <v>0</v>
      </c>
      <c r="H923" s="27" t="s">
        <v>34</v>
      </c>
      <c r="I923" s="29">
        <v>50.76</v>
      </c>
      <c r="J923" s="29">
        <v>50.76</v>
      </c>
      <c r="K923" s="30">
        <v>0.23</v>
      </c>
      <c r="L923" s="29">
        <f>ROUND(J923,2)+(ROUND(J923,2)*K923)</f>
        <v>62.434799999999996</v>
      </c>
      <c r="M923" s="31">
        <f>ROUND(T923,2)+ROUND(T924,2)+ROUND(T925,2)+ROUND(T926,2)+ROUND(T927,2)+ROUND(T928,2)+ROUND(T929,2)</f>
        <v>0</v>
      </c>
      <c r="N923" s="27"/>
      <c r="O923" s="27" t="s">
        <v>487</v>
      </c>
      <c r="P923" s="27" t="s">
        <v>488</v>
      </c>
      <c r="Q923" s="10" t="s">
        <v>21</v>
      </c>
      <c r="R923" s="10" t="s">
        <v>30</v>
      </c>
      <c r="S923" s="11"/>
      <c r="T923" s="15">
        <f>ROUND(L923,2)*S923</f>
        <v>0</v>
      </c>
    </row>
    <row r="924" spans="2:20" ht="45" customHeight="1" x14ac:dyDescent="0.2">
      <c r="B924" s="26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10" t="s">
        <v>46</v>
      </c>
      <c r="R924" s="10" t="s">
        <v>47</v>
      </c>
      <c r="S924" s="11"/>
      <c r="T924" s="15">
        <f>ROUND(L923,2)*S924</f>
        <v>0</v>
      </c>
    </row>
    <row r="925" spans="2:20" ht="45" customHeight="1" x14ac:dyDescent="0.2">
      <c r="B925" s="26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10" t="s">
        <v>48</v>
      </c>
      <c r="R925" s="10" t="s">
        <v>49</v>
      </c>
      <c r="S925" s="11"/>
      <c r="T925" s="15">
        <f>ROUND(L923,2)*S925</f>
        <v>0</v>
      </c>
    </row>
    <row r="926" spans="2:20" ht="45" customHeight="1" x14ac:dyDescent="0.2">
      <c r="B926" s="26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10" t="s">
        <v>50</v>
      </c>
      <c r="R926" s="10" t="s">
        <v>51</v>
      </c>
      <c r="S926" s="11"/>
      <c r="T926" s="15">
        <f>ROUND(L923,2)*S926</f>
        <v>0</v>
      </c>
    </row>
    <row r="927" spans="2:20" ht="45" customHeight="1" x14ac:dyDescent="0.2">
      <c r="B927" s="26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10" t="s">
        <v>52</v>
      </c>
      <c r="R927" s="10" t="s">
        <v>53</v>
      </c>
      <c r="S927" s="11"/>
      <c r="T927" s="15">
        <f>ROUND(L923,2)*S927</f>
        <v>0</v>
      </c>
    </row>
    <row r="928" spans="2:20" ht="45" customHeight="1" x14ac:dyDescent="0.2">
      <c r="B928" s="26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10" t="s">
        <v>54</v>
      </c>
      <c r="R928" s="10" t="s">
        <v>55</v>
      </c>
      <c r="S928" s="11"/>
      <c r="T928" s="15">
        <f>ROUND(L923,2)*S928</f>
        <v>0</v>
      </c>
    </row>
    <row r="929" spans="2:20" ht="45" customHeight="1" x14ac:dyDescent="0.2">
      <c r="B929" s="26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10" t="s">
        <v>56</v>
      </c>
      <c r="R929" s="10" t="s">
        <v>57</v>
      </c>
      <c r="S929" s="11"/>
      <c r="T929" s="15">
        <f>ROUND(L923,2)*S929</f>
        <v>0</v>
      </c>
    </row>
    <row r="930" spans="2:20" ht="45" customHeight="1" x14ac:dyDescent="0.2">
      <c r="B930" s="26" t="s">
        <v>23</v>
      </c>
      <c r="C930" s="27" t="s">
        <v>498</v>
      </c>
      <c r="D930" s="27" t="s">
        <v>25</v>
      </c>
      <c r="E930" s="27" t="s">
        <v>499</v>
      </c>
      <c r="F930" s="27" t="s">
        <v>500</v>
      </c>
      <c r="G930" s="28">
        <f>S930+S931+S932+S933+S934+S935+S936</f>
        <v>0</v>
      </c>
      <c r="H930" s="27" t="s">
        <v>75</v>
      </c>
      <c r="I930" s="29">
        <v>13.85</v>
      </c>
      <c r="J930" s="29">
        <v>13.85</v>
      </c>
      <c r="K930" s="30">
        <v>0.23</v>
      </c>
      <c r="L930" s="29">
        <f>ROUND(J930,2)+(ROUND(J930,2)*K930)</f>
        <v>17.035499999999999</v>
      </c>
      <c r="M930" s="31">
        <f>ROUND(T930,2)+ROUND(T931,2)+ROUND(T932,2)+ROUND(T933,2)+ROUND(T934,2)+ROUND(T935,2)+ROUND(T936,2)</f>
        <v>0</v>
      </c>
      <c r="N930" s="27"/>
      <c r="O930" s="27" t="s">
        <v>487</v>
      </c>
      <c r="P930" s="27" t="s">
        <v>488</v>
      </c>
      <c r="Q930" s="10" t="s">
        <v>21</v>
      </c>
      <c r="R930" s="10" t="s">
        <v>30</v>
      </c>
      <c r="S930" s="11"/>
      <c r="T930" s="15">
        <f>ROUND(L930,2)*S930</f>
        <v>0</v>
      </c>
    </row>
    <row r="931" spans="2:20" ht="45" customHeight="1" x14ac:dyDescent="0.2">
      <c r="B931" s="26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10" t="s">
        <v>46</v>
      </c>
      <c r="R931" s="10" t="s">
        <v>47</v>
      </c>
      <c r="S931" s="11"/>
      <c r="T931" s="15">
        <f>ROUND(L930,2)*S931</f>
        <v>0</v>
      </c>
    </row>
    <row r="932" spans="2:20" ht="45" customHeight="1" x14ac:dyDescent="0.2">
      <c r="B932" s="26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10" t="s">
        <v>48</v>
      </c>
      <c r="R932" s="10" t="s">
        <v>49</v>
      </c>
      <c r="S932" s="11"/>
      <c r="T932" s="15">
        <f>ROUND(L930,2)*S932</f>
        <v>0</v>
      </c>
    </row>
    <row r="933" spans="2:20" ht="45" customHeight="1" x14ac:dyDescent="0.2">
      <c r="B933" s="26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10" t="s">
        <v>50</v>
      </c>
      <c r="R933" s="10" t="s">
        <v>51</v>
      </c>
      <c r="S933" s="11"/>
      <c r="T933" s="15">
        <f>ROUND(L930,2)*S933</f>
        <v>0</v>
      </c>
    </row>
    <row r="934" spans="2:20" ht="45" customHeight="1" x14ac:dyDescent="0.2">
      <c r="B934" s="26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10" t="s">
        <v>52</v>
      </c>
      <c r="R934" s="10" t="s">
        <v>53</v>
      </c>
      <c r="S934" s="11"/>
      <c r="T934" s="15">
        <f>ROUND(L930,2)*S934</f>
        <v>0</v>
      </c>
    </row>
    <row r="935" spans="2:20" ht="45" customHeight="1" x14ac:dyDescent="0.2">
      <c r="B935" s="26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10" t="s">
        <v>54</v>
      </c>
      <c r="R935" s="10" t="s">
        <v>55</v>
      </c>
      <c r="S935" s="11"/>
      <c r="T935" s="15">
        <f>ROUND(L930,2)*S935</f>
        <v>0</v>
      </c>
    </row>
    <row r="936" spans="2:20" ht="45" customHeight="1" x14ac:dyDescent="0.2">
      <c r="B936" s="26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10" t="s">
        <v>56</v>
      </c>
      <c r="R936" s="10" t="s">
        <v>57</v>
      </c>
      <c r="S936" s="11"/>
      <c r="T936" s="15">
        <f>ROUND(L930,2)*S936</f>
        <v>0</v>
      </c>
    </row>
    <row r="937" spans="2:20" ht="45" customHeight="1" x14ac:dyDescent="0.2">
      <c r="B937" s="26" t="s">
        <v>23</v>
      </c>
      <c r="C937" s="27" t="s">
        <v>501</v>
      </c>
      <c r="D937" s="27" t="s">
        <v>25</v>
      </c>
      <c r="E937" s="27" t="s">
        <v>465</v>
      </c>
      <c r="F937" s="27" t="s">
        <v>466</v>
      </c>
      <c r="G937" s="28">
        <f>S937+S938+S939+S940+S941+S942+S943</f>
        <v>0</v>
      </c>
      <c r="H937" s="27" t="s">
        <v>75</v>
      </c>
      <c r="I937" s="29">
        <v>6.27</v>
      </c>
      <c r="J937" s="29">
        <v>6.27</v>
      </c>
      <c r="K937" s="30">
        <v>0.23</v>
      </c>
      <c r="L937" s="29">
        <f>ROUND(J937,2)+(ROUND(J937,2)*K937)</f>
        <v>7.7120999999999995</v>
      </c>
      <c r="M937" s="31">
        <f>ROUND(T937,2)+ROUND(T938,2)+ROUND(T939,2)+ROUND(T940,2)+ROUND(T941,2)+ROUND(T942,2)+ROUND(T943,2)</f>
        <v>0</v>
      </c>
      <c r="N937" s="27"/>
      <c r="O937" s="27" t="s">
        <v>487</v>
      </c>
      <c r="P937" s="27" t="s">
        <v>488</v>
      </c>
      <c r="Q937" s="10" t="s">
        <v>21</v>
      </c>
      <c r="R937" s="10" t="s">
        <v>30</v>
      </c>
      <c r="S937" s="11"/>
      <c r="T937" s="15">
        <f>ROUND(L937,2)*S937</f>
        <v>0</v>
      </c>
    </row>
    <row r="938" spans="2:20" ht="45" customHeight="1" x14ac:dyDescent="0.2">
      <c r="B938" s="26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10" t="s">
        <v>46</v>
      </c>
      <c r="R938" s="10" t="s">
        <v>47</v>
      </c>
      <c r="S938" s="11"/>
      <c r="T938" s="15">
        <f>ROUND(L937,2)*S938</f>
        <v>0</v>
      </c>
    </row>
    <row r="939" spans="2:20" ht="45" customHeight="1" x14ac:dyDescent="0.2">
      <c r="B939" s="26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10" t="s">
        <v>48</v>
      </c>
      <c r="R939" s="10" t="s">
        <v>49</v>
      </c>
      <c r="S939" s="11"/>
      <c r="T939" s="15">
        <f>ROUND(L937,2)*S939</f>
        <v>0</v>
      </c>
    </row>
    <row r="940" spans="2:20" ht="45" customHeight="1" x14ac:dyDescent="0.2">
      <c r="B940" s="26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10" t="s">
        <v>50</v>
      </c>
      <c r="R940" s="10" t="s">
        <v>51</v>
      </c>
      <c r="S940" s="11"/>
      <c r="T940" s="15">
        <f>ROUND(L937,2)*S940</f>
        <v>0</v>
      </c>
    </row>
    <row r="941" spans="2:20" ht="45" customHeight="1" x14ac:dyDescent="0.2">
      <c r="B941" s="26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10" t="s">
        <v>52</v>
      </c>
      <c r="R941" s="10" t="s">
        <v>53</v>
      </c>
      <c r="S941" s="11"/>
      <c r="T941" s="15">
        <f>ROUND(L937,2)*S941</f>
        <v>0</v>
      </c>
    </row>
    <row r="942" spans="2:20" ht="45" customHeight="1" x14ac:dyDescent="0.2">
      <c r="B942" s="26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10" t="s">
        <v>54</v>
      </c>
      <c r="R942" s="10" t="s">
        <v>55</v>
      </c>
      <c r="S942" s="11"/>
      <c r="T942" s="15">
        <f>ROUND(L937,2)*S942</f>
        <v>0</v>
      </c>
    </row>
    <row r="943" spans="2:20" ht="45" customHeight="1" x14ac:dyDescent="0.2">
      <c r="B943" s="26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10" t="s">
        <v>56</v>
      </c>
      <c r="R943" s="10" t="s">
        <v>57</v>
      </c>
      <c r="S943" s="11"/>
      <c r="T943" s="15">
        <f>ROUND(L937,2)*S943</f>
        <v>0</v>
      </c>
    </row>
    <row r="944" spans="2:20" ht="45" customHeight="1" x14ac:dyDescent="0.2">
      <c r="B944" s="26" t="s">
        <v>23</v>
      </c>
      <c r="C944" s="27" t="s">
        <v>502</v>
      </c>
      <c r="D944" s="27" t="s">
        <v>25</v>
      </c>
      <c r="E944" s="27" t="s">
        <v>456</v>
      </c>
      <c r="F944" s="27" t="s">
        <v>457</v>
      </c>
      <c r="G944" s="28">
        <f>S944+S945+S946+S947+S948+S949+S950</f>
        <v>0</v>
      </c>
      <c r="H944" s="27" t="s">
        <v>34</v>
      </c>
      <c r="I944" s="29">
        <v>9.66</v>
      </c>
      <c r="J944" s="29">
        <v>9.66</v>
      </c>
      <c r="K944" s="30">
        <v>0.23</v>
      </c>
      <c r="L944" s="29">
        <f>ROUND(J944,2)+(ROUND(J944,2)*K944)</f>
        <v>11.8818</v>
      </c>
      <c r="M944" s="31">
        <f>ROUND(T944,2)+ROUND(T945,2)+ROUND(T946,2)+ROUND(T947,2)+ROUND(T948,2)+ROUND(T949,2)+ROUND(T950,2)</f>
        <v>0</v>
      </c>
      <c r="N944" s="27"/>
      <c r="O944" s="27" t="s">
        <v>487</v>
      </c>
      <c r="P944" s="27" t="s">
        <v>488</v>
      </c>
      <c r="Q944" s="10" t="s">
        <v>21</v>
      </c>
      <c r="R944" s="10" t="s">
        <v>30</v>
      </c>
      <c r="S944" s="11"/>
      <c r="T944" s="15">
        <f>ROUND(L944,2)*S944</f>
        <v>0</v>
      </c>
    </row>
    <row r="945" spans="2:20" ht="45" customHeight="1" x14ac:dyDescent="0.2">
      <c r="B945" s="26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10" t="s">
        <v>46</v>
      </c>
      <c r="R945" s="10" t="s">
        <v>47</v>
      </c>
      <c r="S945" s="11"/>
      <c r="T945" s="15">
        <f>ROUND(L944,2)*S945</f>
        <v>0</v>
      </c>
    </row>
    <row r="946" spans="2:20" ht="45" customHeight="1" x14ac:dyDescent="0.2">
      <c r="B946" s="26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10" t="s">
        <v>48</v>
      </c>
      <c r="R946" s="10" t="s">
        <v>49</v>
      </c>
      <c r="S946" s="11"/>
      <c r="T946" s="15">
        <f>ROUND(L944,2)*S946</f>
        <v>0</v>
      </c>
    </row>
    <row r="947" spans="2:20" ht="45" customHeight="1" x14ac:dyDescent="0.2">
      <c r="B947" s="26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10" t="s">
        <v>50</v>
      </c>
      <c r="R947" s="10" t="s">
        <v>51</v>
      </c>
      <c r="S947" s="11"/>
      <c r="T947" s="15">
        <f>ROUND(L944,2)*S947</f>
        <v>0</v>
      </c>
    </row>
    <row r="948" spans="2:20" ht="45" customHeight="1" x14ac:dyDescent="0.2">
      <c r="B948" s="26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10" t="s">
        <v>52</v>
      </c>
      <c r="R948" s="10" t="s">
        <v>53</v>
      </c>
      <c r="S948" s="11"/>
      <c r="T948" s="15">
        <f>ROUND(L944,2)*S948</f>
        <v>0</v>
      </c>
    </row>
    <row r="949" spans="2:20" ht="45" customHeight="1" x14ac:dyDescent="0.2">
      <c r="B949" s="26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10" t="s">
        <v>54</v>
      </c>
      <c r="R949" s="10" t="s">
        <v>55</v>
      </c>
      <c r="S949" s="11"/>
      <c r="T949" s="15">
        <f>ROUND(L944,2)*S949</f>
        <v>0</v>
      </c>
    </row>
    <row r="950" spans="2:20" ht="45" customHeight="1" x14ac:dyDescent="0.2">
      <c r="B950" s="26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10" t="s">
        <v>56</v>
      </c>
      <c r="R950" s="10" t="s">
        <v>57</v>
      </c>
      <c r="S950" s="11"/>
      <c r="T950" s="15">
        <f>ROUND(L944,2)*S950</f>
        <v>0</v>
      </c>
    </row>
    <row r="951" spans="2:20" ht="45" customHeight="1" x14ac:dyDescent="0.2">
      <c r="B951" s="26" t="s">
        <v>23</v>
      </c>
      <c r="C951" s="27" t="s">
        <v>503</v>
      </c>
      <c r="D951" s="27" t="s">
        <v>25</v>
      </c>
      <c r="E951" s="27" t="s">
        <v>504</v>
      </c>
      <c r="F951" s="27" t="s">
        <v>505</v>
      </c>
      <c r="G951" s="28">
        <f>S951+S952+S953+S954+S955+S956+S957</f>
        <v>0</v>
      </c>
      <c r="H951" s="27" t="s">
        <v>34</v>
      </c>
      <c r="I951" s="29">
        <v>13.43</v>
      </c>
      <c r="J951" s="29">
        <v>13.43</v>
      </c>
      <c r="K951" s="30">
        <v>0.23</v>
      </c>
      <c r="L951" s="29">
        <f>ROUND(J951,2)+(ROUND(J951,2)*K951)</f>
        <v>16.518899999999999</v>
      </c>
      <c r="M951" s="31">
        <f>ROUND(T951,2)+ROUND(T952,2)+ROUND(T953,2)+ROUND(T954,2)+ROUND(T955,2)+ROUND(T956,2)+ROUND(T957,2)</f>
        <v>0</v>
      </c>
      <c r="N951" s="27"/>
      <c r="O951" s="27" t="s">
        <v>487</v>
      </c>
      <c r="P951" s="27" t="s">
        <v>488</v>
      </c>
      <c r="Q951" s="10" t="s">
        <v>21</v>
      </c>
      <c r="R951" s="10" t="s">
        <v>30</v>
      </c>
      <c r="S951" s="11"/>
      <c r="T951" s="15">
        <f>ROUND(L951,2)*S951</f>
        <v>0</v>
      </c>
    </row>
    <row r="952" spans="2:20" ht="45" customHeight="1" x14ac:dyDescent="0.2">
      <c r="B952" s="26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10" t="s">
        <v>46</v>
      </c>
      <c r="R952" s="10" t="s">
        <v>47</v>
      </c>
      <c r="S952" s="11"/>
      <c r="T952" s="15">
        <f>ROUND(L951,2)*S952</f>
        <v>0</v>
      </c>
    </row>
    <row r="953" spans="2:20" ht="45" customHeight="1" x14ac:dyDescent="0.2">
      <c r="B953" s="26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10" t="s">
        <v>48</v>
      </c>
      <c r="R953" s="10" t="s">
        <v>49</v>
      </c>
      <c r="S953" s="11"/>
      <c r="T953" s="15">
        <f>ROUND(L951,2)*S953</f>
        <v>0</v>
      </c>
    </row>
    <row r="954" spans="2:20" ht="45" customHeight="1" x14ac:dyDescent="0.2">
      <c r="B954" s="26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10" t="s">
        <v>50</v>
      </c>
      <c r="R954" s="10" t="s">
        <v>51</v>
      </c>
      <c r="S954" s="11"/>
      <c r="T954" s="15">
        <f>ROUND(L951,2)*S954</f>
        <v>0</v>
      </c>
    </row>
    <row r="955" spans="2:20" ht="45" customHeight="1" x14ac:dyDescent="0.2">
      <c r="B955" s="26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10" t="s">
        <v>52</v>
      </c>
      <c r="R955" s="10" t="s">
        <v>53</v>
      </c>
      <c r="S955" s="11"/>
      <c r="T955" s="15">
        <f>ROUND(L951,2)*S955</f>
        <v>0</v>
      </c>
    </row>
    <row r="956" spans="2:20" ht="45" customHeight="1" x14ac:dyDescent="0.2">
      <c r="B956" s="26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10" t="s">
        <v>54</v>
      </c>
      <c r="R956" s="10" t="s">
        <v>55</v>
      </c>
      <c r="S956" s="11"/>
      <c r="T956" s="15">
        <f>ROUND(L951,2)*S956</f>
        <v>0</v>
      </c>
    </row>
    <row r="957" spans="2:20" ht="45" customHeight="1" x14ac:dyDescent="0.2">
      <c r="B957" s="26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10" t="s">
        <v>56</v>
      </c>
      <c r="R957" s="10" t="s">
        <v>57</v>
      </c>
      <c r="S957" s="11"/>
      <c r="T957" s="15">
        <f>ROUND(L951,2)*S957</f>
        <v>0</v>
      </c>
    </row>
    <row r="958" spans="2:20" ht="25.5" x14ac:dyDescent="0.2">
      <c r="B958" s="5" t="s">
        <v>92</v>
      </c>
      <c r="C958" s="6" t="s">
        <v>506</v>
      </c>
      <c r="D958" s="6"/>
      <c r="E958" s="6"/>
      <c r="F958" s="6" t="s">
        <v>507</v>
      </c>
      <c r="G958" s="6"/>
      <c r="H958" s="6"/>
      <c r="I958" s="6"/>
      <c r="J958" s="6"/>
      <c r="K958" s="6"/>
      <c r="L958" s="6"/>
      <c r="M958" s="7">
        <f>ROUND(M959,2)+ROUND(M966,2)+ROUND(M973,2)+ROUND(M980,2)+ROUND(M987,2)+ROUND(M994,2)+ROUND(M1001,2)+ROUND(M1008,2)+ROUND(M1015,2)+ROUND(M1022,2)+ROUND(M1029,2)+ROUND(M1036,2)+ROUND(M1043,2)+ROUND(M1050,2)</f>
        <v>0</v>
      </c>
      <c r="N958" s="6"/>
      <c r="O958" s="6"/>
      <c r="P958" s="6"/>
      <c r="Q958" s="6"/>
      <c r="R958" s="6"/>
      <c r="S958" s="6"/>
      <c r="T958" s="8"/>
    </row>
    <row r="959" spans="2:20" ht="45" customHeight="1" x14ac:dyDescent="0.2">
      <c r="B959" s="26" t="s">
        <v>23</v>
      </c>
      <c r="C959" s="27" t="s">
        <v>508</v>
      </c>
      <c r="D959" s="27" t="s">
        <v>25</v>
      </c>
      <c r="E959" s="27" t="s">
        <v>509</v>
      </c>
      <c r="F959" s="27" t="s">
        <v>510</v>
      </c>
      <c r="G959" s="28">
        <f>S959+S960+S961+S962+S963+S964+S965</f>
        <v>0</v>
      </c>
      <c r="H959" s="27" t="s">
        <v>34</v>
      </c>
      <c r="I959" s="29">
        <v>307.97000000000003</v>
      </c>
      <c r="J959" s="29">
        <v>307.97000000000003</v>
      </c>
      <c r="K959" s="30">
        <v>0.23</v>
      </c>
      <c r="L959" s="29">
        <f>ROUND(J959,2)+(ROUND(J959,2)*K959)</f>
        <v>378.80310000000003</v>
      </c>
      <c r="M959" s="31">
        <f>ROUND(T959,2)+ROUND(T960,2)+ROUND(T961,2)+ROUND(T962,2)+ROUND(T963,2)+ROUND(T964,2)+ROUND(T965,2)</f>
        <v>0</v>
      </c>
      <c r="N959" s="27"/>
      <c r="O959" s="27" t="s">
        <v>506</v>
      </c>
      <c r="P959" s="27" t="s">
        <v>511</v>
      </c>
      <c r="Q959" s="10" t="s">
        <v>21</v>
      </c>
      <c r="R959" s="10" t="s">
        <v>30</v>
      </c>
      <c r="S959" s="11"/>
      <c r="T959" s="15">
        <f>ROUND(L959,2)*S959</f>
        <v>0</v>
      </c>
    </row>
    <row r="960" spans="2:20" ht="45" customHeight="1" x14ac:dyDescent="0.2">
      <c r="B960" s="26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10" t="s">
        <v>46</v>
      </c>
      <c r="R960" s="10" t="s">
        <v>47</v>
      </c>
      <c r="S960" s="11"/>
      <c r="T960" s="15">
        <f>ROUND(L959,2)*S960</f>
        <v>0</v>
      </c>
    </row>
    <row r="961" spans="2:20" ht="45" customHeight="1" x14ac:dyDescent="0.2">
      <c r="B961" s="26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10" t="s">
        <v>48</v>
      </c>
      <c r="R961" s="10" t="s">
        <v>49</v>
      </c>
      <c r="S961" s="11"/>
      <c r="T961" s="15">
        <f>ROUND(L959,2)*S961</f>
        <v>0</v>
      </c>
    </row>
    <row r="962" spans="2:20" ht="45" customHeight="1" x14ac:dyDescent="0.2">
      <c r="B962" s="26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10" t="s">
        <v>50</v>
      </c>
      <c r="R962" s="10" t="s">
        <v>51</v>
      </c>
      <c r="S962" s="11"/>
      <c r="T962" s="15">
        <f>ROUND(L959,2)*S962</f>
        <v>0</v>
      </c>
    </row>
    <row r="963" spans="2:20" ht="45" customHeight="1" x14ac:dyDescent="0.2">
      <c r="B963" s="26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10" t="s">
        <v>52</v>
      </c>
      <c r="R963" s="10" t="s">
        <v>53</v>
      </c>
      <c r="S963" s="11"/>
      <c r="T963" s="15">
        <f>ROUND(L959,2)*S963</f>
        <v>0</v>
      </c>
    </row>
    <row r="964" spans="2:20" ht="45" customHeight="1" x14ac:dyDescent="0.2">
      <c r="B964" s="26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10" t="s">
        <v>54</v>
      </c>
      <c r="R964" s="10" t="s">
        <v>55</v>
      </c>
      <c r="S964" s="11"/>
      <c r="T964" s="15">
        <f>ROUND(L959,2)*S964</f>
        <v>0</v>
      </c>
    </row>
    <row r="965" spans="2:20" ht="45" customHeight="1" x14ac:dyDescent="0.2">
      <c r="B965" s="26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10" t="s">
        <v>56</v>
      </c>
      <c r="R965" s="10" t="s">
        <v>57</v>
      </c>
      <c r="S965" s="11"/>
      <c r="T965" s="15">
        <f>ROUND(L959,2)*S965</f>
        <v>0</v>
      </c>
    </row>
    <row r="966" spans="2:20" ht="45" customHeight="1" x14ac:dyDescent="0.2">
      <c r="B966" s="26" t="s">
        <v>23</v>
      </c>
      <c r="C966" s="27" t="s">
        <v>512</v>
      </c>
      <c r="D966" s="27" t="s">
        <v>25</v>
      </c>
      <c r="E966" s="27" t="s">
        <v>513</v>
      </c>
      <c r="F966" s="27" t="s">
        <v>514</v>
      </c>
      <c r="G966" s="28">
        <f>S966+S967+S968+S969+S970+S971+S972</f>
        <v>0</v>
      </c>
      <c r="H966" s="27" t="s">
        <v>34</v>
      </c>
      <c r="I966" s="29">
        <v>4.6100000000000003</v>
      </c>
      <c r="J966" s="29">
        <v>4.6100000000000003</v>
      </c>
      <c r="K966" s="30">
        <v>0.23</v>
      </c>
      <c r="L966" s="29">
        <f>ROUND(J966,2)+(ROUND(J966,2)*K966)</f>
        <v>5.6703000000000001</v>
      </c>
      <c r="M966" s="31">
        <f>ROUND(T966,2)+ROUND(T967,2)+ROUND(T968,2)+ROUND(T969,2)+ROUND(T970,2)+ROUND(T971,2)+ROUND(T972,2)</f>
        <v>0</v>
      </c>
      <c r="N966" s="27"/>
      <c r="O966" s="27" t="s">
        <v>506</v>
      </c>
      <c r="P966" s="27" t="s">
        <v>511</v>
      </c>
      <c r="Q966" s="10" t="s">
        <v>21</v>
      </c>
      <c r="R966" s="10" t="s">
        <v>30</v>
      </c>
      <c r="S966" s="11"/>
      <c r="T966" s="15">
        <f>ROUND(L966,2)*S966</f>
        <v>0</v>
      </c>
    </row>
    <row r="967" spans="2:20" ht="45" customHeight="1" x14ac:dyDescent="0.2">
      <c r="B967" s="26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10" t="s">
        <v>46</v>
      </c>
      <c r="R967" s="10" t="s">
        <v>47</v>
      </c>
      <c r="S967" s="11"/>
      <c r="T967" s="15">
        <f>ROUND(L966,2)*S967</f>
        <v>0</v>
      </c>
    </row>
    <row r="968" spans="2:20" ht="45" customHeight="1" x14ac:dyDescent="0.2">
      <c r="B968" s="26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10" t="s">
        <v>48</v>
      </c>
      <c r="R968" s="10" t="s">
        <v>49</v>
      </c>
      <c r="S968" s="11"/>
      <c r="T968" s="15">
        <f>ROUND(L966,2)*S968</f>
        <v>0</v>
      </c>
    </row>
    <row r="969" spans="2:20" ht="45" customHeight="1" x14ac:dyDescent="0.2">
      <c r="B969" s="26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10" t="s">
        <v>50</v>
      </c>
      <c r="R969" s="10" t="s">
        <v>51</v>
      </c>
      <c r="S969" s="11"/>
      <c r="T969" s="15">
        <f>ROUND(L966,2)*S969</f>
        <v>0</v>
      </c>
    </row>
    <row r="970" spans="2:20" ht="45" customHeight="1" x14ac:dyDescent="0.2">
      <c r="B970" s="26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10" t="s">
        <v>52</v>
      </c>
      <c r="R970" s="10" t="s">
        <v>53</v>
      </c>
      <c r="S970" s="11"/>
      <c r="T970" s="15">
        <f>ROUND(L966,2)*S970</f>
        <v>0</v>
      </c>
    </row>
    <row r="971" spans="2:20" ht="45" customHeight="1" x14ac:dyDescent="0.2">
      <c r="B971" s="26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10" t="s">
        <v>54</v>
      </c>
      <c r="R971" s="10" t="s">
        <v>55</v>
      </c>
      <c r="S971" s="11"/>
      <c r="T971" s="15">
        <f>ROUND(L966,2)*S971</f>
        <v>0</v>
      </c>
    </row>
    <row r="972" spans="2:20" ht="45" customHeight="1" x14ac:dyDescent="0.2">
      <c r="B972" s="26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10" t="s">
        <v>56</v>
      </c>
      <c r="R972" s="10" t="s">
        <v>57</v>
      </c>
      <c r="S972" s="11"/>
      <c r="T972" s="15">
        <f>ROUND(L966,2)*S972</f>
        <v>0</v>
      </c>
    </row>
    <row r="973" spans="2:20" ht="45" customHeight="1" x14ac:dyDescent="0.2">
      <c r="B973" s="26" t="s">
        <v>23</v>
      </c>
      <c r="C973" s="27" t="s">
        <v>515</v>
      </c>
      <c r="D973" s="27" t="s">
        <v>25</v>
      </c>
      <c r="E973" s="27" t="s">
        <v>516</v>
      </c>
      <c r="F973" s="27" t="s">
        <v>517</v>
      </c>
      <c r="G973" s="28">
        <f>S973+S974+S975+S976+S977+S978+S979</f>
        <v>0</v>
      </c>
      <c r="H973" s="27" t="s">
        <v>34</v>
      </c>
      <c r="I973" s="29">
        <v>5.21</v>
      </c>
      <c r="J973" s="29">
        <v>5.21</v>
      </c>
      <c r="K973" s="30">
        <v>0.23</v>
      </c>
      <c r="L973" s="29">
        <f>ROUND(J973,2)+(ROUND(J973,2)*K973)</f>
        <v>6.4083000000000006</v>
      </c>
      <c r="M973" s="31">
        <f>ROUND(T973,2)+ROUND(T974,2)+ROUND(T975,2)+ROUND(T976,2)+ROUND(T977,2)+ROUND(T978,2)+ROUND(T979,2)</f>
        <v>0</v>
      </c>
      <c r="N973" s="27"/>
      <c r="O973" s="27" t="s">
        <v>506</v>
      </c>
      <c r="P973" s="27" t="s">
        <v>511</v>
      </c>
      <c r="Q973" s="10" t="s">
        <v>21</v>
      </c>
      <c r="R973" s="10" t="s">
        <v>30</v>
      </c>
      <c r="S973" s="11"/>
      <c r="T973" s="15">
        <f>ROUND(L973,2)*S973</f>
        <v>0</v>
      </c>
    </row>
    <row r="974" spans="2:20" ht="45" customHeight="1" x14ac:dyDescent="0.2">
      <c r="B974" s="26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10" t="s">
        <v>46</v>
      </c>
      <c r="R974" s="10" t="s">
        <v>47</v>
      </c>
      <c r="S974" s="11"/>
      <c r="T974" s="15">
        <f>ROUND(L973,2)*S974</f>
        <v>0</v>
      </c>
    </row>
    <row r="975" spans="2:20" ht="45" customHeight="1" x14ac:dyDescent="0.2">
      <c r="B975" s="26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10" t="s">
        <v>48</v>
      </c>
      <c r="R975" s="10" t="s">
        <v>49</v>
      </c>
      <c r="S975" s="11"/>
      <c r="T975" s="15">
        <f>ROUND(L973,2)*S975</f>
        <v>0</v>
      </c>
    </row>
    <row r="976" spans="2:20" ht="45" customHeight="1" x14ac:dyDescent="0.2">
      <c r="B976" s="26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10" t="s">
        <v>50</v>
      </c>
      <c r="R976" s="10" t="s">
        <v>51</v>
      </c>
      <c r="S976" s="11"/>
      <c r="T976" s="15">
        <f>ROUND(L973,2)*S976</f>
        <v>0</v>
      </c>
    </row>
    <row r="977" spans="2:20" ht="45" customHeight="1" x14ac:dyDescent="0.2">
      <c r="B977" s="26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10" t="s">
        <v>52</v>
      </c>
      <c r="R977" s="10" t="s">
        <v>53</v>
      </c>
      <c r="S977" s="11"/>
      <c r="T977" s="15">
        <f>ROUND(L973,2)*S977</f>
        <v>0</v>
      </c>
    </row>
    <row r="978" spans="2:20" ht="45" customHeight="1" x14ac:dyDescent="0.2">
      <c r="B978" s="26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10" t="s">
        <v>54</v>
      </c>
      <c r="R978" s="10" t="s">
        <v>55</v>
      </c>
      <c r="S978" s="11"/>
      <c r="T978" s="15">
        <f>ROUND(L973,2)*S978</f>
        <v>0</v>
      </c>
    </row>
    <row r="979" spans="2:20" ht="45" customHeight="1" x14ac:dyDescent="0.2">
      <c r="B979" s="26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10" t="s">
        <v>56</v>
      </c>
      <c r="R979" s="10" t="s">
        <v>57</v>
      </c>
      <c r="S979" s="11"/>
      <c r="T979" s="15">
        <f>ROUND(L973,2)*S979</f>
        <v>0</v>
      </c>
    </row>
    <row r="980" spans="2:20" ht="45" customHeight="1" x14ac:dyDescent="0.2">
      <c r="B980" s="26" t="s">
        <v>23</v>
      </c>
      <c r="C980" s="27" t="s">
        <v>518</v>
      </c>
      <c r="D980" s="27" t="s">
        <v>25</v>
      </c>
      <c r="E980" s="27" t="s">
        <v>519</v>
      </c>
      <c r="F980" s="27" t="s">
        <v>520</v>
      </c>
      <c r="G980" s="28">
        <f>S980+S981+S982+S983+S984+S985+S986</f>
        <v>0</v>
      </c>
      <c r="H980" s="27" t="s">
        <v>34</v>
      </c>
      <c r="I980" s="29">
        <v>22.67</v>
      </c>
      <c r="J980" s="29">
        <v>22.67</v>
      </c>
      <c r="K980" s="30">
        <v>0.23</v>
      </c>
      <c r="L980" s="29">
        <f>ROUND(J980,2)+(ROUND(J980,2)*K980)</f>
        <v>27.884100000000004</v>
      </c>
      <c r="M980" s="31">
        <f>ROUND(T980,2)+ROUND(T981,2)+ROUND(T982,2)+ROUND(T983,2)+ROUND(T984,2)+ROUND(T985,2)+ROUND(T986,2)</f>
        <v>0</v>
      </c>
      <c r="N980" s="27"/>
      <c r="O980" s="27" t="s">
        <v>506</v>
      </c>
      <c r="P980" s="27" t="s">
        <v>511</v>
      </c>
      <c r="Q980" s="10" t="s">
        <v>21</v>
      </c>
      <c r="R980" s="10" t="s">
        <v>30</v>
      </c>
      <c r="S980" s="11"/>
      <c r="T980" s="15">
        <f>ROUND(L980,2)*S980</f>
        <v>0</v>
      </c>
    </row>
    <row r="981" spans="2:20" ht="45" customHeight="1" x14ac:dyDescent="0.2">
      <c r="B981" s="26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10" t="s">
        <v>46</v>
      </c>
      <c r="R981" s="10" t="s">
        <v>47</v>
      </c>
      <c r="S981" s="11"/>
      <c r="T981" s="15">
        <f>ROUND(L980,2)*S981</f>
        <v>0</v>
      </c>
    </row>
    <row r="982" spans="2:20" ht="45" customHeight="1" x14ac:dyDescent="0.2">
      <c r="B982" s="26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10" t="s">
        <v>48</v>
      </c>
      <c r="R982" s="10" t="s">
        <v>49</v>
      </c>
      <c r="S982" s="11"/>
      <c r="T982" s="15">
        <f>ROUND(L980,2)*S982</f>
        <v>0</v>
      </c>
    </row>
    <row r="983" spans="2:20" ht="45" customHeight="1" x14ac:dyDescent="0.2">
      <c r="B983" s="26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10" t="s">
        <v>50</v>
      </c>
      <c r="R983" s="10" t="s">
        <v>51</v>
      </c>
      <c r="S983" s="11"/>
      <c r="T983" s="15">
        <f>ROUND(L980,2)*S983</f>
        <v>0</v>
      </c>
    </row>
    <row r="984" spans="2:20" ht="45" customHeight="1" x14ac:dyDescent="0.2">
      <c r="B984" s="26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10" t="s">
        <v>52</v>
      </c>
      <c r="R984" s="10" t="s">
        <v>53</v>
      </c>
      <c r="S984" s="11"/>
      <c r="T984" s="15">
        <f>ROUND(L980,2)*S984</f>
        <v>0</v>
      </c>
    </row>
    <row r="985" spans="2:20" ht="45" customHeight="1" x14ac:dyDescent="0.2">
      <c r="B985" s="26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10" t="s">
        <v>54</v>
      </c>
      <c r="R985" s="10" t="s">
        <v>55</v>
      </c>
      <c r="S985" s="11"/>
      <c r="T985" s="15">
        <f>ROUND(L980,2)*S985</f>
        <v>0</v>
      </c>
    </row>
    <row r="986" spans="2:20" ht="45" customHeight="1" x14ac:dyDescent="0.2">
      <c r="B986" s="26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10" t="s">
        <v>56</v>
      </c>
      <c r="R986" s="10" t="s">
        <v>57</v>
      </c>
      <c r="S986" s="11"/>
      <c r="T986" s="15">
        <f>ROUND(L980,2)*S986</f>
        <v>0</v>
      </c>
    </row>
    <row r="987" spans="2:20" ht="45" customHeight="1" x14ac:dyDescent="0.2">
      <c r="B987" s="26" t="s">
        <v>23</v>
      </c>
      <c r="C987" s="27" t="s">
        <v>521</v>
      </c>
      <c r="D987" s="27" t="s">
        <v>25</v>
      </c>
      <c r="E987" s="27" t="s">
        <v>522</v>
      </c>
      <c r="F987" s="27" t="s">
        <v>523</v>
      </c>
      <c r="G987" s="28">
        <f>S987+S988+S989+S990+S991+S992+S993</f>
        <v>0</v>
      </c>
      <c r="H987" s="27" t="s">
        <v>34</v>
      </c>
      <c r="I987" s="29">
        <v>30.59</v>
      </c>
      <c r="J987" s="29">
        <v>30.59</v>
      </c>
      <c r="K987" s="30">
        <v>0.23</v>
      </c>
      <c r="L987" s="29">
        <f>ROUND(J987,2)+(ROUND(J987,2)*K987)</f>
        <v>37.625700000000002</v>
      </c>
      <c r="M987" s="31">
        <f>ROUND(T987,2)+ROUND(T988,2)+ROUND(T989,2)+ROUND(T990,2)+ROUND(T991,2)+ROUND(T992,2)+ROUND(T993,2)</f>
        <v>0</v>
      </c>
      <c r="N987" s="27"/>
      <c r="O987" s="27" t="s">
        <v>506</v>
      </c>
      <c r="P987" s="27" t="s">
        <v>511</v>
      </c>
      <c r="Q987" s="10" t="s">
        <v>21</v>
      </c>
      <c r="R987" s="10" t="s">
        <v>30</v>
      </c>
      <c r="S987" s="11"/>
      <c r="T987" s="15">
        <f>ROUND(L987,2)*S987</f>
        <v>0</v>
      </c>
    </row>
    <row r="988" spans="2:20" ht="45" customHeight="1" x14ac:dyDescent="0.2">
      <c r="B988" s="26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10" t="s">
        <v>46</v>
      </c>
      <c r="R988" s="10" t="s">
        <v>47</v>
      </c>
      <c r="S988" s="11"/>
      <c r="T988" s="15">
        <f>ROUND(L987,2)*S988</f>
        <v>0</v>
      </c>
    </row>
    <row r="989" spans="2:20" ht="45" customHeight="1" x14ac:dyDescent="0.2">
      <c r="B989" s="26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10" t="s">
        <v>48</v>
      </c>
      <c r="R989" s="10" t="s">
        <v>49</v>
      </c>
      <c r="S989" s="11"/>
      <c r="T989" s="15">
        <f>ROUND(L987,2)*S989</f>
        <v>0</v>
      </c>
    </row>
    <row r="990" spans="2:20" ht="45" customHeight="1" x14ac:dyDescent="0.2">
      <c r="B990" s="26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10" t="s">
        <v>50</v>
      </c>
      <c r="R990" s="10" t="s">
        <v>51</v>
      </c>
      <c r="S990" s="11"/>
      <c r="T990" s="15">
        <f>ROUND(L987,2)*S990</f>
        <v>0</v>
      </c>
    </row>
    <row r="991" spans="2:20" ht="45" customHeight="1" x14ac:dyDescent="0.2">
      <c r="B991" s="26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10" t="s">
        <v>52</v>
      </c>
      <c r="R991" s="10" t="s">
        <v>53</v>
      </c>
      <c r="S991" s="11"/>
      <c r="T991" s="15">
        <f>ROUND(L987,2)*S991</f>
        <v>0</v>
      </c>
    </row>
    <row r="992" spans="2:20" ht="45" customHeight="1" x14ac:dyDescent="0.2">
      <c r="B992" s="26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10" t="s">
        <v>54</v>
      </c>
      <c r="R992" s="10" t="s">
        <v>55</v>
      </c>
      <c r="S992" s="11"/>
      <c r="T992" s="15">
        <f>ROUND(L987,2)*S992</f>
        <v>0</v>
      </c>
    </row>
    <row r="993" spans="2:20" ht="45" customHeight="1" x14ac:dyDescent="0.2">
      <c r="B993" s="26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10" t="s">
        <v>56</v>
      </c>
      <c r="R993" s="10" t="s">
        <v>57</v>
      </c>
      <c r="S993" s="11"/>
      <c r="T993" s="15">
        <f>ROUND(L987,2)*S993</f>
        <v>0</v>
      </c>
    </row>
    <row r="994" spans="2:20" ht="45" customHeight="1" x14ac:dyDescent="0.2">
      <c r="B994" s="26" t="s">
        <v>23</v>
      </c>
      <c r="C994" s="27" t="s">
        <v>524</v>
      </c>
      <c r="D994" s="27" t="s">
        <v>25</v>
      </c>
      <c r="E994" s="27" t="s">
        <v>525</v>
      </c>
      <c r="F994" s="27" t="s">
        <v>526</v>
      </c>
      <c r="G994" s="28">
        <f>S994+S995+S996+S997+S998+S999+S1000</f>
        <v>0</v>
      </c>
      <c r="H994" s="27" t="s">
        <v>34</v>
      </c>
      <c r="I994" s="29">
        <v>70.67</v>
      </c>
      <c r="J994" s="29">
        <v>70.67</v>
      </c>
      <c r="K994" s="30">
        <v>0.23</v>
      </c>
      <c r="L994" s="29">
        <f>ROUND(J994,2)+(ROUND(J994,2)*K994)</f>
        <v>86.92410000000001</v>
      </c>
      <c r="M994" s="31">
        <f>ROUND(T994,2)+ROUND(T995,2)+ROUND(T996,2)+ROUND(T997,2)+ROUND(T998,2)+ROUND(T999,2)+ROUND(T1000,2)</f>
        <v>0</v>
      </c>
      <c r="N994" s="27"/>
      <c r="O994" s="27" t="s">
        <v>506</v>
      </c>
      <c r="P994" s="27" t="s">
        <v>511</v>
      </c>
      <c r="Q994" s="10" t="s">
        <v>21</v>
      </c>
      <c r="R994" s="10" t="s">
        <v>30</v>
      </c>
      <c r="S994" s="11"/>
      <c r="T994" s="15">
        <f>ROUND(L994,2)*S994</f>
        <v>0</v>
      </c>
    </row>
    <row r="995" spans="2:20" ht="45" customHeight="1" x14ac:dyDescent="0.2">
      <c r="B995" s="26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10" t="s">
        <v>46</v>
      </c>
      <c r="R995" s="10" t="s">
        <v>47</v>
      </c>
      <c r="S995" s="11"/>
      <c r="T995" s="15">
        <f>ROUND(L994,2)*S995</f>
        <v>0</v>
      </c>
    </row>
    <row r="996" spans="2:20" ht="45" customHeight="1" x14ac:dyDescent="0.2">
      <c r="B996" s="26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10" t="s">
        <v>48</v>
      </c>
      <c r="R996" s="10" t="s">
        <v>49</v>
      </c>
      <c r="S996" s="11"/>
      <c r="T996" s="15">
        <f>ROUND(L994,2)*S996</f>
        <v>0</v>
      </c>
    </row>
    <row r="997" spans="2:20" ht="45" customHeight="1" x14ac:dyDescent="0.2">
      <c r="B997" s="26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10" t="s">
        <v>50</v>
      </c>
      <c r="R997" s="10" t="s">
        <v>51</v>
      </c>
      <c r="S997" s="11"/>
      <c r="T997" s="15">
        <f>ROUND(L994,2)*S997</f>
        <v>0</v>
      </c>
    </row>
    <row r="998" spans="2:20" ht="45" customHeight="1" x14ac:dyDescent="0.2">
      <c r="B998" s="26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10" t="s">
        <v>52</v>
      </c>
      <c r="R998" s="10" t="s">
        <v>53</v>
      </c>
      <c r="S998" s="11"/>
      <c r="T998" s="15">
        <f>ROUND(L994,2)*S998</f>
        <v>0</v>
      </c>
    </row>
    <row r="999" spans="2:20" ht="45" customHeight="1" x14ac:dyDescent="0.2">
      <c r="B999" s="26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10" t="s">
        <v>54</v>
      </c>
      <c r="R999" s="10" t="s">
        <v>55</v>
      </c>
      <c r="S999" s="11"/>
      <c r="T999" s="15">
        <f>ROUND(L994,2)*S999</f>
        <v>0</v>
      </c>
    </row>
    <row r="1000" spans="2:20" ht="45" customHeight="1" x14ac:dyDescent="0.2">
      <c r="B1000" s="26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10" t="s">
        <v>56</v>
      </c>
      <c r="R1000" s="10" t="s">
        <v>57</v>
      </c>
      <c r="S1000" s="11"/>
      <c r="T1000" s="15">
        <f>ROUND(L994,2)*S1000</f>
        <v>0</v>
      </c>
    </row>
    <row r="1001" spans="2:20" ht="45" customHeight="1" x14ac:dyDescent="0.2">
      <c r="B1001" s="26" t="s">
        <v>23</v>
      </c>
      <c r="C1001" s="27" t="s">
        <v>527</v>
      </c>
      <c r="D1001" s="27" t="s">
        <v>25</v>
      </c>
      <c r="E1001" s="27" t="s">
        <v>456</v>
      </c>
      <c r="F1001" s="27" t="s">
        <v>457</v>
      </c>
      <c r="G1001" s="28">
        <f>S1001+S1002+S1003+S1004+S1005+S1006+S1007</f>
        <v>0</v>
      </c>
      <c r="H1001" s="27" t="s">
        <v>34</v>
      </c>
      <c r="I1001" s="29">
        <v>9.66</v>
      </c>
      <c r="J1001" s="29">
        <v>9.66</v>
      </c>
      <c r="K1001" s="30">
        <v>0.23</v>
      </c>
      <c r="L1001" s="29">
        <f>ROUND(J1001,2)+(ROUND(J1001,2)*K1001)</f>
        <v>11.8818</v>
      </c>
      <c r="M1001" s="31">
        <f>ROUND(T1001,2)+ROUND(T1002,2)+ROUND(T1003,2)+ROUND(T1004,2)+ROUND(T1005,2)+ROUND(T1006,2)+ROUND(T1007,2)</f>
        <v>0</v>
      </c>
      <c r="N1001" s="27"/>
      <c r="O1001" s="27" t="s">
        <v>506</v>
      </c>
      <c r="P1001" s="27" t="s">
        <v>511</v>
      </c>
      <c r="Q1001" s="10" t="s">
        <v>21</v>
      </c>
      <c r="R1001" s="10" t="s">
        <v>30</v>
      </c>
      <c r="S1001" s="11"/>
      <c r="T1001" s="15">
        <f>ROUND(L1001,2)*S1001</f>
        <v>0</v>
      </c>
    </row>
    <row r="1002" spans="2:20" ht="45" customHeight="1" x14ac:dyDescent="0.2">
      <c r="B1002" s="26"/>
      <c r="C1002" s="27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10" t="s">
        <v>46</v>
      </c>
      <c r="R1002" s="10" t="s">
        <v>47</v>
      </c>
      <c r="S1002" s="11"/>
      <c r="T1002" s="15">
        <f>ROUND(L1001,2)*S1002</f>
        <v>0</v>
      </c>
    </row>
    <row r="1003" spans="2:20" ht="45" customHeight="1" x14ac:dyDescent="0.2">
      <c r="B1003" s="26"/>
      <c r="C1003" s="27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10" t="s">
        <v>48</v>
      </c>
      <c r="R1003" s="10" t="s">
        <v>49</v>
      </c>
      <c r="S1003" s="11"/>
      <c r="T1003" s="15">
        <f>ROUND(L1001,2)*S1003</f>
        <v>0</v>
      </c>
    </row>
    <row r="1004" spans="2:20" ht="45" customHeight="1" x14ac:dyDescent="0.2">
      <c r="B1004" s="26"/>
      <c r="C1004" s="27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10" t="s">
        <v>50</v>
      </c>
      <c r="R1004" s="10" t="s">
        <v>51</v>
      </c>
      <c r="S1004" s="11"/>
      <c r="T1004" s="15">
        <f>ROUND(L1001,2)*S1004</f>
        <v>0</v>
      </c>
    </row>
    <row r="1005" spans="2:20" ht="45" customHeight="1" x14ac:dyDescent="0.2">
      <c r="B1005" s="26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10" t="s">
        <v>52</v>
      </c>
      <c r="R1005" s="10" t="s">
        <v>53</v>
      </c>
      <c r="S1005" s="11"/>
      <c r="T1005" s="15">
        <f>ROUND(L1001,2)*S1005</f>
        <v>0</v>
      </c>
    </row>
    <row r="1006" spans="2:20" ht="45" customHeight="1" x14ac:dyDescent="0.2">
      <c r="B1006" s="26"/>
      <c r="C1006" s="27"/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10" t="s">
        <v>54</v>
      </c>
      <c r="R1006" s="10" t="s">
        <v>55</v>
      </c>
      <c r="S1006" s="11"/>
      <c r="T1006" s="15">
        <f>ROUND(L1001,2)*S1006</f>
        <v>0</v>
      </c>
    </row>
    <row r="1007" spans="2:20" ht="45" customHeight="1" x14ac:dyDescent="0.2">
      <c r="B1007" s="26"/>
      <c r="C1007" s="27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10" t="s">
        <v>56</v>
      </c>
      <c r="R1007" s="10" t="s">
        <v>57</v>
      </c>
      <c r="S1007" s="11"/>
      <c r="T1007" s="15">
        <f>ROUND(L1001,2)*S1007</f>
        <v>0</v>
      </c>
    </row>
    <row r="1008" spans="2:20" ht="45" customHeight="1" x14ac:dyDescent="0.2">
      <c r="B1008" s="26" t="s">
        <v>23</v>
      </c>
      <c r="C1008" s="27" t="s">
        <v>528</v>
      </c>
      <c r="D1008" s="27" t="s">
        <v>25</v>
      </c>
      <c r="E1008" s="27" t="s">
        <v>529</v>
      </c>
      <c r="F1008" s="27" t="s">
        <v>530</v>
      </c>
      <c r="G1008" s="28">
        <f>S1008+S1009+S1010+S1011+S1012+S1013+S1014</f>
        <v>0</v>
      </c>
      <c r="H1008" s="27" t="s">
        <v>34</v>
      </c>
      <c r="I1008" s="29">
        <v>13.64</v>
      </c>
      <c r="J1008" s="29">
        <v>13.64</v>
      </c>
      <c r="K1008" s="30">
        <v>0.23</v>
      </c>
      <c r="L1008" s="29">
        <f>ROUND(J1008,2)+(ROUND(J1008,2)*K1008)</f>
        <v>16.777200000000001</v>
      </c>
      <c r="M1008" s="31">
        <f>ROUND(T1008,2)+ROUND(T1009,2)+ROUND(T1010,2)+ROUND(T1011,2)+ROUND(T1012,2)+ROUND(T1013,2)+ROUND(T1014,2)</f>
        <v>0</v>
      </c>
      <c r="N1008" s="27"/>
      <c r="O1008" s="27" t="s">
        <v>506</v>
      </c>
      <c r="P1008" s="27" t="s">
        <v>511</v>
      </c>
      <c r="Q1008" s="10" t="s">
        <v>21</v>
      </c>
      <c r="R1008" s="10" t="s">
        <v>30</v>
      </c>
      <c r="S1008" s="11"/>
      <c r="T1008" s="15">
        <f>ROUND(L1008,2)*S1008</f>
        <v>0</v>
      </c>
    </row>
    <row r="1009" spans="2:20" ht="45" customHeight="1" x14ac:dyDescent="0.2">
      <c r="B1009" s="26"/>
      <c r="C1009" s="27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10" t="s">
        <v>46</v>
      </c>
      <c r="R1009" s="10" t="s">
        <v>47</v>
      </c>
      <c r="S1009" s="11"/>
      <c r="T1009" s="15">
        <f>ROUND(L1008,2)*S1009</f>
        <v>0</v>
      </c>
    </row>
    <row r="1010" spans="2:20" ht="45" customHeight="1" x14ac:dyDescent="0.2">
      <c r="B1010" s="26"/>
      <c r="C1010" s="27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10" t="s">
        <v>48</v>
      </c>
      <c r="R1010" s="10" t="s">
        <v>49</v>
      </c>
      <c r="S1010" s="11"/>
      <c r="T1010" s="15">
        <f>ROUND(L1008,2)*S1010</f>
        <v>0</v>
      </c>
    </row>
    <row r="1011" spans="2:20" ht="45" customHeight="1" x14ac:dyDescent="0.2">
      <c r="B1011" s="26"/>
      <c r="C1011" s="27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10" t="s">
        <v>50</v>
      </c>
      <c r="R1011" s="10" t="s">
        <v>51</v>
      </c>
      <c r="S1011" s="11"/>
      <c r="T1011" s="15">
        <f>ROUND(L1008,2)*S1011</f>
        <v>0</v>
      </c>
    </row>
    <row r="1012" spans="2:20" ht="45" customHeight="1" x14ac:dyDescent="0.2">
      <c r="B1012" s="26"/>
      <c r="C1012" s="27"/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10" t="s">
        <v>52</v>
      </c>
      <c r="R1012" s="10" t="s">
        <v>53</v>
      </c>
      <c r="S1012" s="11"/>
      <c r="T1012" s="15">
        <f>ROUND(L1008,2)*S1012</f>
        <v>0</v>
      </c>
    </row>
    <row r="1013" spans="2:20" ht="45" customHeight="1" x14ac:dyDescent="0.2">
      <c r="B1013" s="26"/>
      <c r="C1013" s="27"/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10" t="s">
        <v>54</v>
      </c>
      <c r="R1013" s="10" t="s">
        <v>55</v>
      </c>
      <c r="S1013" s="11"/>
      <c r="T1013" s="15">
        <f>ROUND(L1008,2)*S1013</f>
        <v>0</v>
      </c>
    </row>
    <row r="1014" spans="2:20" ht="45" customHeight="1" x14ac:dyDescent="0.2">
      <c r="B1014" s="26"/>
      <c r="C1014" s="27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10" t="s">
        <v>56</v>
      </c>
      <c r="R1014" s="10" t="s">
        <v>57</v>
      </c>
      <c r="S1014" s="11"/>
      <c r="T1014" s="15">
        <f>ROUND(L1008,2)*S1014</f>
        <v>0</v>
      </c>
    </row>
    <row r="1015" spans="2:20" ht="45" customHeight="1" x14ac:dyDescent="0.2">
      <c r="B1015" s="26" t="s">
        <v>23</v>
      </c>
      <c r="C1015" s="27" t="s">
        <v>531</v>
      </c>
      <c r="D1015" s="27" t="s">
        <v>25</v>
      </c>
      <c r="E1015" s="27" t="s">
        <v>532</v>
      </c>
      <c r="F1015" s="27" t="s">
        <v>533</v>
      </c>
      <c r="G1015" s="28">
        <f>S1015+S1016+S1017+S1018+S1019+S1020+S1021</f>
        <v>0</v>
      </c>
      <c r="H1015" s="27" t="s">
        <v>34</v>
      </c>
      <c r="I1015" s="29">
        <v>15.7</v>
      </c>
      <c r="J1015" s="29">
        <v>15.7</v>
      </c>
      <c r="K1015" s="30">
        <v>0.23</v>
      </c>
      <c r="L1015" s="29">
        <f>ROUND(J1015,2)+(ROUND(J1015,2)*K1015)</f>
        <v>19.311</v>
      </c>
      <c r="M1015" s="31">
        <f>ROUND(T1015,2)+ROUND(T1016,2)+ROUND(T1017,2)+ROUND(T1018,2)+ROUND(T1019,2)+ROUND(T1020,2)+ROUND(T1021,2)</f>
        <v>0</v>
      </c>
      <c r="N1015" s="27"/>
      <c r="O1015" s="27" t="s">
        <v>506</v>
      </c>
      <c r="P1015" s="27" t="s">
        <v>511</v>
      </c>
      <c r="Q1015" s="10" t="s">
        <v>21</v>
      </c>
      <c r="R1015" s="10" t="s">
        <v>30</v>
      </c>
      <c r="S1015" s="11"/>
      <c r="T1015" s="15">
        <f>ROUND(L1015,2)*S1015</f>
        <v>0</v>
      </c>
    </row>
    <row r="1016" spans="2:20" ht="45" customHeight="1" x14ac:dyDescent="0.2">
      <c r="B1016" s="26"/>
      <c r="C1016" s="27"/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10" t="s">
        <v>46</v>
      </c>
      <c r="R1016" s="10" t="s">
        <v>47</v>
      </c>
      <c r="S1016" s="11"/>
      <c r="T1016" s="15">
        <f>ROUND(L1015,2)*S1016</f>
        <v>0</v>
      </c>
    </row>
    <row r="1017" spans="2:20" ht="45" customHeight="1" x14ac:dyDescent="0.2">
      <c r="B1017" s="26"/>
      <c r="C1017" s="27"/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10" t="s">
        <v>48</v>
      </c>
      <c r="R1017" s="10" t="s">
        <v>49</v>
      </c>
      <c r="S1017" s="11"/>
      <c r="T1017" s="15">
        <f>ROUND(L1015,2)*S1017</f>
        <v>0</v>
      </c>
    </row>
    <row r="1018" spans="2:20" ht="45" customHeight="1" x14ac:dyDescent="0.2">
      <c r="B1018" s="26"/>
      <c r="C1018" s="27"/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10" t="s">
        <v>50</v>
      </c>
      <c r="R1018" s="10" t="s">
        <v>51</v>
      </c>
      <c r="S1018" s="11"/>
      <c r="T1018" s="15">
        <f>ROUND(L1015,2)*S1018</f>
        <v>0</v>
      </c>
    </row>
    <row r="1019" spans="2:20" ht="45" customHeight="1" x14ac:dyDescent="0.2">
      <c r="B1019" s="26"/>
      <c r="C1019" s="27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10" t="s">
        <v>52</v>
      </c>
      <c r="R1019" s="10" t="s">
        <v>53</v>
      </c>
      <c r="S1019" s="11"/>
      <c r="T1019" s="15">
        <f>ROUND(L1015,2)*S1019</f>
        <v>0</v>
      </c>
    </row>
    <row r="1020" spans="2:20" ht="45" customHeight="1" x14ac:dyDescent="0.2">
      <c r="B1020" s="26"/>
      <c r="C1020" s="27"/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10" t="s">
        <v>54</v>
      </c>
      <c r="R1020" s="10" t="s">
        <v>55</v>
      </c>
      <c r="S1020" s="11"/>
      <c r="T1020" s="15">
        <f>ROUND(L1015,2)*S1020</f>
        <v>0</v>
      </c>
    </row>
    <row r="1021" spans="2:20" ht="45" customHeight="1" x14ac:dyDescent="0.2">
      <c r="B1021" s="26"/>
      <c r="C1021" s="27"/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10" t="s">
        <v>56</v>
      </c>
      <c r="R1021" s="10" t="s">
        <v>57</v>
      </c>
      <c r="S1021" s="11"/>
      <c r="T1021" s="15">
        <f>ROUND(L1015,2)*S1021</f>
        <v>0</v>
      </c>
    </row>
    <row r="1022" spans="2:20" ht="45" customHeight="1" x14ac:dyDescent="0.2">
      <c r="B1022" s="26" t="s">
        <v>23</v>
      </c>
      <c r="C1022" s="27" t="s">
        <v>534</v>
      </c>
      <c r="D1022" s="27" t="s">
        <v>25</v>
      </c>
      <c r="E1022" s="27" t="s">
        <v>535</v>
      </c>
      <c r="F1022" s="27" t="s">
        <v>536</v>
      </c>
      <c r="G1022" s="28">
        <f>S1022+S1023+S1024+S1025+S1026+S1027+S1028</f>
        <v>0</v>
      </c>
      <c r="H1022" s="27" t="s">
        <v>34</v>
      </c>
      <c r="I1022" s="29">
        <v>8.23</v>
      </c>
      <c r="J1022" s="29">
        <v>8.23</v>
      </c>
      <c r="K1022" s="30">
        <v>0.23</v>
      </c>
      <c r="L1022" s="29">
        <f>ROUND(J1022,2)+(ROUND(J1022,2)*K1022)</f>
        <v>10.122900000000001</v>
      </c>
      <c r="M1022" s="31">
        <f>ROUND(T1022,2)+ROUND(T1023,2)+ROUND(T1024,2)+ROUND(T1025,2)+ROUND(T1026,2)+ROUND(T1027,2)+ROUND(T1028,2)</f>
        <v>0</v>
      </c>
      <c r="N1022" s="27"/>
      <c r="O1022" s="27" t="s">
        <v>506</v>
      </c>
      <c r="P1022" s="27" t="s">
        <v>511</v>
      </c>
      <c r="Q1022" s="10" t="s">
        <v>21</v>
      </c>
      <c r="R1022" s="10" t="s">
        <v>30</v>
      </c>
      <c r="S1022" s="11"/>
      <c r="T1022" s="15">
        <f>ROUND(L1022,2)*S1022</f>
        <v>0</v>
      </c>
    </row>
    <row r="1023" spans="2:20" ht="45" customHeight="1" x14ac:dyDescent="0.2">
      <c r="B1023" s="26"/>
      <c r="C1023" s="27"/>
      <c r="D1023" s="27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10" t="s">
        <v>46</v>
      </c>
      <c r="R1023" s="10" t="s">
        <v>47</v>
      </c>
      <c r="S1023" s="11"/>
      <c r="T1023" s="15">
        <f>ROUND(L1022,2)*S1023</f>
        <v>0</v>
      </c>
    </row>
    <row r="1024" spans="2:20" ht="45" customHeight="1" x14ac:dyDescent="0.2">
      <c r="B1024" s="26"/>
      <c r="C1024" s="27"/>
      <c r="D1024" s="27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10" t="s">
        <v>48</v>
      </c>
      <c r="R1024" s="10" t="s">
        <v>49</v>
      </c>
      <c r="S1024" s="11"/>
      <c r="T1024" s="15">
        <f>ROUND(L1022,2)*S1024</f>
        <v>0</v>
      </c>
    </row>
    <row r="1025" spans="2:20" ht="45" customHeight="1" x14ac:dyDescent="0.2">
      <c r="B1025" s="26"/>
      <c r="C1025" s="27"/>
      <c r="D1025" s="27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10" t="s">
        <v>50</v>
      </c>
      <c r="R1025" s="10" t="s">
        <v>51</v>
      </c>
      <c r="S1025" s="11"/>
      <c r="T1025" s="15">
        <f>ROUND(L1022,2)*S1025</f>
        <v>0</v>
      </c>
    </row>
    <row r="1026" spans="2:20" ht="45" customHeight="1" x14ac:dyDescent="0.2">
      <c r="B1026" s="26"/>
      <c r="C1026" s="27"/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10" t="s">
        <v>52</v>
      </c>
      <c r="R1026" s="10" t="s">
        <v>53</v>
      </c>
      <c r="S1026" s="11"/>
      <c r="T1026" s="15">
        <f>ROUND(L1022,2)*S1026</f>
        <v>0</v>
      </c>
    </row>
    <row r="1027" spans="2:20" ht="45" customHeight="1" x14ac:dyDescent="0.2">
      <c r="B1027" s="26"/>
      <c r="C1027" s="27"/>
      <c r="D1027" s="27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10" t="s">
        <v>54</v>
      </c>
      <c r="R1027" s="10" t="s">
        <v>55</v>
      </c>
      <c r="S1027" s="11"/>
      <c r="T1027" s="15">
        <f>ROUND(L1022,2)*S1027</f>
        <v>0</v>
      </c>
    </row>
    <row r="1028" spans="2:20" ht="45" customHeight="1" x14ac:dyDescent="0.2">
      <c r="B1028" s="26"/>
      <c r="C1028" s="27"/>
      <c r="D1028" s="27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10" t="s">
        <v>56</v>
      </c>
      <c r="R1028" s="10" t="s">
        <v>57</v>
      </c>
      <c r="S1028" s="11"/>
      <c r="T1028" s="15">
        <f>ROUND(L1022,2)*S1028</f>
        <v>0</v>
      </c>
    </row>
    <row r="1029" spans="2:20" ht="45" customHeight="1" x14ac:dyDescent="0.2">
      <c r="B1029" s="26" t="s">
        <v>23</v>
      </c>
      <c r="C1029" s="27" t="s">
        <v>537</v>
      </c>
      <c r="D1029" s="27" t="s">
        <v>25</v>
      </c>
      <c r="E1029" s="27" t="s">
        <v>538</v>
      </c>
      <c r="F1029" s="27" t="s">
        <v>539</v>
      </c>
      <c r="G1029" s="28">
        <f>S1029+S1030+S1031+S1032+S1033+S1034+S1035</f>
        <v>0</v>
      </c>
      <c r="H1029" s="27" t="s">
        <v>34</v>
      </c>
      <c r="I1029" s="29">
        <v>19.16</v>
      </c>
      <c r="J1029" s="29">
        <v>19.16</v>
      </c>
      <c r="K1029" s="30">
        <v>0.23</v>
      </c>
      <c r="L1029" s="29">
        <f>ROUND(J1029,2)+(ROUND(J1029,2)*K1029)</f>
        <v>23.566800000000001</v>
      </c>
      <c r="M1029" s="31">
        <f>ROUND(T1029,2)+ROUND(T1030,2)+ROUND(T1031,2)+ROUND(T1032,2)+ROUND(T1033,2)+ROUND(T1034,2)+ROUND(T1035,2)</f>
        <v>0</v>
      </c>
      <c r="N1029" s="27"/>
      <c r="O1029" s="27" t="s">
        <v>506</v>
      </c>
      <c r="P1029" s="27" t="s">
        <v>511</v>
      </c>
      <c r="Q1029" s="10" t="s">
        <v>21</v>
      </c>
      <c r="R1029" s="10" t="s">
        <v>30</v>
      </c>
      <c r="S1029" s="11"/>
      <c r="T1029" s="15">
        <f>ROUND(L1029,2)*S1029</f>
        <v>0</v>
      </c>
    </row>
    <row r="1030" spans="2:20" ht="45" customHeight="1" x14ac:dyDescent="0.2">
      <c r="B1030" s="26"/>
      <c r="C1030" s="27"/>
      <c r="D1030" s="27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10" t="s">
        <v>46</v>
      </c>
      <c r="R1030" s="10" t="s">
        <v>47</v>
      </c>
      <c r="S1030" s="11"/>
      <c r="T1030" s="15">
        <f>ROUND(L1029,2)*S1030</f>
        <v>0</v>
      </c>
    </row>
    <row r="1031" spans="2:20" ht="45" customHeight="1" x14ac:dyDescent="0.2">
      <c r="B1031" s="26"/>
      <c r="C1031" s="27"/>
      <c r="D1031" s="27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10" t="s">
        <v>48</v>
      </c>
      <c r="R1031" s="10" t="s">
        <v>49</v>
      </c>
      <c r="S1031" s="11"/>
      <c r="T1031" s="15">
        <f>ROUND(L1029,2)*S1031</f>
        <v>0</v>
      </c>
    </row>
    <row r="1032" spans="2:20" ht="45" customHeight="1" x14ac:dyDescent="0.2">
      <c r="B1032" s="26"/>
      <c r="C1032" s="27"/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10" t="s">
        <v>50</v>
      </c>
      <c r="R1032" s="10" t="s">
        <v>51</v>
      </c>
      <c r="S1032" s="11"/>
      <c r="T1032" s="15">
        <f>ROUND(L1029,2)*S1032</f>
        <v>0</v>
      </c>
    </row>
    <row r="1033" spans="2:20" ht="45" customHeight="1" x14ac:dyDescent="0.2">
      <c r="B1033" s="26"/>
      <c r="C1033" s="27"/>
      <c r="D1033" s="27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10" t="s">
        <v>52</v>
      </c>
      <c r="R1033" s="10" t="s">
        <v>53</v>
      </c>
      <c r="S1033" s="11"/>
      <c r="T1033" s="15">
        <f>ROUND(L1029,2)*S1033</f>
        <v>0</v>
      </c>
    </row>
    <row r="1034" spans="2:20" ht="45" customHeight="1" x14ac:dyDescent="0.2">
      <c r="B1034" s="26"/>
      <c r="C1034" s="27"/>
      <c r="D1034" s="27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10" t="s">
        <v>54</v>
      </c>
      <c r="R1034" s="10" t="s">
        <v>55</v>
      </c>
      <c r="S1034" s="11"/>
      <c r="T1034" s="15">
        <f>ROUND(L1029,2)*S1034</f>
        <v>0</v>
      </c>
    </row>
    <row r="1035" spans="2:20" ht="45" customHeight="1" x14ac:dyDescent="0.2">
      <c r="B1035" s="26"/>
      <c r="C1035" s="27"/>
      <c r="D1035" s="27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10" t="s">
        <v>56</v>
      </c>
      <c r="R1035" s="10" t="s">
        <v>57</v>
      </c>
      <c r="S1035" s="11"/>
      <c r="T1035" s="15">
        <f>ROUND(L1029,2)*S1035</f>
        <v>0</v>
      </c>
    </row>
    <row r="1036" spans="2:20" ht="45" customHeight="1" x14ac:dyDescent="0.2">
      <c r="B1036" s="26" t="s">
        <v>23</v>
      </c>
      <c r="C1036" s="27" t="s">
        <v>540</v>
      </c>
      <c r="D1036" s="27" t="s">
        <v>25</v>
      </c>
      <c r="E1036" s="27" t="s">
        <v>541</v>
      </c>
      <c r="F1036" s="27" t="s">
        <v>542</v>
      </c>
      <c r="G1036" s="28">
        <f>S1036+S1037+S1038+S1039+S1040+S1041+S1042</f>
        <v>0</v>
      </c>
      <c r="H1036" s="27" t="s">
        <v>34</v>
      </c>
      <c r="I1036" s="29">
        <v>21.34</v>
      </c>
      <c r="J1036" s="29">
        <v>21.34</v>
      </c>
      <c r="K1036" s="30">
        <v>0.23</v>
      </c>
      <c r="L1036" s="29">
        <f>ROUND(J1036,2)+(ROUND(J1036,2)*K1036)</f>
        <v>26.248200000000001</v>
      </c>
      <c r="M1036" s="31">
        <f>ROUND(T1036,2)+ROUND(T1037,2)+ROUND(T1038,2)+ROUND(T1039,2)+ROUND(T1040,2)+ROUND(T1041,2)+ROUND(T1042,2)</f>
        <v>0</v>
      </c>
      <c r="N1036" s="27"/>
      <c r="O1036" s="27" t="s">
        <v>21</v>
      </c>
      <c r="P1036" s="27" t="s">
        <v>29</v>
      </c>
      <c r="Q1036" s="10" t="s">
        <v>21</v>
      </c>
      <c r="R1036" s="10" t="s">
        <v>30</v>
      </c>
      <c r="S1036" s="11"/>
      <c r="T1036" s="15">
        <f>ROUND(L1036,2)*S1036</f>
        <v>0</v>
      </c>
    </row>
    <row r="1037" spans="2:20" ht="45" customHeight="1" x14ac:dyDescent="0.2">
      <c r="B1037" s="26"/>
      <c r="C1037" s="27"/>
      <c r="D1037" s="27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10" t="s">
        <v>46</v>
      </c>
      <c r="R1037" s="10" t="s">
        <v>47</v>
      </c>
      <c r="S1037" s="11"/>
      <c r="T1037" s="15">
        <f>ROUND(L1036,2)*S1037</f>
        <v>0</v>
      </c>
    </row>
    <row r="1038" spans="2:20" ht="45" customHeight="1" x14ac:dyDescent="0.2">
      <c r="B1038" s="26"/>
      <c r="C1038" s="27"/>
      <c r="D1038" s="27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10" t="s">
        <v>48</v>
      </c>
      <c r="R1038" s="10" t="s">
        <v>49</v>
      </c>
      <c r="S1038" s="11"/>
      <c r="T1038" s="15">
        <f>ROUND(L1036,2)*S1038</f>
        <v>0</v>
      </c>
    </row>
    <row r="1039" spans="2:20" ht="45" customHeight="1" x14ac:dyDescent="0.2">
      <c r="B1039" s="26"/>
      <c r="C1039" s="27"/>
      <c r="D1039" s="27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10" t="s">
        <v>50</v>
      </c>
      <c r="R1039" s="10" t="s">
        <v>51</v>
      </c>
      <c r="S1039" s="11"/>
      <c r="T1039" s="15">
        <f>ROUND(L1036,2)*S1039</f>
        <v>0</v>
      </c>
    </row>
    <row r="1040" spans="2:20" ht="45" customHeight="1" x14ac:dyDescent="0.2">
      <c r="B1040" s="26"/>
      <c r="C1040" s="27"/>
      <c r="D1040" s="27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10" t="s">
        <v>52</v>
      </c>
      <c r="R1040" s="10" t="s">
        <v>53</v>
      </c>
      <c r="S1040" s="11"/>
      <c r="T1040" s="15">
        <f>ROUND(L1036,2)*S1040</f>
        <v>0</v>
      </c>
    </row>
    <row r="1041" spans="2:20" ht="45" customHeight="1" x14ac:dyDescent="0.2">
      <c r="B1041" s="26"/>
      <c r="C1041" s="27"/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10" t="s">
        <v>54</v>
      </c>
      <c r="R1041" s="10" t="s">
        <v>55</v>
      </c>
      <c r="S1041" s="11"/>
      <c r="T1041" s="15">
        <f>ROUND(L1036,2)*S1041</f>
        <v>0</v>
      </c>
    </row>
    <row r="1042" spans="2:20" ht="45" customHeight="1" x14ac:dyDescent="0.2">
      <c r="B1042" s="26"/>
      <c r="C1042" s="27"/>
      <c r="D1042" s="27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10" t="s">
        <v>56</v>
      </c>
      <c r="R1042" s="10" t="s">
        <v>57</v>
      </c>
      <c r="S1042" s="11"/>
      <c r="T1042" s="15">
        <f>ROUND(L1036,2)*S1042</f>
        <v>0</v>
      </c>
    </row>
    <row r="1043" spans="2:20" ht="45" customHeight="1" x14ac:dyDescent="0.2">
      <c r="B1043" s="26" t="s">
        <v>23</v>
      </c>
      <c r="C1043" s="27" t="s">
        <v>543</v>
      </c>
      <c r="D1043" s="27" t="s">
        <v>25</v>
      </c>
      <c r="E1043" s="27" t="s">
        <v>499</v>
      </c>
      <c r="F1043" s="27" t="s">
        <v>500</v>
      </c>
      <c r="G1043" s="28">
        <f>S1043+S1044+S1045+S1046+S1047+S1048+S1049</f>
        <v>0</v>
      </c>
      <c r="H1043" s="27" t="s">
        <v>75</v>
      </c>
      <c r="I1043" s="29">
        <v>13.85</v>
      </c>
      <c r="J1043" s="29">
        <v>13.85</v>
      </c>
      <c r="K1043" s="30">
        <v>0.23</v>
      </c>
      <c r="L1043" s="29">
        <f>ROUND(J1043,2)+(ROUND(J1043,2)*K1043)</f>
        <v>17.035499999999999</v>
      </c>
      <c r="M1043" s="31">
        <f>ROUND(T1043,2)+ROUND(T1044,2)+ROUND(T1045,2)+ROUND(T1046,2)+ROUND(T1047,2)+ROUND(T1048,2)+ROUND(T1049,2)</f>
        <v>0</v>
      </c>
      <c r="N1043" s="27"/>
      <c r="O1043" s="27" t="s">
        <v>506</v>
      </c>
      <c r="P1043" s="27" t="s">
        <v>511</v>
      </c>
      <c r="Q1043" s="10" t="s">
        <v>21</v>
      </c>
      <c r="R1043" s="10" t="s">
        <v>30</v>
      </c>
      <c r="S1043" s="11"/>
      <c r="T1043" s="15">
        <f>ROUND(L1043,2)*S1043</f>
        <v>0</v>
      </c>
    </row>
    <row r="1044" spans="2:20" ht="45" customHeight="1" x14ac:dyDescent="0.2">
      <c r="B1044" s="26"/>
      <c r="C1044" s="27"/>
      <c r="D1044" s="27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10" t="s">
        <v>46</v>
      </c>
      <c r="R1044" s="10" t="s">
        <v>47</v>
      </c>
      <c r="S1044" s="11"/>
      <c r="T1044" s="15">
        <f>ROUND(L1043,2)*S1044</f>
        <v>0</v>
      </c>
    </row>
    <row r="1045" spans="2:20" ht="45" customHeight="1" x14ac:dyDescent="0.2">
      <c r="B1045" s="26"/>
      <c r="C1045" s="27"/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10" t="s">
        <v>48</v>
      </c>
      <c r="R1045" s="10" t="s">
        <v>49</v>
      </c>
      <c r="S1045" s="11"/>
      <c r="T1045" s="15">
        <f>ROUND(L1043,2)*S1045</f>
        <v>0</v>
      </c>
    </row>
    <row r="1046" spans="2:20" ht="45" customHeight="1" x14ac:dyDescent="0.2">
      <c r="B1046" s="26"/>
      <c r="C1046" s="27"/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10" t="s">
        <v>50</v>
      </c>
      <c r="R1046" s="10" t="s">
        <v>51</v>
      </c>
      <c r="S1046" s="11"/>
      <c r="T1046" s="15">
        <f>ROUND(L1043,2)*S1046</f>
        <v>0</v>
      </c>
    </row>
    <row r="1047" spans="2:20" ht="45" customHeight="1" x14ac:dyDescent="0.2">
      <c r="B1047" s="26"/>
      <c r="C1047" s="27"/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10" t="s">
        <v>52</v>
      </c>
      <c r="R1047" s="10" t="s">
        <v>53</v>
      </c>
      <c r="S1047" s="11"/>
      <c r="T1047" s="15">
        <f>ROUND(L1043,2)*S1047</f>
        <v>0</v>
      </c>
    </row>
    <row r="1048" spans="2:20" ht="45" customHeight="1" x14ac:dyDescent="0.2">
      <c r="B1048" s="26"/>
      <c r="C1048" s="27"/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10" t="s">
        <v>54</v>
      </c>
      <c r="R1048" s="10" t="s">
        <v>55</v>
      </c>
      <c r="S1048" s="11"/>
      <c r="T1048" s="15">
        <f>ROUND(L1043,2)*S1048</f>
        <v>0</v>
      </c>
    </row>
    <row r="1049" spans="2:20" ht="45" customHeight="1" x14ac:dyDescent="0.2">
      <c r="B1049" s="26"/>
      <c r="C1049" s="27"/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10" t="s">
        <v>56</v>
      </c>
      <c r="R1049" s="10" t="s">
        <v>57</v>
      </c>
      <c r="S1049" s="11"/>
      <c r="T1049" s="15">
        <f>ROUND(L1043,2)*S1049</f>
        <v>0</v>
      </c>
    </row>
    <row r="1050" spans="2:20" ht="45" customHeight="1" x14ac:dyDescent="0.2">
      <c r="B1050" s="26" t="s">
        <v>23</v>
      </c>
      <c r="C1050" s="27" t="s">
        <v>544</v>
      </c>
      <c r="D1050" s="27" t="s">
        <v>25</v>
      </c>
      <c r="E1050" s="27" t="s">
        <v>545</v>
      </c>
      <c r="F1050" s="27" t="s">
        <v>546</v>
      </c>
      <c r="G1050" s="28">
        <f>S1050+S1051+S1052+S1053+S1054+S1055+S1056</f>
        <v>0</v>
      </c>
      <c r="H1050" s="27" t="s">
        <v>75</v>
      </c>
      <c r="I1050" s="29">
        <v>21.57</v>
      </c>
      <c r="J1050" s="29">
        <v>21.57</v>
      </c>
      <c r="K1050" s="30">
        <v>0.23</v>
      </c>
      <c r="L1050" s="29">
        <f>ROUND(J1050,2)+(ROUND(J1050,2)*K1050)</f>
        <v>26.531100000000002</v>
      </c>
      <c r="M1050" s="31">
        <f>ROUND(T1050,2)+ROUND(T1051,2)+ROUND(T1052,2)+ROUND(T1053,2)+ROUND(T1054,2)+ROUND(T1055,2)+ROUND(T1056,2)</f>
        <v>0</v>
      </c>
      <c r="N1050" s="27"/>
      <c r="O1050" s="27" t="s">
        <v>506</v>
      </c>
      <c r="P1050" s="27" t="s">
        <v>511</v>
      </c>
      <c r="Q1050" s="10" t="s">
        <v>21</v>
      </c>
      <c r="R1050" s="10" t="s">
        <v>30</v>
      </c>
      <c r="S1050" s="11"/>
      <c r="T1050" s="15">
        <f>ROUND(L1050,2)*S1050</f>
        <v>0</v>
      </c>
    </row>
    <row r="1051" spans="2:20" ht="45" customHeight="1" x14ac:dyDescent="0.2">
      <c r="B1051" s="26"/>
      <c r="C1051" s="27"/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10" t="s">
        <v>46</v>
      </c>
      <c r="R1051" s="10" t="s">
        <v>47</v>
      </c>
      <c r="S1051" s="11"/>
      <c r="T1051" s="15">
        <f>ROUND(L1050,2)*S1051</f>
        <v>0</v>
      </c>
    </row>
    <row r="1052" spans="2:20" ht="45" customHeight="1" x14ac:dyDescent="0.2">
      <c r="B1052" s="26"/>
      <c r="C1052" s="27"/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10" t="s">
        <v>48</v>
      </c>
      <c r="R1052" s="10" t="s">
        <v>49</v>
      </c>
      <c r="S1052" s="11"/>
      <c r="T1052" s="15">
        <f>ROUND(L1050,2)*S1052</f>
        <v>0</v>
      </c>
    </row>
    <row r="1053" spans="2:20" ht="45" customHeight="1" x14ac:dyDescent="0.2">
      <c r="B1053" s="26"/>
      <c r="C1053" s="27"/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10" t="s">
        <v>50</v>
      </c>
      <c r="R1053" s="10" t="s">
        <v>51</v>
      </c>
      <c r="S1053" s="11"/>
      <c r="T1053" s="15">
        <f>ROUND(L1050,2)*S1053</f>
        <v>0</v>
      </c>
    </row>
    <row r="1054" spans="2:20" ht="45" customHeight="1" x14ac:dyDescent="0.2">
      <c r="B1054" s="26"/>
      <c r="C1054" s="27"/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10" t="s">
        <v>52</v>
      </c>
      <c r="R1054" s="10" t="s">
        <v>53</v>
      </c>
      <c r="S1054" s="11"/>
      <c r="T1054" s="15">
        <f>ROUND(L1050,2)*S1054</f>
        <v>0</v>
      </c>
    </row>
    <row r="1055" spans="2:20" ht="45" customHeight="1" x14ac:dyDescent="0.2">
      <c r="B1055" s="26"/>
      <c r="C1055" s="27"/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10" t="s">
        <v>54</v>
      </c>
      <c r="R1055" s="10" t="s">
        <v>55</v>
      </c>
      <c r="S1055" s="11"/>
      <c r="T1055" s="15">
        <f>ROUND(L1050,2)*S1055</f>
        <v>0</v>
      </c>
    </row>
    <row r="1056" spans="2:20" ht="45" customHeight="1" x14ac:dyDescent="0.2">
      <c r="B1056" s="26"/>
      <c r="C1056" s="27"/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10" t="s">
        <v>56</v>
      </c>
      <c r="R1056" s="10" t="s">
        <v>57</v>
      </c>
      <c r="S1056" s="11"/>
      <c r="T1056" s="15">
        <f>ROUND(L1050,2)*S1056</f>
        <v>0</v>
      </c>
    </row>
    <row r="1057" spans="2:20" ht="25.5" x14ac:dyDescent="0.2">
      <c r="B1057" s="5" t="s">
        <v>92</v>
      </c>
      <c r="C1057" s="6" t="s">
        <v>547</v>
      </c>
      <c r="D1057" s="6"/>
      <c r="E1057" s="6"/>
      <c r="F1057" s="6" t="s">
        <v>548</v>
      </c>
      <c r="G1057" s="6"/>
      <c r="H1057" s="6"/>
      <c r="I1057" s="6"/>
      <c r="J1057" s="6"/>
      <c r="K1057" s="6"/>
      <c r="L1057" s="6"/>
      <c r="M1057" s="7">
        <f>ROUND(M1058,2)+ROUND(M1065,2)+ROUND(M1072,2)+ROUND(M1079,2)+ROUND(M1086,2)+ROUND(M1093,2)+ROUND(M1100,2)+ROUND(M1107,2)+ROUND(M1114,2)+ROUND(M1121,2)+ROUND(M1128,2)+ROUND(M1135,2)</f>
        <v>0</v>
      </c>
      <c r="N1057" s="6"/>
      <c r="O1057" s="6"/>
      <c r="P1057" s="6"/>
      <c r="Q1057" s="6"/>
      <c r="R1057" s="6"/>
      <c r="S1057" s="6"/>
      <c r="T1057" s="8"/>
    </row>
    <row r="1058" spans="2:20" ht="45" customHeight="1" x14ac:dyDescent="0.2">
      <c r="B1058" s="26" t="s">
        <v>23</v>
      </c>
      <c r="C1058" s="27" t="s">
        <v>549</v>
      </c>
      <c r="D1058" s="27" t="s">
        <v>25</v>
      </c>
      <c r="E1058" s="27" t="s">
        <v>550</v>
      </c>
      <c r="F1058" s="27" t="s">
        <v>551</v>
      </c>
      <c r="G1058" s="28">
        <f>S1058+S1059+S1060+S1061+S1062+S1063+S1064</f>
        <v>0</v>
      </c>
      <c r="H1058" s="27" t="s">
        <v>34</v>
      </c>
      <c r="I1058" s="29">
        <v>11.79</v>
      </c>
      <c r="J1058" s="29">
        <v>11.79</v>
      </c>
      <c r="K1058" s="30">
        <v>0.23</v>
      </c>
      <c r="L1058" s="29">
        <f>ROUND(J1058,2)+(ROUND(J1058,2)*K1058)</f>
        <v>14.5017</v>
      </c>
      <c r="M1058" s="31">
        <f>ROUND(T1058,2)+ROUND(T1059,2)+ROUND(T1060,2)+ROUND(T1061,2)+ROUND(T1062,2)+ROUND(T1063,2)+ROUND(T1064,2)</f>
        <v>0</v>
      </c>
      <c r="N1058" s="27"/>
      <c r="O1058" s="27" t="s">
        <v>547</v>
      </c>
      <c r="P1058" s="27" t="s">
        <v>548</v>
      </c>
      <c r="Q1058" s="10" t="s">
        <v>21</v>
      </c>
      <c r="R1058" s="10" t="s">
        <v>30</v>
      </c>
      <c r="S1058" s="11"/>
      <c r="T1058" s="15">
        <f>ROUND(L1058,2)*S1058</f>
        <v>0</v>
      </c>
    </row>
    <row r="1059" spans="2:20" ht="45" customHeight="1" x14ac:dyDescent="0.2">
      <c r="B1059" s="26"/>
      <c r="C1059" s="27"/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10" t="s">
        <v>46</v>
      </c>
      <c r="R1059" s="10" t="s">
        <v>47</v>
      </c>
      <c r="S1059" s="11"/>
      <c r="T1059" s="15">
        <f>ROUND(L1058,2)*S1059</f>
        <v>0</v>
      </c>
    </row>
    <row r="1060" spans="2:20" ht="45" customHeight="1" x14ac:dyDescent="0.2">
      <c r="B1060" s="26"/>
      <c r="C1060" s="27"/>
      <c r="D1060" s="27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10" t="s">
        <v>48</v>
      </c>
      <c r="R1060" s="10" t="s">
        <v>49</v>
      </c>
      <c r="S1060" s="11"/>
      <c r="T1060" s="15">
        <f>ROUND(L1058,2)*S1060</f>
        <v>0</v>
      </c>
    </row>
    <row r="1061" spans="2:20" ht="45" customHeight="1" x14ac:dyDescent="0.2">
      <c r="B1061" s="26"/>
      <c r="C1061" s="27"/>
      <c r="D1061" s="27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10" t="s">
        <v>50</v>
      </c>
      <c r="R1061" s="10" t="s">
        <v>51</v>
      </c>
      <c r="S1061" s="11"/>
      <c r="T1061" s="15">
        <f>ROUND(L1058,2)*S1061</f>
        <v>0</v>
      </c>
    </row>
    <row r="1062" spans="2:20" ht="45" customHeight="1" x14ac:dyDescent="0.2">
      <c r="B1062" s="26"/>
      <c r="C1062" s="27"/>
      <c r="D1062" s="27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10" t="s">
        <v>52</v>
      </c>
      <c r="R1062" s="10" t="s">
        <v>53</v>
      </c>
      <c r="S1062" s="11"/>
      <c r="T1062" s="15">
        <f>ROUND(L1058,2)*S1062</f>
        <v>0</v>
      </c>
    </row>
    <row r="1063" spans="2:20" ht="45" customHeight="1" x14ac:dyDescent="0.2">
      <c r="B1063" s="26"/>
      <c r="C1063" s="27"/>
      <c r="D1063" s="27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10" t="s">
        <v>54</v>
      </c>
      <c r="R1063" s="10" t="s">
        <v>55</v>
      </c>
      <c r="S1063" s="11"/>
      <c r="T1063" s="15">
        <f>ROUND(L1058,2)*S1063</f>
        <v>0</v>
      </c>
    </row>
    <row r="1064" spans="2:20" ht="45" customHeight="1" x14ac:dyDescent="0.2">
      <c r="B1064" s="26"/>
      <c r="C1064" s="27"/>
      <c r="D1064" s="27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10" t="s">
        <v>56</v>
      </c>
      <c r="R1064" s="10" t="s">
        <v>57</v>
      </c>
      <c r="S1064" s="11"/>
      <c r="T1064" s="15">
        <f>ROUND(L1058,2)*S1064</f>
        <v>0</v>
      </c>
    </row>
    <row r="1065" spans="2:20" ht="45" customHeight="1" x14ac:dyDescent="0.2">
      <c r="B1065" s="26" t="s">
        <v>23</v>
      </c>
      <c r="C1065" s="27" t="s">
        <v>552</v>
      </c>
      <c r="D1065" s="27" t="s">
        <v>25</v>
      </c>
      <c r="E1065" s="27" t="s">
        <v>553</v>
      </c>
      <c r="F1065" s="27" t="s">
        <v>554</v>
      </c>
      <c r="G1065" s="28">
        <f>S1065+S1066+S1067+S1068+S1069+S1070+S1071</f>
        <v>0</v>
      </c>
      <c r="H1065" s="27" t="s">
        <v>34</v>
      </c>
      <c r="I1065" s="29">
        <v>17.05</v>
      </c>
      <c r="J1065" s="29">
        <v>17.05</v>
      </c>
      <c r="K1065" s="30">
        <v>0.23</v>
      </c>
      <c r="L1065" s="29">
        <f>ROUND(J1065,2)+(ROUND(J1065,2)*K1065)</f>
        <v>20.971500000000002</v>
      </c>
      <c r="M1065" s="31">
        <f>ROUND(T1065,2)+ROUND(T1066,2)+ROUND(T1067,2)+ROUND(T1068,2)+ROUND(T1069,2)+ROUND(T1070,2)+ROUND(T1071,2)</f>
        <v>0</v>
      </c>
      <c r="N1065" s="27"/>
      <c r="O1065" s="27" t="s">
        <v>547</v>
      </c>
      <c r="P1065" s="27" t="s">
        <v>548</v>
      </c>
      <c r="Q1065" s="10" t="s">
        <v>21</v>
      </c>
      <c r="R1065" s="10" t="s">
        <v>30</v>
      </c>
      <c r="S1065" s="11"/>
      <c r="T1065" s="15">
        <f>ROUND(L1065,2)*S1065</f>
        <v>0</v>
      </c>
    </row>
    <row r="1066" spans="2:20" ht="45" customHeight="1" x14ac:dyDescent="0.2">
      <c r="B1066" s="26"/>
      <c r="C1066" s="27"/>
      <c r="D1066" s="27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10" t="s">
        <v>46</v>
      </c>
      <c r="R1066" s="10" t="s">
        <v>47</v>
      </c>
      <c r="S1066" s="11"/>
      <c r="T1066" s="15">
        <f>ROUND(L1065,2)*S1066</f>
        <v>0</v>
      </c>
    </row>
    <row r="1067" spans="2:20" ht="45" customHeight="1" x14ac:dyDescent="0.2">
      <c r="B1067" s="26"/>
      <c r="C1067" s="27"/>
      <c r="D1067" s="27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10" t="s">
        <v>48</v>
      </c>
      <c r="R1067" s="10" t="s">
        <v>49</v>
      </c>
      <c r="S1067" s="11"/>
      <c r="T1067" s="15">
        <f>ROUND(L1065,2)*S1067</f>
        <v>0</v>
      </c>
    </row>
    <row r="1068" spans="2:20" ht="45" customHeight="1" x14ac:dyDescent="0.2">
      <c r="B1068" s="26"/>
      <c r="C1068" s="27"/>
      <c r="D1068" s="27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10" t="s">
        <v>50</v>
      </c>
      <c r="R1068" s="10" t="s">
        <v>51</v>
      </c>
      <c r="S1068" s="11"/>
      <c r="T1068" s="15">
        <f>ROUND(L1065,2)*S1068</f>
        <v>0</v>
      </c>
    </row>
    <row r="1069" spans="2:20" ht="45" customHeight="1" x14ac:dyDescent="0.2">
      <c r="B1069" s="26"/>
      <c r="C1069" s="27"/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10" t="s">
        <v>52</v>
      </c>
      <c r="R1069" s="10" t="s">
        <v>53</v>
      </c>
      <c r="S1069" s="11"/>
      <c r="T1069" s="15">
        <f>ROUND(L1065,2)*S1069</f>
        <v>0</v>
      </c>
    </row>
    <row r="1070" spans="2:20" ht="45" customHeight="1" x14ac:dyDescent="0.2">
      <c r="B1070" s="26"/>
      <c r="C1070" s="27"/>
      <c r="D1070" s="27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10" t="s">
        <v>54</v>
      </c>
      <c r="R1070" s="10" t="s">
        <v>55</v>
      </c>
      <c r="S1070" s="11"/>
      <c r="T1070" s="15">
        <f>ROUND(L1065,2)*S1070</f>
        <v>0</v>
      </c>
    </row>
    <row r="1071" spans="2:20" ht="45" customHeight="1" x14ac:dyDescent="0.2">
      <c r="B1071" s="26"/>
      <c r="C1071" s="27"/>
      <c r="D1071" s="27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10" t="s">
        <v>56</v>
      </c>
      <c r="R1071" s="10" t="s">
        <v>57</v>
      </c>
      <c r="S1071" s="11"/>
      <c r="T1071" s="15">
        <f>ROUND(L1065,2)*S1071</f>
        <v>0</v>
      </c>
    </row>
    <row r="1072" spans="2:20" ht="45" customHeight="1" x14ac:dyDescent="0.2">
      <c r="B1072" s="26" t="s">
        <v>23</v>
      </c>
      <c r="C1072" s="27" t="s">
        <v>555</v>
      </c>
      <c r="D1072" s="27" t="s">
        <v>25</v>
      </c>
      <c r="E1072" s="27" t="s">
        <v>556</v>
      </c>
      <c r="F1072" s="27" t="s">
        <v>557</v>
      </c>
      <c r="G1072" s="28">
        <f>S1072+S1073+S1074+S1075+S1076+S1077+S1078</f>
        <v>0</v>
      </c>
      <c r="H1072" s="27" t="s">
        <v>34</v>
      </c>
      <c r="I1072" s="29">
        <v>11.54</v>
      </c>
      <c r="J1072" s="29">
        <v>11.54</v>
      </c>
      <c r="K1072" s="30">
        <v>0.23</v>
      </c>
      <c r="L1072" s="29">
        <f>ROUND(J1072,2)+(ROUND(J1072,2)*K1072)</f>
        <v>14.194199999999999</v>
      </c>
      <c r="M1072" s="31">
        <f>ROUND(T1072,2)+ROUND(T1073,2)+ROUND(T1074,2)+ROUND(T1075,2)+ROUND(T1076,2)+ROUND(T1077,2)+ROUND(T1078,2)</f>
        <v>0</v>
      </c>
      <c r="N1072" s="27"/>
      <c r="O1072" s="27" t="s">
        <v>547</v>
      </c>
      <c r="P1072" s="27" t="s">
        <v>548</v>
      </c>
      <c r="Q1072" s="10" t="s">
        <v>21</v>
      </c>
      <c r="R1072" s="10" t="s">
        <v>30</v>
      </c>
      <c r="S1072" s="11"/>
      <c r="T1072" s="15">
        <f>ROUND(L1072,2)*S1072</f>
        <v>0</v>
      </c>
    </row>
    <row r="1073" spans="2:20" ht="45" customHeight="1" x14ac:dyDescent="0.2">
      <c r="B1073" s="26"/>
      <c r="C1073" s="27"/>
      <c r="D1073" s="27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10" t="s">
        <v>46</v>
      </c>
      <c r="R1073" s="10" t="s">
        <v>47</v>
      </c>
      <c r="S1073" s="11"/>
      <c r="T1073" s="15">
        <f>ROUND(L1072,2)*S1073</f>
        <v>0</v>
      </c>
    </row>
    <row r="1074" spans="2:20" ht="45" customHeight="1" x14ac:dyDescent="0.2">
      <c r="B1074" s="26"/>
      <c r="C1074" s="27"/>
      <c r="D1074" s="27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10" t="s">
        <v>48</v>
      </c>
      <c r="R1074" s="10" t="s">
        <v>49</v>
      </c>
      <c r="S1074" s="11"/>
      <c r="T1074" s="15">
        <f>ROUND(L1072,2)*S1074</f>
        <v>0</v>
      </c>
    </row>
    <row r="1075" spans="2:20" ht="45" customHeight="1" x14ac:dyDescent="0.2">
      <c r="B1075" s="26"/>
      <c r="C1075" s="27"/>
      <c r="D1075" s="27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10" t="s">
        <v>50</v>
      </c>
      <c r="R1075" s="10" t="s">
        <v>51</v>
      </c>
      <c r="S1075" s="11"/>
      <c r="T1075" s="15">
        <f>ROUND(L1072,2)*S1075</f>
        <v>0</v>
      </c>
    </row>
    <row r="1076" spans="2:20" ht="45" customHeight="1" x14ac:dyDescent="0.2">
      <c r="B1076" s="26"/>
      <c r="C1076" s="27"/>
      <c r="D1076" s="27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10" t="s">
        <v>52</v>
      </c>
      <c r="R1076" s="10" t="s">
        <v>53</v>
      </c>
      <c r="S1076" s="11"/>
      <c r="T1076" s="15">
        <f>ROUND(L1072,2)*S1076</f>
        <v>0</v>
      </c>
    </row>
    <row r="1077" spans="2:20" ht="45" customHeight="1" x14ac:dyDescent="0.2">
      <c r="B1077" s="26"/>
      <c r="C1077" s="27"/>
      <c r="D1077" s="27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10" t="s">
        <v>54</v>
      </c>
      <c r="R1077" s="10" t="s">
        <v>55</v>
      </c>
      <c r="S1077" s="11"/>
      <c r="T1077" s="15">
        <f>ROUND(L1072,2)*S1077</f>
        <v>0</v>
      </c>
    </row>
    <row r="1078" spans="2:20" ht="45" customHeight="1" x14ac:dyDescent="0.2">
      <c r="B1078" s="26"/>
      <c r="C1078" s="27"/>
      <c r="D1078" s="27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10" t="s">
        <v>56</v>
      </c>
      <c r="R1078" s="10" t="s">
        <v>57</v>
      </c>
      <c r="S1078" s="11"/>
      <c r="T1078" s="15">
        <f>ROUND(L1072,2)*S1078</f>
        <v>0</v>
      </c>
    </row>
    <row r="1079" spans="2:20" ht="45" customHeight="1" x14ac:dyDescent="0.2">
      <c r="B1079" s="26" t="s">
        <v>23</v>
      </c>
      <c r="C1079" s="27" t="s">
        <v>558</v>
      </c>
      <c r="D1079" s="27" t="s">
        <v>25</v>
      </c>
      <c r="E1079" s="27" t="s">
        <v>559</v>
      </c>
      <c r="F1079" s="27" t="s">
        <v>560</v>
      </c>
      <c r="G1079" s="28">
        <f>S1079+S1080+S1081+S1082+S1083+S1084+S1085</f>
        <v>0</v>
      </c>
      <c r="H1079" s="27" t="s">
        <v>34</v>
      </c>
      <c r="I1079" s="29">
        <v>16.25</v>
      </c>
      <c r="J1079" s="29">
        <v>16.25</v>
      </c>
      <c r="K1079" s="30">
        <v>0.23</v>
      </c>
      <c r="L1079" s="29">
        <f>ROUND(J1079,2)+(ROUND(J1079,2)*K1079)</f>
        <v>19.987500000000001</v>
      </c>
      <c r="M1079" s="31">
        <f>ROUND(T1079,2)+ROUND(T1080,2)+ROUND(T1081,2)+ROUND(T1082,2)+ROUND(T1083,2)+ROUND(T1084,2)+ROUND(T1085,2)</f>
        <v>0</v>
      </c>
      <c r="N1079" s="27"/>
      <c r="O1079" s="27" t="s">
        <v>547</v>
      </c>
      <c r="P1079" s="27" t="s">
        <v>548</v>
      </c>
      <c r="Q1079" s="10" t="s">
        <v>21</v>
      </c>
      <c r="R1079" s="10" t="s">
        <v>30</v>
      </c>
      <c r="S1079" s="11"/>
      <c r="T1079" s="15">
        <f>ROUND(L1079,2)*S1079</f>
        <v>0</v>
      </c>
    </row>
    <row r="1080" spans="2:20" ht="45" customHeight="1" x14ac:dyDescent="0.2">
      <c r="B1080" s="26"/>
      <c r="C1080" s="27"/>
      <c r="D1080" s="27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10" t="s">
        <v>46</v>
      </c>
      <c r="R1080" s="10" t="s">
        <v>47</v>
      </c>
      <c r="S1080" s="11"/>
      <c r="T1080" s="15">
        <f>ROUND(L1079,2)*S1080</f>
        <v>0</v>
      </c>
    </row>
    <row r="1081" spans="2:20" ht="45" customHeight="1" x14ac:dyDescent="0.2">
      <c r="B1081" s="26"/>
      <c r="C1081" s="27"/>
      <c r="D1081" s="27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10" t="s">
        <v>48</v>
      </c>
      <c r="R1081" s="10" t="s">
        <v>49</v>
      </c>
      <c r="S1081" s="11"/>
      <c r="T1081" s="15">
        <f>ROUND(L1079,2)*S1081</f>
        <v>0</v>
      </c>
    </row>
    <row r="1082" spans="2:20" ht="45" customHeight="1" x14ac:dyDescent="0.2">
      <c r="B1082" s="26"/>
      <c r="C1082" s="27"/>
      <c r="D1082" s="27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10" t="s">
        <v>50</v>
      </c>
      <c r="R1082" s="10" t="s">
        <v>51</v>
      </c>
      <c r="S1082" s="11"/>
      <c r="T1082" s="15">
        <f>ROUND(L1079,2)*S1082</f>
        <v>0</v>
      </c>
    </row>
    <row r="1083" spans="2:20" ht="45" customHeight="1" x14ac:dyDescent="0.2">
      <c r="B1083" s="26"/>
      <c r="C1083" s="27"/>
      <c r="D1083" s="27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10" t="s">
        <v>52</v>
      </c>
      <c r="R1083" s="10" t="s">
        <v>53</v>
      </c>
      <c r="S1083" s="11"/>
      <c r="T1083" s="15">
        <f>ROUND(L1079,2)*S1083</f>
        <v>0</v>
      </c>
    </row>
    <row r="1084" spans="2:20" ht="45" customHeight="1" x14ac:dyDescent="0.2">
      <c r="B1084" s="26"/>
      <c r="C1084" s="27"/>
      <c r="D1084" s="27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10" t="s">
        <v>54</v>
      </c>
      <c r="R1084" s="10" t="s">
        <v>55</v>
      </c>
      <c r="S1084" s="11"/>
      <c r="T1084" s="15">
        <f>ROUND(L1079,2)*S1084</f>
        <v>0</v>
      </c>
    </row>
    <row r="1085" spans="2:20" ht="45" customHeight="1" x14ac:dyDescent="0.2">
      <c r="B1085" s="26"/>
      <c r="C1085" s="27"/>
      <c r="D1085" s="27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10" t="s">
        <v>56</v>
      </c>
      <c r="R1085" s="10" t="s">
        <v>57</v>
      </c>
      <c r="S1085" s="11"/>
      <c r="T1085" s="15">
        <f>ROUND(L1079,2)*S1085</f>
        <v>0</v>
      </c>
    </row>
    <row r="1086" spans="2:20" ht="45" customHeight="1" x14ac:dyDescent="0.2">
      <c r="B1086" s="26" t="s">
        <v>23</v>
      </c>
      <c r="C1086" s="27" t="s">
        <v>561</v>
      </c>
      <c r="D1086" s="27" t="s">
        <v>25</v>
      </c>
      <c r="E1086" s="27" t="s">
        <v>562</v>
      </c>
      <c r="F1086" s="27" t="s">
        <v>563</v>
      </c>
      <c r="G1086" s="28">
        <f>S1086+S1087+S1088+S1089+S1090+S1091+S1092</f>
        <v>0</v>
      </c>
      <c r="H1086" s="27" t="s">
        <v>34</v>
      </c>
      <c r="I1086" s="29">
        <v>30.14</v>
      </c>
      <c r="J1086" s="29">
        <v>30.14</v>
      </c>
      <c r="K1086" s="30">
        <v>0.23</v>
      </c>
      <c r="L1086" s="29">
        <f>ROUND(J1086,2)+(ROUND(J1086,2)*K1086)</f>
        <v>37.072200000000002</v>
      </c>
      <c r="M1086" s="31">
        <f>ROUND(T1086,2)+ROUND(T1087,2)+ROUND(T1088,2)+ROUND(T1089,2)+ROUND(T1090,2)+ROUND(T1091,2)+ROUND(T1092,2)</f>
        <v>0</v>
      </c>
      <c r="N1086" s="27"/>
      <c r="O1086" s="27" t="s">
        <v>547</v>
      </c>
      <c r="P1086" s="27" t="s">
        <v>548</v>
      </c>
      <c r="Q1086" s="10" t="s">
        <v>21</v>
      </c>
      <c r="R1086" s="10" t="s">
        <v>30</v>
      </c>
      <c r="S1086" s="11"/>
      <c r="T1086" s="15">
        <f>ROUND(L1086,2)*S1086</f>
        <v>0</v>
      </c>
    </row>
    <row r="1087" spans="2:20" ht="45" customHeight="1" x14ac:dyDescent="0.2">
      <c r="B1087" s="26"/>
      <c r="C1087" s="27"/>
      <c r="D1087" s="27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10" t="s">
        <v>46</v>
      </c>
      <c r="R1087" s="10" t="s">
        <v>47</v>
      </c>
      <c r="S1087" s="11"/>
      <c r="T1087" s="15">
        <f>ROUND(L1086,2)*S1087</f>
        <v>0</v>
      </c>
    </row>
    <row r="1088" spans="2:20" ht="45" customHeight="1" x14ac:dyDescent="0.2">
      <c r="B1088" s="26"/>
      <c r="C1088" s="27"/>
      <c r="D1088" s="27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10" t="s">
        <v>48</v>
      </c>
      <c r="R1088" s="10" t="s">
        <v>49</v>
      </c>
      <c r="S1088" s="11"/>
      <c r="T1088" s="15">
        <f>ROUND(L1086,2)*S1088</f>
        <v>0</v>
      </c>
    </row>
    <row r="1089" spans="2:20" ht="45" customHeight="1" x14ac:dyDescent="0.2">
      <c r="B1089" s="26"/>
      <c r="C1089" s="27"/>
      <c r="D1089" s="27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10" t="s">
        <v>50</v>
      </c>
      <c r="R1089" s="10" t="s">
        <v>51</v>
      </c>
      <c r="S1089" s="11"/>
      <c r="T1089" s="15">
        <f>ROUND(L1086,2)*S1089</f>
        <v>0</v>
      </c>
    </row>
    <row r="1090" spans="2:20" ht="45" customHeight="1" x14ac:dyDescent="0.2">
      <c r="B1090" s="26"/>
      <c r="C1090" s="27"/>
      <c r="D1090" s="27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10" t="s">
        <v>52</v>
      </c>
      <c r="R1090" s="10" t="s">
        <v>53</v>
      </c>
      <c r="S1090" s="11"/>
      <c r="T1090" s="15">
        <f>ROUND(L1086,2)*S1090</f>
        <v>0</v>
      </c>
    </row>
    <row r="1091" spans="2:20" ht="45" customHeight="1" x14ac:dyDescent="0.2">
      <c r="B1091" s="26"/>
      <c r="C1091" s="27"/>
      <c r="D1091" s="27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10" t="s">
        <v>54</v>
      </c>
      <c r="R1091" s="10" t="s">
        <v>55</v>
      </c>
      <c r="S1091" s="11"/>
      <c r="T1091" s="15">
        <f>ROUND(L1086,2)*S1091</f>
        <v>0</v>
      </c>
    </row>
    <row r="1092" spans="2:20" ht="45" customHeight="1" x14ac:dyDescent="0.2">
      <c r="B1092" s="26"/>
      <c r="C1092" s="27"/>
      <c r="D1092" s="27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10" t="s">
        <v>56</v>
      </c>
      <c r="R1092" s="10" t="s">
        <v>57</v>
      </c>
      <c r="S1092" s="11"/>
      <c r="T1092" s="15">
        <f>ROUND(L1086,2)*S1092</f>
        <v>0</v>
      </c>
    </row>
    <row r="1093" spans="2:20" ht="45" customHeight="1" x14ac:dyDescent="0.2">
      <c r="B1093" s="26" t="s">
        <v>23</v>
      </c>
      <c r="C1093" s="27" t="s">
        <v>564</v>
      </c>
      <c r="D1093" s="27" t="s">
        <v>25</v>
      </c>
      <c r="E1093" s="27" t="s">
        <v>565</v>
      </c>
      <c r="F1093" s="27" t="s">
        <v>566</v>
      </c>
      <c r="G1093" s="28">
        <f>S1093+S1094+S1095+S1096+S1097+S1098+S1099</f>
        <v>0</v>
      </c>
      <c r="H1093" s="27" t="s">
        <v>34</v>
      </c>
      <c r="I1093" s="29">
        <v>26.38</v>
      </c>
      <c r="J1093" s="29">
        <v>26.38</v>
      </c>
      <c r="K1093" s="30">
        <v>0.23</v>
      </c>
      <c r="L1093" s="29">
        <f>ROUND(J1093,2)+(ROUND(J1093,2)*K1093)</f>
        <v>32.447400000000002</v>
      </c>
      <c r="M1093" s="31">
        <f>ROUND(T1093,2)+ROUND(T1094,2)+ROUND(T1095,2)+ROUND(T1096,2)+ROUND(T1097,2)+ROUND(T1098,2)+ROUND(T1099,2)</f>
        <v>0</v>
      </c>
      <c r="N1093" s="27"/>
      <c r="O1093" s="27" t="s">
        <v>547</v>
      </c>
      <c r="P1093" s="27" t="s">
        <v>548</v>
      </c>
      <c r="Q1093" s="10" t="s">
        <v>21</v>
      </c>
      <c r="R1093" s="10" t="s">
        <v>30</v>
      </c>
      <c r="S1093" s="11"/>
      <c r="T1093" s="15">
        <f>ROUND(L1093,2)*S1093</f>
        <v>0</v>
      </c>
    </row>
    <row r="1094" spans="2:20" ht="45" customHeight="1" x14ac:dyDescent="0.2">
      <c r="B1094" s="26"/>
      <c r="C1094" s="27"/>
      <c r="D1094" s="27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10" t="s">
        <v>46</v>
      </c>
      <c r="R1094" s="10" t="s">
        <v>47</v>
      </c>
      <c r="S1094" s="11"/>
      <c r="T1094" s="15">
        <f>ROUND(L1093,2)*S1094</f>
        <v>0</v>
      </c>
    </row>
    <row r="1095" spans="2:20" ht="45" customHeight="1" x14ac:dyDescent="0.2">
      <c r="B1095" s="26"/>
      <c r="C1095" s="27"/>
      <c r="D1095" s="27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10" t="s">
        <v>48</v>
      </c>
      <c r="R1095" s="10" t="s">
        <v>49</v>
      </c>
      <c r="S1095" s="11"/>
      <c r="T1095" s="15">
        <f>ROUND(L1093,2)*S1095</f>
        <v>0</v>
      </c>
    </row>
    <row r="1096" spans="2:20" ht="45" customHeight="1" x14ac:dyDescent="0.2">
      <c r="B1096" s="26"/>
      <c r="C1096" s="27"/>
      <c r="D1096" s="27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10" t="s">
        <v>50</v>
      </c>
      <c r="R1096" s="10" t="s">
        <v>51</v>
      </c>
      <c r="S1096" s="11"/>
      <c r="T1096" s="15">
        <f>ROUND(L1093,2)*S1096</f>
        <v>0</v>
      </c>
    </row>
    <row r="1097" spans="2:20" ht="45" customHeight="1" x14ac:dyDescent="0.2">
      <c r="B1097" s="26"/>
      <c r="C1097" s="27"/>
      <c r="D1097" s="27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10" t="s">
        <v>52</v>
      </c>
      <c r="R1097" s="10" t="s">
        <v>53</v>
      </c>
      <c r="S1097" s="11"/>
      <c r="T1097" s="15">
        <f>ROUND(L1093,2)*S1097</f>
        <v>0</v>
      </c>
    </row>
    <row r="1098" spans="2:20" ht="45" customHeight="1" x14ac:dyDescent="0.2">
      <c r="B1098" s="26"/>
      <c r="C1098" s="27"/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10" t="s">
        <v>54</v>
      </c>
      <c r="R1098" s="10" t="s">
        <v>55</v>
      </c>
      <c r="S1098" s="11"/>
      <c r="T1098" s="15">
        <f>ROUND(L1093,2)*S1098</f>
        <v>0</v>
      </c>
    </row>
    <row r="1099" spans="2:20" ht="45" customHeight="1" x14ac:dyDescent="0.2">
      <c r="B1099" s="26"/>
      <c r="C1099" s="27"/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10" t="s">
        <v>56</v>
      </c>
      <c r="R1099" s="10" t="s">
        <v>57</v>
      </c>
      <c r="S1099" s="11"/>
      <c r="T1099" s="15">
        <f>ROUND(L1093,2)*S1099</f>
        <v>0</v>
      </c>
    </row>
    <row r="1100" spans="2:20" ht="45" customHeight="1" x14ac:dyDescent="0.2">
      <c r="B1100" s="26" t="s">
        <v>23</v>
      </c>
      <c r="C1100" s="27" t="s">
        <v>567</v>
      </c>
      <c r="D1100" s="27" t="s">
        <v>25</v>
      </c>
      <c r="E1100" s="27" t="s">
        <v>568</v>
      </c>
      <c r="F1100" s="27" t="s">
        <v>569</v>
      </c>
      <c r="G1100" s="28">
        <f>S1100+S1101+S1102+S1103+S1104+S1105+S1106</f>
        <v>0</v>
      </c>
      <c r="H1100" s="27" t="s">
        <v>34</v>
      </c>
      <c r="I1100" s="29">
        <v>46.93</v>
      </c>
      <c r="J1100" s="29">
        <v>46.93</v>
      </c>
      <c r="K1100" s="30">
        <v>0.23</v>
      </c>
      <c r="L1100" s="29">
        <f>ROUND(J1100,2)+(ROUND(J1100,2)*K1100)</f>
        <v>57.7239</v>
      </c>
      <c r="M1100" s="31">
        <f>ROUND(T1100,2)+ROUND(T1101,2)+ROUND(T1102,2)+ROUND(T1103,2)+ROUND(T1104,2)+ROUND(T1105,2)+ROUND(T1106,2)</f>
        <v>0</v>
      </c>
      <c r="N1100" s="27"/>
      <c r="O1100" s="27" t="s">
        <v>547</v>
      </c>
      <c r="P1100" s="27" t="s">
        <v>548</v>
      </c>
      <c r="Q1100" s="10" t="s">
        <v>21</v>
      </c>
      <c r="R1100" s="10" t="s">
        <v>30</v>
      </c>
      <c r="S1100" s="11"/>
      <c r="T1100" s="15">
        <f>ROUND(L1100,2)*S1100</f>
        <v>0</v>
      </c>
    </row>
    <row r="1101" spans="2:20" ht="45" customHeight="1" x14ac:dyDescent="0.2">
      <c r="B1101" s="26"/>
      <c r="C1101" s="27"/>
      <c r="D1101" s="27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10" t="s">
        <v>46</v>
      </c>
      <c r="R1101" s="10" t="s">
        <v>47</v>
      </c>
      <c r="S1101" s="11"/>
      <c r="T1101" s="15">
        <f>ROUND(L1100,2)*S1101</f>
        <v>0</v>
      </c>
    </row>
    <row r="1102" spans="2:20" ht="45" customHeight="1" x14ac:dyDescent="0.2">
      <c r="B1102" s="26"/>
      <c r="C1102" s="27"/>
      <c r="D1102" s="27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10" t="s">
        <v>48</v>
      </c>
      <c r="R1102" s="10" t="s">
        <v>49</v>
      </c>
      <c r="S1102" s="11"/>
      <c r="T1102" s="15">
        <f>ROUND(L1100,2)*S1102</f>
        <v>0</v>
      </c>
    </row>
    <row r="1103" spans="2:20" ht="45" customHeight="1" x14ac:dyDescent="0.2">
      <c r="B1103" s="26"/>
      <c r="C1103" s="27"/>
      <c r="D1103" s="27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10" t="s">
        <v>50</v>
      </c>
      <c r="R1103" s="10" t="s">
        <v>51</v>
      </c>
      <c r="S1103" s="11"/>
      <c r="T1103" s="15">
        <f>ROUND(L1100,2)*S1103</f>
        <v>0</v>
      </c>
    </row>
    <row r="1104" spans="2:20" ht="45" customHeight="1" x14ac:dyDescent="0.2">
      <c r="B1104" s="26"/>
      <c r="C1104" s="27"/>
      <c r="D1104" s="27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10" t="s">
        <v>52</v>
      </c>
      <c r="R1104" s="10" t="s">
        <v>53</v>
      </c>
      <c r="S1104" s="11"/>
      <c r="T1104" s="15">
        <f>ROUND(L1100,2)*S1104</f>
        <v>0</v>
      </c>
    </row>
    <row r="1105" spans="2:20" ht="45" customHeight="1" x14ac:dyDescent="0.2">
      <c r="B1105" s="26"/>
      <c r="C1105" s="27"/>
      <c r="D1105" s="27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10" t="s">
        <v>54</v>
      </c>
      <c r="R1105" s="10" t="s">
        <v>55</v>
      </c>
      <c r="S1105" s="11"/>
      <c r="T1105" s="15">
        <f>ROUND(L1100,2)*S1105</f>
        <v>0</v>
      </c>
    </row>
    <row r="1106" spans="2:20" ht="45" customHeight="1" x14ac:dyDescent="0.2">
      <c r="B1106" s="26"/>
      <c r="C1106" s="27"/>
      <c r="D1106" s="27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10" t="s">
        <v>56</v>
      </c>
      <c r="R1106" s="10" t="s">
        <v>57</v>
      </c>
      <c r="S1106" s="11"/>
      <c r="T1106" s="15">
        <f>ROUND(L1100,2)*S1106</f>
        <v>0</v>
      </c>
    </row>
    <row r="1107" spans="2:20" ht="45" customHeight="1" x14ac:dyDescent="0.2">
      <c r="B1107" s="26" t="s">
        <v>23</v>
      </c>
      <c r="C1107" s="27" t="s">
        <v>570</v>
      </c>
      <c r="D1107" s="27" t="s">
        <v>25</v>
      </c>
      <c r="E1107" s="27" t="s">
        <v>571</v>
      </c>
      <c r="F1107" s="27" t="s">
        <v>572</v>
      </c>
      <c r="G1107" s="28">
        <f>S1107+S1108+S1109+S1110+S1111+S1112+S1113</f>
        <v>0</v>
      </c>
      <c r="H1107" s="27" t="s">
        <v>34</v>
      </c>
      <c r="I1107" s="29">
        <v>12.44</v>
      </c>
      <c r="J1107" s="29">
        <v>12.44</v>
      </c>
      <c r="K1107" s="30">
        <v>0.23</v>
      </c>
      <c r="L1107" s="29">
        <f>ROUND(J1107,2)+(ROUND(J1107,2)*K1107)</f>
        <v>15.3012</v>
      </c>
      <c r="M1107" s="31">
        <f>ROUND(T1107,2)+ROUND(T1108,2)+ROUND(T1109,2)+ROUND(T1110,2)+ROUND(T1111,2)+ROUND(T1112,2)+ROUND(T1113,2)</f>
        <v>0</v>
      </c>
      <c r="N1107" s="27"/>
      <c r="O1107" s="27" t="s">
        <v>547</v>
      </c>
      <c r="P1107" s="27" t="s">
        <v>548</v>
      </c>
      <c r="Q1107" s="10" t="s">
        <v>21</v>
      </c>
      <c r="R1107" s="10" t="s">
        <v>30</v>
      </c>
      <c r="S1107" s="11"/>
      <c r="T1107" s="15">
        <f>ROUND(L1107,2)*S1107</f>
        <v>0</v>
      </c>
    </row>
    <row r="1108" spans="2:20" ht="45" customHeight="1" x14ac:dyDescent="0.2">
      <c r="B1108" s="26"/>
      <c r="C1108" s="27"/>
      <c r="D1108" s="27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10" t="s">
        <v>46</v>
      </c>
      <c r="R1108" s="10" t="s">
        <v>47</v>
      </c>
      <c r="S1108" s="11"/>
      <c r="T1108" s="15">
        <f>ROUND(L1107,2)*S1108</f>
        <v>0</v>
      </c>
    </row>
    <row r="1109" spans="2:20" ht="45" customHeight="1" x14ac:dyDescent="0.2">
      <c r="B1109" s="26"/>
      <c r="C1109" s="27"/>
      <c r="D1109" s="27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10" t="s">
        <v>48</v>
      </c>
      <c r="R1109" s="10" t="s">
        <v>49</v>
      </c>
      <c r="S1109" s="11"/>
      <c r="T1109" s="15">
        <f>ROUND(L1107,2)*S1109</f>
        <v>0</v>
      </c>
    </row>
    <row r="1110" spans="2:20" ht="45" customHeight="1" x14ac:dyDescent="0.2">
      <c r="B1110" s="26"/>
      <c r="C1110" s="27"/>
      <c r="D1110" s="27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10" t="s">
        <v>50</v>
      </c>
      <c r="R1110" s="10" t="s">
        <v>51</v>
      </c>
      <c r="S1110" s="11"/>
      <c r="T1110" s="15">
        <f>ROUND(L1107,2)*S1110</f>
        <v>0</v>
      </c>
    </row>
    <row r="1111" spans="2:20" ht="45" customHeight="1" x14ac:dyDescent="0.2">
      <c r="B1111" s="26"/>
      <c r="C1111" s="27"/>
      <c r="D1111" s="27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10" t="s">
        <v>52</v>
      </c>
      <c r="R1111" s="10" t="s">
        <v>53</v>
      </c>
      <c r="S1111" s="11"/>
      <c r="T1111" s="15">
        <f>ROUND(L1107,2)*S1111</f>
        <v>0</v>
      </c>
    </row>
    <row r="1112" spans="2:20" ht="45" customHeight="1" x14ac:dyDescent="0.2">
      <c r="B1112" s="26"/>
      <c r="C1112" s="27"/>
      <c r="D1112" s="27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10" t="s">
        <v>54</v>
      </c>
      <c r="R1112" s="10" t="s">
        <v>55</v>
      </c>
      <c r="S1112" s="11"/>
      <c r="T1112" s="15">
        <f>ROUND(L1107,2)*S1112</f>
        <v>0</v>
      </c>
    </row>
    <row r="1113" spans="2:20" ht="45" customHeight="1" x14ac:dyDescent="0.2">
      <c r="B1113" s="26"/>
      <c r="C1113" s="27"/>
      <c r="D1113" s="27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10" t="s">
        <v>56</v>
      </c>
      <c r="R1113" s="10" t="s">
        <v>57</v>
      </c>
      <c r="S1113" s="11"/>
      <c r="T1113" s="15">
        <f>ROUND(L1107,2)*S1113</f>
        <v>0</v>
      </c>
    </row>
    <row r="1114" spans="2:20" ht="45" customHeight="1" x14ac:dyDescent="0.2">
      <c r="B1114" s="26" t="s">
        <v>23</v>
      </c>
      <c r="C1114" s="27" t="s">
        <v>573</v>
      </c>
      <c r="D1114" s="27" t="s">
        <v>25</v>
      </c>
      <c r="E1114" s="27" t="s">
        <v>574</v>
      </c>
      <c r="F1114" s="27" t="s">
        <v>575</v>
      </c>
      <c r="G1114" s="28">
        <f>S1114+S1115+S1116+S1117+S1118+S1119+S1120</f>
        <v>0</v>
      </c>
      <c r="H1114" s="27" t="s">
        <v>75</v>
      </c>
      <c r="I1114" s="29">
        <v>23.43</v>
      </c>
      <c r="J1114" s="29">
        <v>23.43</v>
      </c>
      <c r="K1114" s="30">
        <v>0.23</v>
      </c>
      <c r="L1114" s="29">
        <f>ROUND(J1114,2)+(ROUND(J1114,2)*K1114)</f>
        <v>28.818899999999999</v>
      </c>
      <c r="M1114" s="31">
        <f>ROUND(T1114,2)+ROUND(T1115,2)+ROUND(T1116,2)+ROUND(T1117,2)+ROUND(T1118,2)+ROUND(T1119,2)+ROUND(T1120,2)</f>
        <v>0</v>
      </c>
      <c r="N1114" s="27"/>
      <c r="O1114" s="27" t="s">
        <v>547</v>
      </c>
      <c r="P1114" s="27" t="s">
        <v>548</v>
      </c>
      <c r="Q1114" s="10" t="s">
        <v>21</v>
      </c>
      <c r="R1114" s="10" t="s">
        <v>30</v>
      </c>
      <c r="S1114" s="11"/>
      <c r="T1114" s="15">
        <f>ROUND(L1114,2)*S1114</f>
        <v>0</v>
      </c>
    </row>
    <row r="1115" spans="2:20" ht="45" customHeight="1" x14ac:dyDescent="0.2">
      <c r="B1115" s="26"/>
      <c r="C1115" s="27"/>
      <c r="D1115" s="27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10" t="s">
        <v>46</v>
      </c>
      <c r="R1115" s="10" t="s">
        <v>47</v>
      </c>
      <c r="S1115" s="11"/>
      <c r="T1115" s="15">
        <f>ROUND(L1114,2)*S1115</f>
        <v>0</v>
      </c>
    </row>
    <row r="1116" spans="2:20" ht="45" customHeight="1" x14ac:dyDescent="0.2">
      <c r="B1116" s="26"/>
      <c r="C1116" s="27"/>
      <c r="D1116" s="27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10" t="s">
        <v>48</v>
      </c>
      <c r="R1116" s="10" t="s">
        <v>49</v>
      </c>
      <c r="S1116" s="11"/>
      <c r="T1116" s="15">
        <f>ROUND(L1114,2)*S1116</f>
        <v>0</v>
      </c>
    </row>
    <row r="1117" spans="2:20" ht="45" customHeight="1" x14ac:dyDescent="0.2">
      <c r="B1117" s="26"/>
      <c r="C1117" s="27"/>
      <c r="D1117" s="27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10" t="s">
        <v>50</v>
      </c>
      <c r="R1117" s="10" t="s">
        <v>51</v>
      </c>
      <c r="S1117" s="11"/>
      <c r="T1117" s="15">
        <f>ROUND(L1114,2)*S1117</f>
        <v>0</v>
      </c>
    </row>
    <row r="1118" spans="2:20" ht="45" customHeight="1" x14ac:dyDescent="0.2">
      <c r="B1118" s="26"/>
      <c r="C1118" s="27"/>
      <c r="D1118" s="27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10" t="s">
        <v>52</v>
      </c>
      <c r="R1118" s="10" t="s">
        <v>53</v>
      </c>
      <c r="S1118" s="11"/>
      <c r="T1118" s="15">
        <f>ROUND(L1114,2)*S1118</f>
        <v>0</v>
      </c>
    </row>
    <row r="1119" spans="2:20" ht="45" customHeight="1" x14ac:dyDescent="0.2">
      <c r="B1119" s="26"/>
      <c r="C1119" s="27"/>
      <c r="D1119" s="27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10" t="s">
        <v>54</v>
      </c>
      <c r="R1119" s="10" t="s">
        <v>55</v>
      </c>
      <c r="S1119" s="11"/>
      <c r="T1119" s="15">
        <f>ROUND(L1114,2)*S1119</f>
        <v>0</v>
      </c>
    </row>
    <row r="1120" spans="2:20" ht="45" customHeight="1" x14ac:dyDescent="0.2">
      <c r="B1120" s="26"/>
      <c r="C1120" s="27"/>
      <c r="D1120" s="27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10" t="s">
        <v>56</v>
      </c>
      <c r="R1120" s="10" t="s">
        <v>57</v>
      </c>
      <c r="S1120" s="11"/>
      <c r="T1120" s="15">
        <f>ROUND(L1114,2)*S1120</f>
        <v>0</v>
      </c>
    </row>
    <row r="1121" spans="2:20" ht="45" customHeight="1" x14ac:dyDescent="0.2">
      <c r="B1121" s="26" t="s">
        <v>23</v>
      </c>
      <c r="C1121" s="27" t="s">
        <v>576</v>
      </c>
      <c r="D1121" s="27" t="s">
        <v>25</v>
      </c>
      <c r="E1121" s="27" t="s">
        <v>577</v>
      </c>
      <c r="F1121" s="27" t="s">
        <v>578</v>
      </c>
      <c r="G1121" s="28">
        <f>S1121+S1122+S1123+S1124+S1125+S1126+S1127</f>
        <v>0</v>
      </c>
      <c r="H1121" s="27" t="s">
        <v>75</v>
      </c>
      <c r="I1121" s="29">
        <v>29.75</v>
      </c>
      <c r="J1121" s="29">
        <v>29.75</v>
      </c>
      <c r="K1121" s="30">
        <v>0.23</v>
      </c>
      <c r="L1121" s="29">
        <f>ROUND(J1121,2)+(ROUND(J1121,2)*K1121)</f>
        <v>36.592500000000001</v>
      </c>
      <c r="M1121" s="31">
        <f>ROUND(T1121,2)+ROUND(T1122,2)+ROUND(T1123,2)+ROUND(T1124,2)+ROUND(T1125,2)+ROUND(T1126,2)+ROUND(T1127,2)</f>
        <v>0</v>
      </c>
      <c r="N1121" s="27"/>
      <c r="O1121" s="27" t="s">
        <v>547</v>
      </c>
      <c r="P1121" s="27" t="s">
        <v>548</v>
      </c>
      <c r="Q1121" s="10" t="s">
        <v>21</v>
      </c>
      <c r="R1121" s="10" t="s">
        <v>30</v>
      </c>
      <c r="S1121" s="11"/>
      <c r="T1121" s="15">
        <f>ROUND(L1121,2)*S1121</f>
        <v>0</v>
      </c>
    </row>
    <row r="1122" spans="2:20" ht="45" customHeight="1" x14ac:dyDescent="0.2">
      <c r="B1122" s="26"/>
      <c r="C1122" s="27"/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10" t="s">
        <v>46</v>
      </c>
      <c r="R1122" s="10" t="s">
        <v>47</v>
      </c>
      <c r="S1122" s="11"/>
      <c r="T1122" s="15">
        <f>ROUND(L1121,2)*S1122</f>
        <v>0</v>
      </c>
    </row>
    <row r="1123" spans="2:20" ht="45" customHeight="1" x14ac:dyDescent="0.2">
      <c r="B1123" s="26"/>
      <c r="C1123" s="27"/>
      <c r="D1123" s="27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10" t="s">
        <v>48</v>
      </c>
      <c r="R1123" s="10" t="s">
        <v>49</v>
      </c>
      <c r="S1123" s="11"/>
      <c r="T1123" s="15">
        <f>ROUND(L1121,2)*S1123</f>
        <v>0</v>
      </c>
    </row>
    <row r="1124" spans="2:20" ht="45" customHeight="1" x14ac:dyDescent="0.2">
      <c r="B1124" s="26"/>
      <c r="C1124" s="27"/>
      <c r="D1124" s="27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10" t="s">
        <v>50</v>
      </c>
      <c r="R1124" s="10" t="s">
        <v>51</v>
      </c>
      <c r="S1124" s="11"/>
      <c r="T1124" s="15">
        <f>ROUND(L1121,2)*S1124</f>
        <v>0</v>
      </c>
    </row>
    <row r="1125" spans="2:20" ht="45" customHeight="1" x14ac:dyDescent="0.2">
      <c r="B1125" s="26"/>
      <c r="C1125" s="27"/>
      <c r="D1125" s="27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10" t="s">
        <v>52</v>
      </c>
      <c r="R1125" s="10" t="s">
        <v>53</v>
      </c>
      <c r="S1125" s="11"/>
      <c r="T1125" s="15">
        <f>ROUND(L1121,2)*S1125</f>
        <v>0</v>
      </c>
    </row>
    <row r="1126" spans="2:20" ht="45" customHeight="1" x14ac:dyDescent="0.2">
      <c r="B1126" s="26"/>
      <c r="C1126" s="27"/>
      <c r="D1126" s="27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10" t="s">
        <v>54</v>
      </c>
      <c r="R1126" s="10" t="s">
        <v>55</v>
      </c>
      <c r="S1126" s="11"/>
      <c r="T1126" s="15">
        <f>ROUND(L1121,2)*S1126</f>
        <v>0</v>
      </c>
    </row>
    <row r="1127" spans="2:20" ht="45" customHeight="1" x14ac:dyDescent="0.2">
      <c r="B1127" s="26"/>
      <c r="C1127" s="27"/>
      <c r="D1127" s="27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10" t="s">
        <v>56</v>
      </c>
      <c r="R1127" s="10" t="s">
        <v>57</v>
      </c>
      <c r="S1127" s="11"/>
      <c r="T1127" s="15">
        <f>ROUND(L1121,2)*S1127</f>
        <v>0</v>
      </c>
    </row>
    <row r="1128" spans="2:20" ht="45" customHeight="1" x14ac:dyDescent="0.2">
      <c r="B1128" s="26" t="s">
        <v>23</v>
      </c>
      <c r="C1128" s="27" t="s">
        <v>579</v>
      </c>
      <c r="D1128" s="27" t="s">
        <v>25</v>
      </c>
      <c r="E1128" s="27" t="s">
        <v>580</v>
      </c>
      <c r="F1128" s="27" t="s">
        <v>581</v>
      </c>
      <c r="G1128" s="28">
        <f>S1128+S1129+S1130+S1131+S1132+S1133+S1134</f>
        <v>0</v>
      </c>
      <c r="H1128" s="27" t="s">
        <v>75</v>
      </c>
      <c r="I1128" s="29">
        <v>14.83</v>
      </c>
      <c r="J1128" s="29">
        <v>14.83</v>
      </c>
      <c r="K1128" s="30">
        <v>0.23</v>
      </c>
      <c r="L1128" s="29">
        <f>ROUND(J1128,2)+(ROUND(J1128,2)*K1128)</f>
        <v>18.2409</v>
      </c>
      <c r="M1128" s="31">
        <f>ROUND(T1128,2)+ROUND(T1129,2)+ROUND(T1130,2)+ROUND(T1131,2)+ROUND(T1132,2)+ROUND(T1133,2)+ROUND(T1134,2)</f>
        <v>0</v>
      </c>
      <c r="N1128" s="27"/>
      <c r="O1128" s="27" t="s">
        <v>547</v>
      </c>
      <c r="P1128" s="27" t="s">
        <v>548</v>
      </c>
      <c r="Q1128" s="10" t="s">
        <v>21</v>
      </c>
      <c r="R1128" s="10" t="s">
        <v>30</v>
      </c>
      <c r="S1128" s="11"/>
      <c r="T1128" s="15">
        <f>ROUND(L1128,2)*S1128</f>
        <v>0</v>
      </c>
    </row>
    <row r="1129" spans="2:20" ht="45" customHeight="1" x14ac:dyDescent="0.2">
      <c r="B1129" s="26"/>
      <c r="C1129" s="27"/>
      <c r="D1129" s="27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10" t="s">
        <v>46</v>
      </c>
      <c r="R1129" s="10" t="s">
        <v>47</v>
      </c>
      <c r="S1129" s="11"/>
      <c r="T1129" s="15">
        <f>ROUND(L1128,2)*S1129</f>
        <v>0</v>
      </c>
    </row>
    <row r="1130" spans="2:20" ht="45" customHeight="1" x14ac:dyDescent="0.2">
      <c r="B1130" s="26"/>
      <c r="C1130" s="27"/>
      <c r="D1130" s="27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10" t="s">
        <v>48</v>
      </c>
      <c r="R1130" s="10" t="s">
        <v>49</v>
      </c>
      <c r="S1130" s="11"/>
      <c r="T1130" s="15">
        <f>ROUND(L1128,2)*S1130</f>
        <v>0</v>
      </c>
    </row>
    <row r="1131" spans="2:20" ht="45" customHeight="1" x14ac:dyDescent="0.2">
      <c r="B1131" s="26"/>
      <c r="C1131" s="27"/>
      <c r="D1131" s="27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10" t="s">
        <v>50</v>
      </c>
      <c r="R1131" s="10" t="s">
        <v>51</v>
      </c>
      <c r="S1131" s="11"/>
      <c r="T1131" s="15">
        <f>ROUND(L1128,2)*S1131</f>
        <v>0</v>
      </c>
    </row>
    <row r="1132" spans="2:20" ht="45" customHeight="1" x14ac:dyDescent="0.2">
      <c r="B1132" s="26"/>
      <c r="C1132" s="27"/>
      <c r="D1132" s="27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10" t="s">
        <v>52</v>
      </c>
      <c r="R1132" s="10" t="s">
        <v>53</v>
      </c>
      <c r="S1132" s="11"/>
      <c r="T1132" s="15">
        <f>ROUND(L1128,2)*S1132</f>
        <v>0</v>
      </c>
    </row>
    <row r="1133" spans="2:20" ht="45" customHeight="1" x14ac:dyDescent="0.2">
      <c r="B1133" s="26"/>
      <c r="C1133" s="27"/>
      <c r="D1133" s="27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10" t="s">
        <v>54</v>
      </c>
      <c r="R1133" s="10" t="s">
        <v>55</v>
      </c>
      <c r="S1133" s="11"/>
      <c r="T1133" s="15">
        <f>ROUND(L1128,2)*S1133</f>
        <v>0</v>
      </c>
    </row>
    <row r="1134" spans="2:20" ht="45" customHeight="1" x14ac:dyDescent="0.2">
      <c r="B1134" s="26"/>
      <c r="C1134" s="27"/>
      <c r="D1134" s="27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10" t="s">
        <v>56</v>
      </c>
      <c r="R1134" s="10" t="s">
        <v>57</v>
      </c>
      <c r="S1134" s="11"/>
      <c r="T1134" s="15">
        <f>ROUND(L1128,2)*S1134</f>
        <v>0</v>
      </c>
    </row>
    <row r="1135" spans="2:20" ht="45" customHeight="1" x14ac:dyDescent="0.2">
      <c r="B1135" s="26" t="s">
        <v>23</v>
      </c>
      <c r="C1135" s="27" t="s">
        <v>582</v>
      </c>
      <c r="D1135" s="27" t="s">
        <v>25</v>
      </c>
      <c r="E1135" s="27" t="s">
        <v>583</v>
      </c>
      <c r="F1135" s="27" t="s">
        <v>584</v>
      </c>
      <c r="G1135" s="28">
        <f>S1135+S1136+S1137+S1138+S1139+S1140+S1141</f>
        <v>0</v>
      </c>
      <c r="H1135" s="27" t="s">
        <v>75</v>
      </c>
      <c r="I1135" s="29">
        <v>41.42</v>
      </c>
      <c r="J1135" s="29">
        <v>41.42</v>
      </c>
      <c r="K1135" s="30">
        <v>0.23</v>
      </c>
      <c r="L1135" s="29">
        <f>ROUND(J1135,2)+(ROUND(J1135,2)*K1135)</f>
        <v>50.946600000000004</v>
      </c>
      <c r="M1135" s="31">
        <f>ROUND(T1135,2)+ROUND(T1136,2)+ROUND(T1137,2)+ROUND(T1138,2)+ROUND(T1139,2)+ROUND(T1140,2)+ROUND(T1141,2)</f>
        <v>0</v>
      </c>
      <c r="N1135" s="27"/>
      <c r="O1135" s="27" t="s">
        <v>547</v>
      </c>
      <c r="P1135" s="27" t="s">
        <v>548</v>
      </c>
      <c r="Q1135" s="10" t="s">
        <v>21</v>
      </c>
      <c r="R1135" s="10" t="s">
        <v>30</v>
      </c>
      <c r="S1135" s="11"/>
      <c r="T1135" s="15">
        <f>ROUND(L1135,2)*S1135</f>
        <v>0</v>
      </c>
    </row>
    <row r="1136" spans="2:20" ht="45" customHeight="1" x14ac:dyDescent="0.2">
      <c r="B1136" s="26"/>
      <c r="C1136" s="27"/>
      <c r="D1136" s="27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10" t="s">
        <v>46</v>
      </c>
      <c r="R1136" s="10" t="s">
        <v>47</v>
      </c>
      <c r="S1136" s="11"/>
      <c r="T1136" s="15">
        <f>ROUND(L1135,2)*S1136</f>
        <v>0</v>
      </c>
    </row>
    <row r="1137" spans="2:20" ht="45" customHeight="1" x14ac:dyDescent="0.2">
      <c r="B1137" s="26"/>
      <c r="C1137" s="27"/>
      <c r="D1137" s="27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10" t="s">
        <v>48</v>
      </c>
      <c r="R1137" s="10" t="s">
        <v>49</v>
      </c>
      <c r="S1137" s="11"/>
      <c r="T1137" s="15">
        <f>ROUND(L1135,2)*S1137</f>
        <v>0</v>
      </c>
    </row>
    <row r="1138" spans="2:20" ht="45" customHeight="1" x14ac:dyDescent="0.2">
      <c r="B1138" s="26"/>
      <c r="C1138" s="27"/>
      <c r="D1138" s="27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10" t="s">
        <v>50</v>
      </c>
      <c r="R1138" s="10" t="s">
        <v>51</v>
      </c>
      <c r="S1138" s="11"/>
      <c r="T1138" s="15">
        <f>ROUND(L1135,2)*S1138</f>
        <v>0</v>
      </c>
    </row>
    <row r="1139" spans="2:20" ht="45" customHeight="1" x14ac:dyDescent="0.2">
      <c r="B1139" s="26"/>
      <c r="C1139" s="27"/>
      <c r="D1139" s="27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10" t="s">
        <v>52</v>
      </c>
      <c r="R1139" s="10" t="s">
        <v>53</v>
      </c>
      <c r="S1139" s="11"/>
      <c r="T1139" s="15">
        <f>ROUND(L1135,2)*S1139</f>
        <v>0</v>
      </c>
    </row>
    <row r="1140" spans="2:20" ht="45" customHeight="1" x14ac:dyDescent="0.2">
      <c r="B1140" s="26"/>
      <c r="C1140" s="27"/>
      <c r="D1140" s="27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10" t="s">
        <v>54</v>
      </c>
      <c r="R1140" s="10" t="s">
        <v>55</v>
      </c>
      <c r="S1140" s="11"/>
      <c r="T1140" s="15">
        <f>ROUND(L1135,2)*S1140</f>
        <v>0</v>
      </c>
    </row>
    <row r="1141" spans="2:20" ht="45" customHeight="1" x14ac:dyDescent="0.2">
      <c r="B1141" s="26"/>
      <c r="C1141" s="27"/>
      <c r="D1141" s="27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10" t="s">
        <v>56</v>
      </c>
      <c r="R1141" s="10" t="s">
        <v>57</v>
      </c>
      <c r="S1141" s="11"/>
      <c r="T1141" s="15">
        <f>ROUND(L1135,2)*S1141</f>
        <v>0</v>
      </c>
    </row>
    <row r="1142" spans="2:20" ht="25.5" x14ac:dyDescent="0.2">
      <c r="B1142" s="5" t="s">
        <v>92</v>
      </c>
      <c r="C1142" s="6" t="s">
        <v>585</v>
      </c>
      <c r="D1142" s="6"/>
      <c r="E1142" s="6"/>
      <c r="F1142" s="6" t="s">
        <v>586</v>
      </c>
      <c r="G1142" s="6"/>
      <c r="H1142" s="6"/>
      <c r="I1142" s="6"/>
      <c r="J1142" s="6"/>
      <c r="K1142" s="6"/>
      <c r="L1142" s="6"/>
      <c r="M1142" s="7">
        <f>ROUND(M1143,2)+ROUND(M1150,2)+ROUND(M1157,2)+ROUND(M1164,2)+ROUND(M1171,2)</f>
        <v>0</v>
      </c>
      <c r="N1142" s="6"/>
      <c r="O1142" s="6"/>
      <c r="P1142" s="6"/>
      <c r="Q1142" s="6"/>
      <c r="R1142" s="6"/>
      <c r="S1142" s="6"/>
      <c r="T1142" s="8"/>
    </row>
    <row r="1143" spans="2:20" ht="45" customHeight="1" x14ac:dyDescent="0.2">
      <c r="B1143" s="26" t="s">
        <v>23</v>
      </c>
      <c r="C1143" s="27" t="s">
        <v>587</v>
      </c>
      <c r="D1143" s="27" t="s">
        <v>25</v>
      </c>
      <c r="E1143" s="27" t="s">
        <v>588</v>
      </c>
      <c r="F1143" s="27" t="s">
        <v>589</v>
      </c>
      <c r="G1143" s="28">
        <f>S1143+S1144+S1145+S1146+S1147+S1148+S1149</f>
        <v>0</v>
      </c>
      <c r="H1143" s="27" t="s">
        <v>34</v>
      </c>
      <c r="I1143" s="29">
        <v>607.41</v>
      </c>
      <c r="J1143" s="29">
        <v>607.41</v>
      </c>
      <c r="K1143" s="30">
        <v>0.23</v>
      </c>
      <c r="L1143" s="29">
        <f>ROUND(J1143,2)+(ROUND(J1143,2)*K1143)</f>
        <v>747.11429999999996</v>
      </c>
      <c r="M1143" s="31">
        <f>ROUND(T1143,2)+ROUND(T1144,2)+ROUND(T1145,2)+ROUND(T1146,2)+ROUND(T1147,2)+ROUND(T1148,2)+ROUND(T1149,2)</f>
        <v>0</v>
      </c>
      <c r="N1143" s="27"/>
      <c r="O1143" s="27" t="s">
        <v>585</v>
      </c>
      <c r="P1143" s="27" t="s">
        <v>586</v>
      </c>
      <c r="Q1143" s="10" t="s">
        <v>21</v>
      </c>
      <c r="R1143" s="10" t="s">
        <v>30</v>
      </c>
      <c r="S1143" s="11"/>
      <c r="T1143" s="15">
        <f>ROUND(L1143,2)*S1143</f>
        <v>0</v>
      </c>
    </row>
    <row r="1144" spans="2:20" ht="45" customHeight="1" x14ac:dyDescent="0.2">
      <c r="B1144" s="26"/>
      <c r="C1144" s="27"/>
      <c r="D1144" s="27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10" t="s">
        <v>46</v>
      </c>
      <c r="R1144" s="10" t="s">
        <v>47</v>
      </c>
      <c r="S1144" s="11"/>
      <c r="T1144" s="15">
        <f>ROUND(L1143,2)*S1144</f>
        <v>0</v>
      </c>
    </row>
    <row r="1145" spans="2:20" ht="45" customHeight="1" x14ac:dyDescent="0.2">
      <c r="B1145" s="26"/>
      <c r="C1145" s="27"/>
      <c r="D1145" s="27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10" t="s">
        <v>48</v>
      </c>
      <c r="R1145" s="10" t="s">
        <v>49</v>
      </c>
      <c r="S1145" s="11"/>
      <c r="T1145" s="15">
        <f>ROUND(L1143,2)*S1145</f>
        <v>0</v>
      </c>
    </row>
    <row r="1146" spans="2:20" ht="45" customHeight="1" x14ac:dyDescent="0.2">
      <c r="B1146" s="26"/>
      <c r="C1146" s="27"/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10" t="s">
        <v>50</v>
      </c>
      <c r="R1146" s="10" t="s">
        <v>51</v>
      </c>
      <c r="S1146" s="11"/>
      <c r="T1146" s="15">
        <f>ROUND(L1143,2)*S1146</f>
        <v>0</v>
      </c>
    </row>
    <row r="1147" spans="2:20" ht="45" customHeight="1" x14ac:dyDescent="0.2">
      <c r="B1147" s="26"/>
      <c r="C1147" s="27"/>
      <c r="D1147" s="27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10" t="s">
        <v>52</v>
      </c>
      <c r="R1147" s="10" t="s">
        <v>53</v>
      </c>
      <c r="S1147" s="11"/>
      <c r="T1147" s="15">
        <f>ROUND(L1143,2)*S1147</f>
        <v>0</v>
      </c>
    </row>
    <row r="1148" spans="2:20" ht="45" customHeight="1" x14ac:dyDescent="0.2">
      <c r="B1148" s="26"/>
      <c r="C1148" s="27"/>
      <c r="D1148" s="27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10" t="s">
        <v>54</v>
      </c>
      <c r="R1148" s="10" t="s">
        <v>55</v>
      </c>
      <c r="S1148" s="11"/>
      <c r="T1148" s="15">
        <f>ROUND(L1143,2)*S1148</f>
        <v>0</v>
      </c>
    </row>
    <row r="1149" spans="2:20" ht="45" customHeight="1" x14ac:dyDescent="0.2">
      <c r="B1149" s="26"/>
      <c r="C1149" s="27"/>
      <c r="D1149" s="27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10" t="s">
        <v>56</v>
      </c>
      <c r="R1149" s="10" t="s">
        <v>57</v>
      </c>
      <c r="S1149" s="11"/>
      <c r="T1149" s="15">
        <f>ROUND(L1143,2)*S1149</f>
        <v>0</v>
      </c>
    </row>
    <row r="1150" spans="2:20" ht="45" customHeight="1" x14ac:dyDescent="0.2">
      <c r="B1150" s="26" t="s">
        <v>23</v>
      </c>
      <c r="C1150" s="27" t="s">
        <v>590</v>
      </c>
      <c r="D1150" s="27" t="s">
        <v>25</v>
      </c>
      <c r="E1150" s="27" t="s">
        <v>591</v>
      </c>
      <c r="F1150" s="27" t="s">
        <v>592</v>
      </c>
      <c r="G1150" s="28">
        <f>S1150+S1151+S1152+S1153+S1154+S1155+S1156</f>
        <v>0</v>
      </c>
      <c r="H1150" s="27" t="s">
        <v>34</v>
      </c>
      <c r="I1150" s="29">
        <v>50.13</v>
      </c>
      <c r="J1150" s="29">
        <v>50.13</v>
      </c>
      <c r="K1150" s="30">
        <v>0.23</v>
      </c>
      <c r="L1150" s="29">
        <f>ROUND(J1150,2)+(ROUND(J1150,2)*K1150)</f>
        <v>61.659900000000007</v>
      </c>
      <c r="M1150" s="31">
        <f>ROUND(T1150,2)+ROUND(T1151,2)+ROUND(T1152,2)+ROUND(T1153,2)+ROUND(T1154,2)+ROUND(T1155,2)+ROUND(T1156,2)</f>
        <v>0</v>
      </c>
      <c r="N1150" s="27"/>
      <c r="O1150" s="27" t="s">
        <v>585</v>
      </c>
      <c r="P1150" s="27" t="s">
        <v>586</v>
      </c>
      <c r="Q1150" s="10" t="s">
        <v>21</v>
      </c>
      <c r="R1150" s="10" t="s">
        <v>30</v>
      </c>
      <c r="S1150" s="11"/>
      <c r="T1150" s="15">
        <f>ROUND(L1150,2)*S1150</f>
        <v>0</v>
      </c>
    </row>
    <row r="1151" spans="2:20" ht="45" customHeight="1" x14ac:dyDescent="0.2">
      <c r="B1151" s="26"/>
      <c r="C1151" s="27"/>
      <c r="D1151" s="27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10" t="s">
        <v>46</v>
      </c>
      <c r="R1151" s="10" t="s">
        <v>47</v>
      </c>
      <c r="S1151" s="11"/>
      <c r="T1151" s="15">
        <f>ROUND(L1150,2)*S1151</f>
        <v>0</v>
      </c>
    </row>
    <row r="1152" spans="2:20" ht="45" customHeight="1" x14ac:dyDescent="0.2">
      <c r="B1152" s="26"/>
      <c r="C1152" s="27"/>
      <c r="D1152" s="27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10" t="s">
        <v>48</v>
      </c>
      <c r="R1152" s="10" t="s">
        <v>49</v>
      </c>
      <c r="S1152" s="11"/>
      <c r="T1152" s="15">
        <f>ROUND(L1150,2)*S1152</f>
        <v>0</v>
      </c>
    </row>
    <row r="1153" spans="2:20" ht="45" customHeight="1" x14ac:dyDescent="0.2">
      <c r="B1153" s="26"/>
      <c r="C1153" s="27"/>
      <c r="D1153" s="27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10" t="s">
        <v>50</v>
      </c>
      <c r="R1153" s="10" t="s">
        <v>51</v>
      </c>
      <c r="S1153" s="11"/>
      <c r="T1153" s="15">
        <f>ROUND(L1150,2)*S1153</f>
        <v>0</v>
      </c>
    </row>
    <row r="1154" spans="2:20" ht="45" customHeight="1" x14ac:dyDescent="0.2">
      <c r="B1154" s="26"/>
      <c r="C1154" s="27"/>
      <c r="D1154" s="27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10" t="s">
        <v>52</v>
      </c>
      <c r="R1154" s="10" t="s">
        <v>53</v>
      </c>
      <c r="S1154" s="11"/>
      <c r="T1154" s="15">
        <f>ROUND(L1150,2)*S1154</f>
        <v>0</v>
      </c>
    </row>
    <row r="1155" spans="2:20" ht="45" customHeight="1" x14ac:dyDescent="0.2">
      <c r="B1155" s="26"/>
      <c r="C1155" s="27"/>
      <c r="D1155" s="27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10" t="s">
        <v>54</v>
      </c>
      <c r="R1155" s="10" t="s">
        <v>55</v>
      </c>
      <c r="S1155" s="11"/>
      <c r="T1155" s="15">
        <f>ROUND(L1150,2)*S1155</f>
        <v>0</v>
      </c>
    </row>
    <row r="1156" spans="2:20" ht="45" customHeight="1" x14ac:dyDescent="0.2">
      <c r="B1156" s="26"/>
      <c r="C1156" s="27"/>
      <c r="D1156" s="27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10" t="s">
        <v>56</v>
      </c>
      <c r="R1156" s="10" t="s">
        <v>57</v>
      </c>
      <c r="S1156" s="11"/>
      <c r="T1156" s="15">
        <f>ROUND(L1150,2)*S1156</f>
        <v>0</v>
      </c>
    </row>
    <row r="1157" spans="2:20" ht="45" customHeight="1" x14ac:dyDescent="0.2">
      <c r="B1157" s="26" t="s">
        <v>23</v>
      </c>
      <c r="C1157" s="27" t="s">
        <v>593</v>
      </c>
      <c r="D1157" s="27" t="s">
        <v>25</v>
      </c>
      <c r="E1157" s="27" t="s">
        <v>594</v>
      </c>
      <c r="F1157" s="27" t="s">
        <v>595</v>
      </c>
      <c r="G1157" s="28">
        <f>S1157+S1158+S1159+S1160+S1161+S1162+S1163</f>
        <v>0</v>
      </c>
      <c r="H1157" s="27" t="s">
        <v>34</v>
      </c>
      <c r="I1157" s="29">
        <v>19.28</v>
      </c>
      <c r="J1157" s="29">
        <v>19.28</v>
      </c>
      <c r="K1157" s="30">
        <v>0.23</v>
      </c>
      <c r="L1157" s="29">
        <f>ROUND(J1157,2)+(ROUND(J1157,2)*K1157)</f>
        <v>23.714400000000001</v>
      </c>
      <c r="M1157" s="31">
        <f>ROUND(T1157,2)+ROUND(T1158,2)+ROUND(T1159,2)+ROUND(T1160,2)+ROUND(T1161,2)+ROUND(T1162,2)+ROUND(T1163,2)</f>
        <v>0</v>
      </c>
      <c r="N1157" s="27"/>
      <c r="O1157" s="27" t="s">
        <v>585</v>
      </c>
      <c r="P1157" s="27" t="s">
        <v>586</v>
      </c>
      <c r="Q1157" s="10" t="s">
        <v>21</v>
      </c>
      <c r="R1157" s="10" t="s">
        <v>30</v>
      </c>
      <c r="S1157" s="11"/>
      <c r="T1157" s="15">
        <f>ROUND(L1157,2)*S1157</f>
        <v>0</v>
      </c>
    </row>
    <row r="1158" spans="2:20" ht="45" customHeight="1" x14ac:dyDescent="0.2">
      <c r="B1158" s="26"/>
      <c r="C1158" s="27"/>
      <c r="D1158" s="27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10" t="s">
        <v>46</v>
      </c>
      <c r="R1158" s="10" t="s">
        <v>47</v>
      </c>
      <c r="S1158" s="11"/>
      <c r="T1158" s="15">
        <f>ROUND(L1157,2)*S1158</f>
        <v>0</v>
      </c>
    </row>
    <row r="1159" spans="2:20" ht="45" customHeight="1" x14ac:dyDescent="0.2">
      <c r="B1159" s="26"/>
      <c r="C1159" s="27"/>
      <c r="D1159" s="27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10" t="s">
        <v>48</v>
      </c>
      <c r="R1159" s="10" t="s">
        <v>49</v>
      </c>
      <c r="S1159" s="11"/>
      <c r="T1159" s="15">
        <f>ROUND(L1157,2)*S1159</f>
        <v>0</v>
      </c>
    </row>
    <row r="1160" spans="2:20" ht="45" customHeight="1" x14ac:dyDescent="0.2">
      <c r="B1160" s="26"/>
      <c r="C1160" s="27"/>
      <c r="D1160" s="27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10" t="s">
        <v>50</v>
      </c>
      <c r="R1160" s="10" t="s">
        <v>51</v>
      </c>
      <c r="S1160" s="11"/>
      <c r="T1160" s="15">
        <f>ROUND(L1157,2)*S1160</f>
        <v>0</v>
      </c>
    </row>
    <row r="1161" spans="2:20" ht="45" customHeight="1" x14ac:dyDescent="0.2">
      <c r="B1161" s="26"/>
      <c r="C1161" s="27"/>
      <c r="D1161" s="27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10" t="s">
        <v>52</v>
      </c>
      <c r="R1161" s="10" t="s">
        <v>53</v>
      </c>
      <c r="S1161" s="11"/>
      <c r="T1161" s="15">
        <f>ROUND(L1157,2)*S1161</f>
        <v>0</v>
      </c>
    </row>
    <row r="1162" spans="2:20" ht="45" customHeight="1" x14ac:dyDescent="0.2">
      <c r="B1162" s="26"/>
      <c r="C1162" s="27"/>
      <c r="D1162" s="27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10" t="s">
        <v>54</v>
      </c>
      <c r="R1162" s="10" t="s">
        <v>55</v>
      </c>
      <c r="S1162" s="11"/>
      <c r="T1162" s="15">
        <f>ROUND(L1157,2)*S1162</f>
        <v>0</v>
      </c>
    </row>
    <row r="1163" spans="2:20" ht="45" customHeight="1" x14ac:dyDescent="0.2">
      <c r="B1163" s="26"/>
      <c r="C1163" s="27"/>
      <c r="D1163" s="27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10" t="s">
        <v>56</v>
      </c>
      <c r="R1163" s="10" t="s">
        <v>57</v>
      </c>
      <c r="S1163" s="11"/>
      <c r="T1163" s="15">
        <f>ROUND(L1157,2)*S1163</f>
        <v>0</v>
      </c>
    </row>
    <row r="1164" spans="2:20" ht="45" customHeight="1" x14ac:dyDescent="0.2">
      <c r="B1164" s="26" t="s">
        <v>23</v>
      </c>
      <c r="C1164" s="27" t="s">
        <v>596</v>
      </c>
      <c r="D1164" s="27" t="s">
        <v>25</v>
      </c>
      <c r="E1164" s="27" t="s">
        <v>597</v>
      </c>
      <c r="F1164" s="27" t="s">
        <v>598</v>
      </c>
      <c r="G1164" s="28">
        <f>S1164+S1165+S1166+S1167+S1168+S1169+S1170</f>
        <v>0</v>
      </c>
      <c r="H1164" s="27" t="s">
        <v>34</v>
      </c>
      <c r="I1164" s="29">
        <v>20.13</v>
      </c>
      <c r="J1164" s="29">
        <v>20.13</v>
      </c>
      <c r="K1164" s="30">
        <v>0.23</v>
      </c>
      <c r="L1164" s="29">
        <f>ROUND(J1164,2)+(ROUND(J1164,2)*K1164)</f>
        <v>24.759899999999998</v>
      </c>
      <c r="M1164" s="31">
        <f>ROUND(T1164,2)+ROUND(T1165,2)+ROUND(T1166,2)+ROUND(T1167,2)+ROUND(T1168,2)+ROUND(T1169,2)+ROUND(T1170,2)</f>
        <v>0</v>
      </c>
      <c r="N1164" s="27"/>
      <c r="O1164" s="27" t="s">
        <v>585</v>
      </c>
      <c r="P1164" s="27" t="s">
        <v>586</v>
      </c>
      <c r="Q1164" s="10" t="s">
        <v>21</v>
      </c>
      <c r="R1164" s="10" t="s">
        <v>30</v>
      </c>
      <c r="S1164" s="11"/>
      <c r="T1164" s="15">
        <f>ROUND(L1164,2)*S1164</f>
        <v>0</v>
      </c>
    </row>
    <row r="1165" spans="2:20" ht="45" customHeight="1" x14ac:dyDescent="0.2">
      <c r="B1165" s="26"/>
      <c r="C1165" s="27"/>
      <c r="D1165" s="27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10" t="s">
        <v>46</v>
      </c>
      <c r="R1165" s="10" t="s">
        <v>47</v>
      </c>
      <c r="S1165" s="11"/>
      <c r="T1165" s="15">
        <f>ROUND(L1164,2)*S1165</f>
        <v>0</v>
      </c>
    </row>
    <row r="1166" spans="2:20" ht="45" customHeight="1" x14ac:dyDescent="0.2">
      <c r="B1166" s="26"/>
      <c r="C1166" s="27"/>
      <c r="D1166" s="27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10" t="s">
        <v>48</v>
      </c>
      <c r="R1166" s="10" t="s">
        <v>49</v>
      </c>
      <c r="S1166" s="11"/>
      <c r="T1166" s="15">
        <f>ROUND(L1164,2)*S1166</f>
        <v>0</v>
      </c>
    </row>
    <row r="1167" spans="2:20" ht="45" customHeight="1" x14ac:dyDescent="0.2">
      <c r="B1167" s="26"/>
      <c r="C1167" s="27"/>
      <c r="D1167" s="27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10" t="s">
        <v>50</v>
      </c>
      <c r="R1167" s="10" t="s">
        <v>51</v>
      </c>
      <c r="S1167" s="11"/>
      <c r="T1167" s="15">
        <f>ROUND(L1164,2)*S1167</f>
        <v>0</v>
      </c>
    </row>
    <row r="1168" spans="2:20" ht="45" customHeight="1" x14ac:dyDescent="0.2">
      <c r="B1168" s="26"/>
      <c r="C1168" s="27"/>
      <c r="D1168" s="27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10" t="s">
        <v>52</v>
      </c>
      <c r="R1168" s="10" t="s">
        <v>53</v>
      </c>
      <c r="S1168" s="11"/>
      <c r="T1168" s="15">
        <f>ROUND(L1164,2)*S1168</f>
        <v>0</v>
      </c>
    </row>
    <row r="1169" spans="2:20" ht="45" customHeight="1" x14ac:dyDescent="0.2">
      <c r="B1169" s="26"/>
      <c r="C1169" s="27"/>
      <c r="D1169" s="27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10" t="s">
        <v>54</v>
      </c>
      <c r="R1169" s="10" t="s">
        <v>55</v>
      </c>
      <c r="S1169" s="11"/>
      <c r="T1169" s="15">
        <f>ROUND(L1164,2)*S1169</f>
        <v>0</v>
      </c>
    </row>
    <row r="1170" spans="2:20" ht="45" customHeight="1" x14ac:dyDescent="0.2">
      <c r="B1170" s="26"/>
      <c r="C1170" s="27"/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10" t="s">
        <v>56</v>
      </c>
      <c r="R1170" s="10" t="s">
        <v>57</v>
      </c>
      <c r="S1170" s="11"/>
      <c r="T1170" s="15">
        <f>ROUND(L1164,2)*S1170</f>
        <v>0</v>
      </c>
    </row>
    <row r="1171" spans="2:20" ht="45" customHeight="1" x14ac:dyDescent="0.2">
      <c r="B1171" s="26" t="s">
        <v>23</v>
      </c>
      <c r="C1171" s="27" t="s">
        <v>599</v>
      </c>
      <c r="D1171" s="27" t="s">
        <v>25</v>
      </c>
      <c r="E1171" s="27" t="s">
        <v>600</v>
      </c>
      <c r="F1171" s="27" t="s">
        <v>601</v>
      </c>
      <c r="G1171" s="28">
        <f>S1171+S1172+S1173+S1174+S1175+S1176+S1177</f>
        <v>0</v>
      </c>
      <c r="H1171" s="27" t="s">
        <v>34</v>
      </c>
      <c r="I1171" s="29">
        <v>391.87</v>
      </c>
      <c r="J1171" s="29">
        <v>391.87</v>
      </c>
      <c r="K1171" s="30">
        <v>0.23</v>
      </c>
      <c r="L1171" s="29">
        <f>ROUND(J1171,2)+(ROUND(J1171,2)*K1171)</f>
        <v>482.00009999999997</v>
      </c>
      <c r="M1171" s="31">
        <f>ROUND(T1171,2)+ROUND(T1172,2)+ROUND(T1173,2)+ROUND(T1174,2)+ROUND(T1175,2)+ROUND(T1176,2)+ROUND(T1177,2)</f>
        <v>0</v>
      </c>
      <c r="N1171" s="27"/>
      <c r="O1171" s="27" t="s">
        <v>585</v>
      </c>
      <c r="P1171" s="27" t="s">
        <v>586</v>
      </c>
      <c r="Q1171" s="10" t="s">
        <v>21</v>
      </c>
      <c r="R1171" s="10" t="s">
        <v>30</v>
      </c>
      <c r="S1171" s="11"/>
      <c r="T1171" s="15">
        <f>ROUND(L1171,2)*S1171</f>
        <v>0</v>
      </c>
    </row>
    <row r="1172" spans="2:20" ht="45" customHeight="1" x14ac:dyDescent="0.2">
      <c r="B1172" s="26"/>
      <c r="C1172" s="27"/>
      <c r="D1172" s="27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10" t="s">
        <v>46</v>
      </c>
      <c r="R1172" s="10" t="s">
        <v>47</v>
      </c>
      <c r="S1172" s="11"/>
      <c r="T1172" s="15">
        <f>ROUND(L1171,2)*S1172</f>
        <v>0</v>
      </c>
    </row>
    <row r="1173" spans="2:20" ht="45" customHeight="1" x14ac:dyDescent="0.2">
      <c r="B1173" s="26"/>
      <c r="C1173" s="27"/>
      <c r="D1173" s="27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10" t="s">
        <v>48</v>
      </c>
      <c r="R1173" s="10" t="s">
        <v>49</v>
      </c>
      <c r="S1173" s="11"/>
      <c r="T1173" s="15">
        <f>ROUND(L1171,2)*S1173</f>
        <v>0</v>
      </c>
    </row>
    <row r="1174" spans="2:20" ht="45" customHeight="1" x14ac:dyDescent="0.2">
      <c r="B1174" s="26"/>
      <c r="C1174" s="27"/>
      <c r="D1174" s="27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10" t="s">
        <v>50</v>
      </c>
      <c r="R1174" s="10" t="s">
        <v>51</v>
      </c>
      <c r="S1174" s="11"/>
      <c r="T1174" s="15">
        <f>ROUND(L1171,2)*S1174</f>
        <v>0</v>
      </c>
    </row>
    <row r="1175" spans="2:20" ht="45" customHeight="1" x14ac:dyDescent="0.2">
      <c r="B1175" s="26"/>
      <c r="C1175" s="27"/>
      <c r="D1175" s="27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10" t="s">
        <v>52</v>
      </c>
      <c r="R1175" s="10" t="s">
        <v>53</v>
      </c>
      <c r="S1175" s="11"/>
      <c r="T1175" s="15">
        <f>ROUND(L1171,2)*S1175</f>
        <v>0</v>
      </c>
    </row>
    <row r="1176" spans="2:20" ht="45" customHeight="1" x14ac:dyDescent="0.2">
      <c r="B1176" s="26"/>
      <c r="C1176" s="27"/>
      <c r="D1176" s="27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10" t="s">
        <v>54</v>
      </c>
      <c r="R1176" s="10" t="s">
        <v>55</v>
      </c>
      <c r="S1176" s="11"/>
      <c r="T1176" s="15">
        <f>ROUND(L1171,2)*S1176</f>
        <v>0</v>
      </c>
    </row>
    <row r="1177" spans="2:20" ht="45" customHeight="1" x14ac:dyDescent="0.2">
      <c r="B1177" s="26"/>
      <c r="C1177" s="27"/>
      <c r="D1177" s="27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10" t="s">
        <v>56</v>
      </c>
      <c r="R1177" s="10" t="s">
        <v>57</v>
      </c>
      <c r="S1177" s="11"/>
      <c r="T1177" s="15">
        <f>ROUND(L1171,2)*S1177</f>
        <v>0</v>
      </c>
    </row>
    <row r="1178" spans="2:20" ht="25.5" x14ac:dyDescent="0.2">
      <c r="B1178" s="5" t="s">
        <v>92</v>
      </c>
      <c r="C1178" s="6" t="s">
        <v>602</v>
      </c>
      <c r="D1178" s="6"/>
      <c r="E1178" s="6"/>
      <c r="F1178" s="6" t="s">
        <v>603</v>
      </c>
      <c r="G1178" s="6"/>
      <c r="H1178" s="6"/>
      <c r="I1178" s="6"/>
      <c r="J1178" s="6"/>
      <c r="K1178" s="6"/>
      <c r="L1178" s="6"/>
      <c r="M1178" s="7">
        <f>ROUND(M1179,2)+ROUND(M1186,2)+ROUND(M1193,2)+ROUND(M1200,2)+ROUND(M1207,2)+ROUND(M1214,2)</f>
        <v>0</v>
      </c>
      <c r="N1178" s="6"/>
      <c r="O1178" s="6"/>
      <c r="P1178" s="6"/>
      <c r="Q1178" s="6"/>
      <c r="R1178" s="6"/>
      <c r="S1178" s="6"/>
      <c r="T1178" s="8"/>
    </row>
    <row r="1179" spans="2:20" ht="45" customHeight="1" x14ac:dyDescent="0.2">
      <c r="B1179" s="26" t="s">
        <v>23</v>
      </c>
      <c r="C1179" s="27" t="s">
        <v>604</v>
      </c>
      <c r="D1179" s="27" t="s">
        <v>25</v>
      </c>
      <c r="E1179" s="27" t="s">
        <v>605</v>
      </c>
      <c r="F1179" s="27" t="s">
        <v>606</v>
      </c>
      <c r="G1179" s="28">
        <f>S1179+S1180+S1181+S1182+S1183+S1184+S1185</f>
        <v>0</v>
      </c>
      <c r="H1179" s="27" t="s">
        <v>34</v>
      </c>
      <c r="I1179" s="29">
        <v>554.51</v>
      </c>
      <c r="J1179" s="29">
        <v>554.51</v>
      </c>
      <c r="K1179" s="30">
        <v>0.23</v>
      </c>
      <c r="L1179" s="29">
        <f>ROUND(J1179,2)+(ROUND(J1179,2)*K1179)</f>
        <v>682.04729999999995</v>
      </c>
      <c r="M1179" s="31">
        <f>ROUND(T1179,2)+ROUND(T1180,2)+ROUND(T1181,2)+ROUND(T1182,2)+ROUND(T1183,2)+ROUND(T1184,2)+ROUND(T1185,2)</f>
        <v>0</v>
      </c>
      <c r="N1179" s="27"/>
      <c r="O1179" s="27" t="s">
        <v>602</v>
      </c>
      <c r="P1179" s="27" t="s">
        <v>603</v>
      </c>
      <c r="Q1179" s="10" t="s">
        <v>21</v>
      </c>
      <c r="R1179" s="10" t="s">
        <v>30</v>
      </c>
      <c r="S1179" s="11"/>
      <c r="T1179" s="15">
        <f>ROUND(L1179,2)*S1179</f>
        <v>0</v>
      </c>
    </row>
    <row r="1180" spans="2:20" ht="45" customHeight="1" x14ac:dyDescent="0.2">
      <c r="B1180" s="26"/>
      <c r="C1180" s="27"/>
      <c r="D1180" s="27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10" t="s">
        <v>46</v>
      </c>
      <c r="R1180" s="10" t="s">
        <v>47</v>
      </c>
      <c r="S1180" s="11"/>
      <c r="T1180" s="15">
        <f>ROUND(L1179,2)*S1180</f>
        <v>0</v>
      </c>
    </row>
    <row r="1181" spans="2:20" ht="45" customHeight="1" x14ac:dyDescent="0.2">
      <c r="B1181" s="26"/>
      <c r="C1181" s="27"/>
      <c r="D1181" s="27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10" t="s">
        <v>48</v>
      </c>
      <c r="R1181" s="10" t="s">
        <v>49</v>
      </c>
      <c r="S1181" s="11"/>
      <c r="T1181" s="15">
        <f>ROUND(L1179,2)*S1181</f>
        <v>0</v>
      </c>
    </row>
    <row r="1182" spans="2:20" ht="45" customHeight="1" x14ac:dyDescent="0.2">
      <c r="B1182" s="26"/>
      <c r="C1182" s="27"/>
      <c r="D1182" s="27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10" t="s">
        <v>50</v>
      </c>
      <c r="R1182" s="10" t="s">
        <v>51</v>
      </c>
      <c r="S1182" s="11"/>
      <c r="T1182" s="15">
        <f>ROUND(L1179,2)*S1182</f>
        <v>0</v>
      </c>
    </row>
    <row r="1183" spans="2:20" ht="45" customHeight="1" x14ac:dyDescent="0.2">
      <c r="B1183" s="26"/>
      <c r="C1183" s="27"/>
      <c r="D1183" s="27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10" t="s">
        <v>52</v>
      </c>
      <c r="R1183" s="10" t="s">
        <v>53</v>
      </c>
      <c r="S1183" s="11"/>
      <c r="T1183" s="15">
        <f>ROUND(L1179,2)*S1183</f>
        <v>0</v>
      </c>
    </row>
    <row r="1184" spans="2:20" ht="45" customHeight="1" x14ac:dyDescent="0.2">
      <c r="B1184" s="26"/>
      <c r="C1184" s="27"/>
      <c r="D1184" s="27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10" t="s">
        <v>54</v>
      </c>
      <c r="R1184" s="10" t="s">
        <v>55</v>
      </c>
      <c r="S1184" s="11"/>
      <c r="T1184" s="15">
        <f>ROUND(L1179,2)*S1184</f>
        <v>0</v>
      </c>
    </row>
    <row r="1185" spans="2:20" ht="45" customHeight="1" x14ac:dyDescent="0.2">
      <c r="B1185" s="26"/>
      <c r="C1185" s="27"/>
      <c r="D1185" s="27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10" t="s">
        <v>56</v>
      </c>
      <c r="R1185" s="10" t="s">
        <v>57</v>
      </c>
      <c r="S1185" s="11"/>
      <c r="T1185" s="15">
        <f>ROUND(L1179,2)*S1185</f>
        <v>0</v>
      </c>
    </row>
    <row r="1186" spans="2:20" ht="45" customHeight="1" x14ac:dyDescent="0.2">
      <c r="B1186" s="26" t="s">
        <v>23</v>
      </c>
      <c r="C1186" s="27" t="s">
        <v>607</v>
      </c>
      <c r="D1186" s="27" t="s">
        <v>25</v>
      </c>
      <c r="E1186" s="27" t="s">
        <v>608</v>
      </c>
      <c r="F1186" s="27" t="s">
        <v>609</v>
      </c>
      <c r="G1186" s="28">
        <f>S1186+S1187+S1188+S1189+S1190+S1191+S1192</f>
        <v>0</v>
      </c>
      <c r="H1186" s="27" t="s">
        <v>34</v>
      </c>
      <c r="I1186" s="29">
        <v>323.45</v>
      </c>
      <c r="J1186" s="29">
        <v>323.45</v>
      </c>
      <c r="K1186" s="30">
        <v>0.23</v>
      </c>
      <c r="L1186" s="29">
        <f>ROUND(J1186,2)+(ROUND(J1186,2)*K1186)</f>
        <v>397.84350000000001</v>
      </c>
      <c r="M1186" s="31">
        <f>ROUND(T1186,2)+ROUND(T1187,2)+ROUND(T1188,2)+ROUND(T1189,2)+ROUND(T1190,2)+ROUND(T1191,2)+ROUND(T1192,2)</f>
        <v>0</v>
      </c>
      <c r="N1186" s="27"/>
      <c r="O1186" s="27" t="s">
        <v>602</v>
      </c>
      <c r="P1186" s="27" t="s">
        <v>603</v>
      </c>
      <c r="Q1186" s="10" t="s">
        <v>21</v>
      </c>
      <c r="R1186" s="10" t="s">
        <v>30</v>
      </c>
      <c r="S1186" s="11"/>
      <c r="T1186" s="15">
        <f>ROUND(L1186,2)*S1186</f>
        <v>0</v>
      </c>
    </row>
    <row r="1187" spans="2:20" ht="45" customHeight="1" x14ac:dyDescent="0.2">
      <c r="B1187" s="26"/>
      <c r="C1187" s="27"/>
      <c r="D1187" s="27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10" t="s">
        <v>46</v>
      </c>
      <c r="R1187" s="10" t="s">
        <v>47</v>
      </c>
      <c r="S1187" s="11"/>
      <c r="T1187" s="15">
        <f>ROUND(L1186,2)*S1187</f>
        <v>0</v>
      </c>
    </row>
    <row r="1188" spans="2:20" ht="45" customHeight="1" x14ac:dyDescent="0.2">
      <c r="B1188" s="26"/>
      <c r="C1188" s="27"/>
      <c r="D1188" s="27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10" t="s">
        <v>48</v>
      </c>
      <c r="R1188" s="10" t="s">
        <v>49</v>
      </c>
      <c r="S1188" s="11"/>
      <c r="T1188" s="15">
        <f>ROUND(L1186,2)*S1188</f>
        <v>0</v>
      </c>
    </row>
    <row r="1189" spans="2:20" ht="45" customHeight="1" x14ac:dyDescent="0.2">
      <c r="B1189" s="26"/>
      <c r="C1189" s="27"/>
      <c r="D1189" s="27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10" t="s">
        <v>50</v>
      </c>
      <c r="R1189" s="10" t="s">
        <v>51</v>
      </c>
      <c r="S1189" s="11"/>
      <c r="T1189" s="15">
        <f>ROUND(L1186,2)*S1189</f>
        <v>0</v>
      </c>
    </row>
    <row r="1190" spans="2:20" ht="45" customHeight="1" x14ac:dyDescent="0.2">
      <c r="B1190" s="26"/>
      <c r="C1190" s="27"/>
      <c r="D1190" s="27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10" t="s">
        <v>52</v>
      </c>
      <c r="R1190" s="10" t="s">
        <v>53</v>
      </c>
      <c r="S1190" s="11"/>
      <c r="T1190" s="15">
        <f>ROUND(L1186,2)*S1190</f>
        <v>0</v>
      </c>
    </row>
    <row r="1191" spans="2:20" ht="45" customHeight="1" x14ac:dyDescent="0.2">
      <c r="B1191" s="26"/>
      <c r="C1191" s="27"/>
      <c r="D1191" s="27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10" t="s">
        <v>54</v>
      </c>
      <c r="R1191" s="10" t="s">
        <v>55</v>
      </c>
      <c r="S1191" s="11"/>
      <c r="T1191" s="15">
        <f>ROUND(L1186,2)*S1191</f>
        <v>0</v>
      </c>
    </row>
    <row r="1192" spans="2:20" ht="45" customHeight="1" x14ac:dyDescent="0.2">
      <c r="B1192" s="26"/>
      <c r="C1192" s="27"/>
      <c r="D1192" s="27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10" t="s">
        <v>56</v>
      </c>
      <c r="R1192" s="10" t="s">
        <v>57</v>
      </c>
      <c r="S1192" s="11"/>
      <c r="T1192" s="15">
        <f>ROUND(L1186,2)*S1192</f>
        <v>0</v>
      </c>
    </row>
    <row r="1193" spans="2:20" ht="45" customHeight="1" x14ac:dyDescent="0.2">
      <c r="B1193" s="26" t="s">
        <v>23</v>
      </c>
      <c r="C1193" s="27" t="s">
        <v>610</v>
      </c>
      <c r="D1193" s="27" t="s">
        <v>25</v>
      </c>
      <c r="E1193" s="27" t="s">
        <v>611</v>
      </c>
      <c r="F1193" s="27" t="s">
        <v>612</v>
      </c>
      <c r="G1193" s="28">
        <f>S1193+S1194+S1195+S1196+S1197+S1198+S1199</f>
        <v>0</v>
      </c>
      <c r="H1193" s="27" t="s">
        <v>34</v>
      </c>
      <c r="I1193" s="29">
        <v>547.65</v>
      </c>
      <c r="J1193" s="29">
        <v>547.65</v>
      </c>
      <c r="K1193" s="30">
        <v>0.23</v>
      </c>
      <c r="L1193" s="29">
        <f>ROUND(J1193,2)+(ROUND(J1193,2)*K1193)</f>
        <v>673.60950000000003</v>
      </c>
      <c r="M1193" s="31">
        <f>ROUND(T1193,2)+ROUND(T1194,2)+ROUND(T1195,2)+ROUND(T1196,2)+ROUND(T1197,2)+ROUND(T1198,2)+ROUND(T1199,2)</f>
        <v>0</v>
      </c>
      <c r="N1193" s="27"/>
      <c r="O1193" s="27" t="s">
        <v>602</v>
      </c>
      <c r="P1193" s="27" t="s">
        <v>603</v>
      </c>
      <c r="Q1193" s="10" t="s">
        <v>21</v>
      </c>
      <c r="R1193" s="10" t="s">
        <v>30</v>
      </c>
      <c r="S1193" s="11"/>
      <c r="T1193" s="15">
        <f>ROUND(L1193,2)*S1193</f>
        <v>0</v>
      </c>
    </row>
    <row r="1194" spans="2:20" ht="45" customHeight="1" x14ac:dyDescent="0.2">
      <c r="B1194" s="26"/>
      <c r="C1194" s="27"/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10" t="s">
        <v>46</v>
      </c>
      <c r="R1194" s="10" t="s">
        <v>47</v>
      </c>
      <c r="S1194" s="11"/>
      <c r="T1194" s="15">
        <f>ROUND(L1193,2)*S1194</f>
        <v>0</v>
      </c>
    </row>
    <row r="1195" spans="2:20" ht="45" customHeight="1" x14ac:dyDescent="0.2">
      <c r="B1195" s="26"/>
      <c r="C1195" s="27"/>
      <c r="D1195" s="27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10" t="s">
        <v>48</v>
      </c>
      <c r="R1195" s="10" t="s">
        <v>49</v>
      </c>
      <c r="S1195" s="11"/>
      <c r="T1195" s="15">
        <f>ROUND(L1193,2)*S1195</f>
        <v>0</v>
      </c>
    </row>
    <row r="1196" spans="2:20" ht="45" customHeight="1" x14ac:dyDescent="0.2">
      <c r="B1196" s="26"/>
      <c r="C1196" s="27"/>
      <c r="D1196" s="27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10" t="s">
        <v>50</v>
      </c>
      <c r="R1196" s="10" t="s">
        <v>51</v>
      </c>
      <c r="S1196" s="11"/>
      <c r="T1196" s="15">
        <f>ROUND(L1193,2)*S1196</f>
        <v>0</v>
      </c>
    </row>
    <row r="1197" spans="2:20" ht="45" customHeight="1" x14ac:dyDescent="0.2">
      <c r="B1197" s="26"/>
      <c r="C1197" s="27"/>
      <c r="D1197" s="27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10" t="s">
        <v>52</v>
      </c>
      <c r="R1197" s="10" t="s">
        <v>53</v>
      </c>
      <c r="S1197" s="11"/>
      <c r="T1197" s="15">
        <f>ROUND(L1193,2)*S1197</f>
        <v>0</v>
      </c>
    </row>
    <row r="1198" spans="2:20" ht="45" customHeight="1" x14ac:dyDescent="0.2">
      <c r="B1198" s="26"/>
      <c r="C1198" s="27"/>
      <c r="D1198" s="27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10" t="s">
        <v>54</v>
      </c>
      <c r="R1198" s="10" t="s">
        <v>55</v>
      </c>
      <c r="S1198" s="11"/>
      <c r="T1198" s="15">
        <f>ROUND(L1193,2)*S1198</f>
        <v>0</v>
      </c>
    </row>
    <row r="1199" spans="2:20" ht="45" customHeight="1" x14ac:dyDescent="0.2">
      <c r="B1199" s="26"/>
      <c r="C1199" s="27"/>
      <c r="D1199" s="27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10" t="s">
        <v>56</v>
      </c>
      <c r="R1199" s="10" t="s">
        <v>57</v>
      </c>
      <c r="S1199" s="11"/>
      <c r="T1199" s="15">
        <f>ROUND(L1193,2)*S1199</f>
        <v>0</v>
      </c>
    </row>
    <row r="1200" spans="2:20" ht="45" customHeight="1" x14ac:dyDescent="0.2">
      <c r="B1200" s="26" t="s">
        <v>23</v>
      </c>
      <c r="C1200" s="27" t="s">
        <v>613</v>
      </c>
      <c r="D1200" s="27" t="s">
        <v>25</v>
      </c>
      <c r="E1200" s="27" t="s">
        <v>614</v>
      </c>
      <c r="F1200" s="27" t="s">
        <v>615</v>
      </c>
      <c r="G1200" s="28">
        <f>S1200+S1201+S1202+S1203+S1204+S1205+S1206</f>
        <v>0</v>
      </c>
      <c r="H1200" s="27" t="s">
        <v>34</v>
      </c>
      <c r="I1200" s="29">
        <v>725.42</v>
      </c>
      <c r="J1200" s="29">
        <v>725.42</v>
      </c>
      <c r="K1200" s="30">
        <v>0.23</v>
      </c>
      <c r="L1200" s="29">
        <f>ROUND(J1200,2)+(ROUND(J1200,2)*K1200)</f>
        <v>892.26659999999993</v>
      </c>
      <c r="M1200" s="31">
        <f>ROUND(T1200,2)+ROUND(T1201,2)+ROUND(T1202,2)+ROUND(T1203,2)+ROUND(T1204,2)+ROUND(T1205,2)+ROUND(T1206,2)</f>
        <v>0</v>
      </c>
      <c r="N1200" s="27"/>
      <c r="O1200" s="27" t="s">
        <v>602</v>
      </c>
      <c r="P1200" s="27" t="s">
        <v>603</v>
      </c>
      <c r="Q1200" s="10" t="s">
        <v>21</v>
      </c>
      <c r="R1200" s="10" t="s">
        <v>30</v>
      </c>
      <c r="S1200" s="11"/>
      <c r="T1200" s="15">
        <f>ROUND(L1200,2)*S1200</f>
        <v>0</v>
      </c>
    </row>
    <row r="1201" spans="2:20" ht="45" customHeight="1" x14ac:dyDescent="0.2">
      <c r="B1201" s="26"/>
      <c r="C1201" s="27"/>
      <c r="D1201" s="27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10" t="s">
        <v>46</v>
      </c>
      <c r="R1201" s="10" t="s">
        <v>47</v>
      </c>
      <c r="S1201" s="11"/>
      <c r="T1201" s="15">
        <f>ROUND(L1200,2)*S1201</f>
        <v>0</v>
      </c>
    </row>
    <row r="1202" spans="2:20" ht="45" customHeight="1" x14ac:dyDescent="0.2">
      <c r="B1202" s="26"/>
      <c r="C1202" s="27"/>
      <c r="D1202" s="27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10" t="s">
        <v>48</v>
      </c>
      <c r="R1202" s="10" t="s">
        <v>49</v>
      </c>
      <c r="S1202" s="11"/>
      <c r="T1202" s="15">
        <f>ROUND(L1200,2)*S1202</f>
        <v>0</v>
      </c>
    </row>
    <row r="1203" spans="2:20" ht="45" customHeight="1" x14ac:dyDescent="0.2">
      <c r="B1203" s="26"/>
      <c r="C1203" s="27"/>
      <c r="D1203" s="27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10" t="s">
        <v>50</v>
      </c>
      <c r="R1203" s="10" t="s">
        <v>51</v>
      </c>
      <c r="S1203" s="11"/>
      <c r="T1203" s="15">
        <f>ROUND(L1200,2)*S1203</f>
        <v>0</v>
      </c>
    </row>
    <row r="1204" spans="2:20" ht="45" customHeight="1" x14ac:dyDescent="0.2">
      <c r="B1204" s="26"/>
      <c r="C1204" s="27"/>
      <c r="D1204" s="27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10" t="s">
        <v>52</v>
      </c>
      <c r="R1204" s="10" t="s">
        <v>53</v>
      </c>
      <c r="S1204" s="11"/>
      <c r="T1204" s="15">
        <f>ROUND(L1200,2)*S1204</f>
        <v>0</v>
      </c>
    </row>
    <row r="1205" spans="2:20" ht="45" customHeight="1" x14ac:dyDescent="0.2">
      <c r="B1205" s="26"/>
      <c r="C1205" s="27"/>
      <c r="D1205" s="27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10" t="s">
        <v>54</v>
      </c>
      <c r="R1205" s="10" t="s">
        <v>55</v>
      </c>
      <c r="S1205" s="11"/>
      <c r="T1205" s="15">
        <f>ROUND(L1200,2)*S1205</f>
        <v>0</v>
      </c>
    </row>
    <row r="1206" spans="2:20" ht="45" customHeight="1" x14ac:dyDescent="0.2">
      <c r="B1206" s="26"/>
      <c r="C1206" s="27"/>
      <c r="D1206" s="27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10" t="s">
        <v>56</v>
      </c>
      <c r="R1206" s="10" t="s">
        <v>57</v>
      </c>
      <c r="S1206" s="11"/>
      <c r="T1206" s="15">
        <f>ROUND(L1200,2)*S1206</f>
        <v>0</v>
      </c>
    </row>
    <row r="1207" spans="2:20" ht="45" customHeight="1" x14ac:dyDescent="0.2">
      <c r="B1207" s="26" t="s">
        <v>23</v>
      </c>
      <c r="C1207" s="27" t="s">
        <v>616</v>
      </c>
      <c r="D1207" s="27" t="s">
        <v>25</v>
      </c>
      <c r="E1207" s="27" t="s">
        <v>617</v>
      </c>
      <c r="F1207" s="27" t="s">
        <v>618</v>
      </c>
      <c r="G1207" s="28">
        <f>S1207+S1208+S1209+S1210+S1211+S1212+S1213</f>
        <v>0</v>
      </c>
      <c r="H1207" s="27" t="s">
        <v>34</v>
      </c>
      <c r="I1207" s="29">
        <v>105.87</v>
      </c>
      <c r="J1207" s="29">
        <v>105.87</v>
      </c>
      <c r="K1207" s="30">
        <v>0.23</v>
      </c>
      <c r="L1207" s="29">
        <f>ROUND(J1207,2)+(ROUND(J1207,2)*K1207)</f>
        <v>130.2201</v>
      </c>
      <c r="M1207" s="31">
        <f>ROUND(T1207,2)+ROUND(T1208,2)+ROUND(T1209,2)+ROUND(T1210,2)+ROUND(T1211,2)+ROUND(T1212,2)+ROUND(T1213,2)</f>
        <v>0</v>
      </c>
      <c r="N1207" s="27"/>
      <c r="O1207" s="27" t="s">
        <v>602</v>
      </c>
      <c r="P1207" s="27" t="s">
        <v>603</v>
      </c>
      <c r="Q1207" s="10" t="s">
        <v>21</v>
      </c>
      <c r="R1207" s="10" t="s">
        <v>30</v>
      </c>
      <c r="S1207" s="11"/>
      <c r="T1207" s="15">
        <f>ROUND(L1207,2)*S1207</f>
        <v>0</v>
      </c>
    </row>
    <row r="1208" spans="2:20" ht="45" customHeight="1" x14ac:dyDescent="0.2">
      <c r="B1208" s="26"/>
      <c r="C1208" s="27"/>
      <c r="D1208" s="27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10" t="s">
        <v>46</v>
      </c>
      <c r="R1208" s="10" t="s">
        <v>47</v>
      </c>
      <c r="S1208" s="11"/>
      <c r="T1208" s="15">
        <f>ROUND(L1207,2)*S1208</f>
        <v>0</v>
      </c>
    </row>
    <row r="1209" spans="2:20" ht="45" customHeight="1" x14ac:dyDescent="0.2">
      <c r="B1209" s="26"/>
      <c r="C1209" s="27"/>
      <c r="D1209" s="27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10" t="s">
        <v>48</v>
      </c>
      <c r="R1209" s="10" t="s">
        <v>49</v>
      </c>
      <c r="S1209" s="11"/>
      <c r="T1209" s="15">
        <f>ROUND(L1207,2)*S1209</f>
        <v>0</v>
      </c>
    </row>
    <row r="1210" spans="2:20" ht="45" customHeight="1" x14ac:dyDescent="0.2">
      <c r="B1210" s="26"/>
      <c r="C1210" s="27"/>
      <c r="D1210" s="27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10" t="s">
        <v>50</v>
      </c>
      <c r="R1210" s="10" t="s">
        <v>51</v>
      </c>
      <c r="S1210" s="11"/>
      <c r="T1210" s="15">
        <f>ROUND(L1207,2)*S1210</f>
        <v>0</v>
      </c>
    </row>
    <row r="1211" spans="2:20" ht="45" customHeight="1" x14ac:dyDescent="0.2">
      <c r="B1211" s="26"/>
      <c r="C1211" s="27"/>
      <c r="D1211" s="27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10" t="s">
        <v>52</v>
      </c>
      <c r="R1211" s="10" t="s">
        <v>53</v>
      </c>
      <c r="S1211" s="11"/>
      <c r="T1211" s="15">
        <f>ROUND(L1207,2)*S1211</f>
        <v>0</v>
      </c>
    </row>
    <row r="1212" spans="2:20" ht="45" customHeight="1" x14ac:dyDescent="0.2">
      <c r="B1212" s="26"/>
      <c r="C1212" s="27"/>
      <c r="D1212" s="27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10" t="s">
        <v>54</v>
      </c>
      <c r="R1212" s="10" t="s">
        <v>55</v>
      </c>
      <c r="S1212" s="11"/>
      <c r="T1212" s="15">
        <f>ROUND(L1207,2)*S1212</f>
        <v>0</v>
      </c>
    </row>
    <row r="1213" spans="2:20" ht="45" customHeight="1" x14ac:dyDescent="0.2">
      <c r="B1213" s="26"/>
      <c r="C1213" s="27"/>
      <c r="D1213" s="27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10" t="s">
        <v>56</v>
      </c>
      <c r="R1213" s="10" t="s">
        <v>57</v>
      </c>
      <c r="S1213" s="11"/>
      <c r="T1213" s="15">
        <f>ROUND(L1207,2)*S1213</f>
        <v>0</v>
      </c>
    </row>
    <row r="1214" spans="2:20" ht="45" customHeight="1" x14ac:dyDescent="0.2">
      <c r="B1214" s="26" t="s">
        <v>23</v>
      </c>
      <c r="C1214" s="27" t="s">
        <v>619</v>
      </c>
      <c r="D1214" s="27" t="s">
        <v>25</v>
      </c>
      <c r="E1214" s="27" t="s">
        <v>620</v>
      </c>
      <c r="F1214" s="27" t="s">
        <v>621</v>
      </c>
      <c r="G1214" s="28">
        <f>S1214+S1215+S1216+S1217+S1218+S1219+S1220</f>
        <v>0</v>
      </c>
      <c r="H1214" s="27" t="s">
        <v>34</v>
      </c>
      <c r="I1214" s="29">
        <v>274.7</v>
      </c>
      <c r="J1214" s="29">
        <v>274.7</v>
      </c>
      <c r="K1214" s="30">
        <v>0.23</v>
      </c>
      <c r="L1214" s="29">
        <f>ROUND(J1214,2)+(ROUND(J1214,2)*K1214)</f>
        <v>337.88099999999997</v>
      </c>
      <c r="M1214" s="31">
        <f>ROUND(T1214,2)+ROUND(T1215,2)+ROUND(T1216,2)+ROUND(T1217,2)+ROUND(T1218,2)+ROUND(T1219,2)+ROUND(T1220,2)</f>
        <v>0</v>
      </c>
      <c r="N1214" s="27"/>
      <c r="O1214" s="27" t="s">
        <v>602</v>
      </c>
      <c r="P1214" s="27" t="s">
        <v>603</v>
      </c>
      <c r="Q1214" s="10" t="s">
        <v>21</v>
      </c>
      <c r="R1214" s="10" t="s">
        <v>30</v>
      </c>
      <c r="S1214" s="11"/>
      <c r="T1214" s="15">
        <f>ROUND(L1214,2)*S1214</f>
        <v>0</v>
      </c>
    </row>
    <row r="1215" spans="2:20" ht="45" customHeight="1" x14ac:dyDescent="0.2">
      <c r="B1215" s="26"/>
      <c r="C1215" s="27"/>
      <c r="D1215" s="27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10" t="s">
        <v>46</v>
      </c>
      <c r="R1215" s="10" t="s">
        <v>47</v>
      </c>
      <c r="S1215" s="11"/>
      <c r="T1215" s="15">
        <f>ROUND(L1214,2)*S1215</f>
        <v>0</v>
      </c>
    </row>
    <row r="1216" spans="2:20" ht="45" customHeight="1" x14ac:dyDescent="0.2">
      <c r="B1216" s="26"/>
      <c r="C1216" s="27"/>
      <c r="D1216" s="27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10" t="s">
        <v>48</v>
      </c>
      <c r="R1216" s="10" t="s">
        <v>49</v>
      </c>
      <c r="S1216" s="11"/>
      <c r="T1216" s="15">
        <f>ROUND(L1214,2)*S1216</f>
        <v>0</v>
      </c>
    </row>
    <row r="1217" spans="2:20" ht="45" customHeight="1" x14ac:dyDescent="0.2">
      <c r="B1217" s="26"/>
      <c r="C1217" s="27"/>
      <c r="D1217" s="27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10" t="s">
        <v>50</v>
      </c>
      <c r="R1217" s="10" t="s">
        <v>51</v>
      </c>
      <c r="S1217" s="11"/>
      <c r="T1217" s="15">
        <f>ROUND(L1214,2)*S1217</f>
        <v>0</v>
      </c>
    </row>
    <row r="1218" spans="2:20" ht="45" customHeight="1" x14ac:dyDescent="0.2">
      <c r="B1218" s="26"/>
      <c r="C1218" s="27"/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10" t="s">
        <v>52</v>
      </c>
      <c r="R1218" s="10" t="s">
        <v>53</v>
      </c>
      <c r="S1218" s="11"/>
      <c r="T1218" s="15">
        <f>ROUND(L1214,2)*S1218</f>
        <v>0</v>
      </c>
    </row>
    <row r="1219" spans="2:20" ht="45" customHeight="1" x14ac:dyDescent="0.2">
      <c r="B1219" s="26"/>
      <c r="C1219" s="27"/>
      <c r="D1219" s="27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10" t="s">
        <v>54</v>
      </c>
      <c r="R1219" s="10" t="s">
        <v>55</v>
      </c>
      <c r="S1219" s="11"/>
      <c r="T1219" s="15">
        <f>ROUND(L1214,2)*S1219</f>
        <v>0</v>
      </c>
    </row>
    <row r="1220" spans="2:20" ht="45" customHeight="1" x14ac:dyDescent="0.2">
      <c r="B1220" s="26"/>
      <c r="C1220" s="27"/>
      <c r="D1220" s="27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10" t="s">
        <v>56</v>
      </c>
      <c r="R1220" s="10" t="s">
        <v>57</v>
      </c>
      <c r="S1220" s="11"/>
      <c r="T1220" s="15">
        <f>ROUND(L1214,2)*S1220</f>
        <v>0</v>
      </c>
    </row>
    <row r="1221" spans="2:20" ht="25.5" x14ac:dyDescent="0.2">
      <c r="B1221" s="5" t="s">
        <v>92</v>
      </c>
      <c r="C1221" s="6" t="s">
        <v>622</v>
      </c>
      <c r="D1221" s="6"/>
      <c r="E1221" s="6"/>
      <c r="F1221" s="6" t="s">
        <v>623</v>
      </c>
      <c r="G1221" s="6"/>
      <c r="H1221" s="6"/>
      <c r="I1221" s="6"/>
      <c r="J1221" s="6"/>
      <c r="K1221" s="6"/>
      <c r="L1221" s="6"/>
      <c r="M1221" s="7">
        <f>ROUND(M1222,2)+ROUND(M1229,2)+ROUND(M1236,2)+ROUND(M1243,2)+ROUND(M1250,2)+ROUND(M1257,2)+ROUND(M1264,2)+ROUND(M1271,2)+ROUND(M1278,2)</f>
        <v>0</v>
      </c>
      <c r="N1221" s="6"/>
      <c r="O1221" s="6"/>
      <c r="P1221" s="6"/>
      <c r="Q1221" s="6"/>
      <c r="R1221" s="6"/>
      <c r="S1221" s="6"/>
      <c r="T1221" s="8"/>
    </row>
    <row r="1222" spans="2:20" ht="45" customHeight="1" x14ac:dyDescent="0.2">
      <c r="B1222" s="26" t="s">
        <v>23</v>
      </c>
      <c r="C1222" s="27" t="s">
        <v>624</v>
      </c>
      <c r="D1222" s="27" t="s">
        <v>25</v>
      </c>
      <c r="E1222" s="27" t="s">
        <v>625</v>
      </c>
      <c r="F1222" s="27" t="s">
        <v>626</v>
      </c>
      <c r="G1222" s="28">
        <f>S1222+S1223+S1224+S1225+S1226+S1227+S1228</f>
        <v>0</v>
      </c>
      <c r="H1222" s="27" t="s">
        <v>34</v>
      </c>
      <c r="I1222" s="29">
        <v>6.76</v>
      </c>
      <c r="J1222" s="29">
        <v>6.76</v>
      </c>
      <c r="K1222" s="30">
        <v>0.23</v>
      </c>
      <c r="L1222" s="29">
        <f>ROUND(J1222,2)+(ROUND(J1222,2)*K1222)</f>
        <v>8.3148</v>
      </c>
      <c r="M1222" s="31">
        <f>ROUND(T1222,2)+ROUND(T1223,2)+ROUND(T1224,2)+ROUND(T1225,2)+ROUND(T1226,2)+ROUND(T1227,2)+ROUND(T1228,2)</f>
        <v>0</v>
      </c>
      <c r="N1222" s="27"/>
      <c r="O1222" s="27" t="s">
        <v>622</v>
      </c>
      <c r="P1222" s="27" t="s">
        <v>623</v>
      </c>
      <c r="Q1222" s="10" t="s">
        <v>21</v>
      </c>
      <c r="R1222" s="10" t="s">
        <v>30</v>
      </c>
      <c r="S1222" s="11"/>
      <c r="T1222" s="15">
        <f>ROUND(L1222,2)*S1222</f>
        <v>0</v>
      </c>
    </row>
    <row r="1223" spans="2:20" ht="45" customHeight="1" x14ac:dyDescent="0.2">
      <c r="B1223" s="26"/>
      <c r="C1223" s="27"/>
      <c r="D1223" s="27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10" t="s">
        <v>46</v>
      </c>
      <c r="R1223" s="10" t="s">
        <v>47</v>
      </c>
      <c r="S1223" s="11"/>
      <c r="T1223" s="15">
        <f>ROUND(L1222,2)*S1223</f>
        <v>0</v>
      </c>
    </row>
    <row r="1224" spans="2:20" ht="45" customHeight="1" x14ac:dyDescent="0.2">
      <c r="B1224" s="26"/>
      <c r="C1224" s="27"/>
      <c r="D1224" s="27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10" t="s">
        <v>48</v>
      </c>
      <c r="R1224" s="10" t="s">
        <v>49</v>
      </c>
      <c r="S1224" s="11"/>
      <c r="T1224" s="15">
        <f>ROUND(L1222,2)*S1224</f>
        <v>0</v>
      </c>
    </row>
    <row r="1225" spans="2:20" ht="45" customHeight="1" x14ac:dyDescent="0.2">
      <c r="B1225" s="26"/>
      <c r="C1225" s="27"/>
      <c r="D1225" s="27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10" t="s">
        <v>50</v>
      </c>
      <c r="R1225" s="10" t="s">
        <v>51</v>
      </c>
      <c r="S1225" s="11"/>
      <c r="T1225" s="15">
        <f>ROUND(L1222,2)*S1225</f>
        <v>0</v>
      </c>
    </row>
    <row r="1226" spans="2:20" ht="45" customHeight="1" x14ac:dyDescent="0.2">
      <c r="B1226" s="26"/>
      <c r="C1226" s="27"/>
      <c r="D1226" s="27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10" t="s">
        <v>52</v>
      </c>
      <c r="R1226" s="10" t="s">
        <v>53</v>
      </c>
      <c r="S1226" s="11"/>
      <c r="T1226" s="15">
        <f>ROUND(L1222,2)*S1226</f>
        <v>0</v>
      </c>
    </row>
    <row r="1227" spans="2:20" ht="45" customHeight="1" x14ac:dyDescent="0.2">
      <c r="B1227" s="26"/>
      <c r="C1227" s="27"/>
      <c r="D1227" s="27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10" t="s">
        <v>54</v>
      </c>
      <c r="R1227" s="10" t="s">
        <v>55</v>
      </c>
      <c r="S1227" s="11"/>
      <c r="T1227" s="15">
        <f>ROUND(L1222,2)*S1227</f>
        <v>0</v>
      </c>
    </row>
    <row r="1228" spans="2:20" ht="45" customHeight="1" x14ac:dyDescent="0.2">
      <c r="B1228" s="26"/>
      <c r="C1228" s="27"/>
      <c r="D1228" s="27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10" t="s">
        <v>56</v>
      </c>
      <c r="R1228" s="10" t="s">
        <v>57</v>
      </c>
      <c r="S1228" s="11"/>
      <c r="T1228" s="15">
        <f>ROUND(L1222,2)*S1228</f>
        <v>0</v>
      </c>
    </row>
    <row r="1229" spans="2:20" ht="45" customHeight="1" x14ac:dyDescent="0.2">
      <c r="B1229" s="26" t="s">
        <v>23</v>
      </c>
      <c r="C1229" s="27" t="s">
        <v>627</v>
      </c>
      <c r="D1229" s="27" t="s">
        <v>25</v>
      </c>
      <c r="E1229" s="27" t="s">
        <v>628</v>
      </c>
      <c r="F1229" s="27" t="s">
        <v>629</v>
      </c>
      <c r="G1229" s="28">
        <f>S1229+S1230+S1231+S1232+S1233+S1234+S1235</f>
        <v>0</v>
      </c>
      <c r="H1229" s="27" t="s">
        <v>28</v>
      </c>
      <c r="I1229" s="29">
        <v>19.13</v>
      </c>
      <c r="J1229" s="29">
        <v>19.13</v>
      </c>
      <c r="K1229" s="30">
        <v>0.23</v>
      </c>
      <c r="L1229" s="29">
        <f>ROUND(J1229,2)+(ROUND(J1229,2)*K1229)</f>
        <v>23.529899999999998</v>
      </c>
      <c r="M1229" s="31">
        <f>ROUND(T1229,2)+ROUND(T1230,2)+ROUND(T1231,2)+ROUND(T1232,2)+ROUND(T1233,2)+ROUND(T1234,2)+ROUND(T1235,2)</f>
        <v>0</v>
      </c>
      <c r="N1229" s="27"/>
      <c r="O1229" s="27" t="s">
        <v>622</v>
      </c>
      <c r="P1229" s="27" t="s">
        <v>623</v>
      </c>
      <c r="Q1229" s="10" t="s">
        <v>21</v>
      </c>
      <c r="R1229" s="10" t="s">
        <v>30</v>
      </c>
      <c r="S1229" s="11"/>
      <c r="T1229" s="15">
        <f>ROUND(L1229,2)*S1229</f>
        <v>0</v>
      </c>
    </row>
    <row r="1230" spans="2:20" ht="45" customHeight="1" x14ac:dyDescent="0.2">
      <c r="B1230" s="26"/>
      <c r="C1230" s="27"/>
      <c r="D1230" s="27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10" t="s">
        <v>46</v>
      </c>
      <c r="R1230" s="10" t="s">
        <v>47</v>
      </c>
      <c r="S1230" s="11"/>
      <c r="T1230" s="15">
        <f>ROUND(L1229,2)*S1230</f>
        <v>0</v>
      </c>
    </row>
    <row r="1231" spans="2:20" ht="45" customHeight="1" x14ac:dyDescent="0.2">
      <c r="B1231" s="26"/>
      <c r="C1231" s="27"/>
      <c r="D1231" s="27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10" t="s">
        <v>48</v>
      </c>
      <c r="R1231" s="10" t="s">
        <v>49</v>
      </c>
      <c r="S1231" s="11"/>
      <c r="T1231" s="15">
        <f>ROUND(L1229,2)*S1231</f>
        <v>0</v>
      </c>
    </row>
    <row r="1232" spans="2:20" ht="45" customHeight="1" x14ac:dyDescent="0.2">
      <c r="B1232" s="26"/>
      <c r="C1232" s="27"/>
      <c r="D1232" s="27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10" t="s">
        <v>50</v>
      </c>
      <c r="R1232" s="10" t="s">
        <v>51</v>
      </c>
      <c r="S1232" s="11"/>
      <c r="T1232" s="15">
        <f>ROUND(L1229,2)*S1232</f>
        <v>0</v>
      </c>
    </row>
    <row r="1233" spans="2:20" ht="45" customHeight="1" x14ac:dyDescent="0.2">
      <c r="B1233" s="26"/>
      <c r="C1233" s="27"/>
      <c r="D1233" s="27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10" t="s">
        <v>52</v>
      </c>
      <c r="R1233" s="10" t="s">
        <v>53</v>
      </c>
      <c r="S1233" s="11"/>
      <c r="T1233" s="15">
        <f>ROUND(L1229,2)*S1233</f>
        <v>0</v>
      </c>
    </row>
    <row r="1234" spans="2:20" ht="45" customHeight="1" x14ac:dyDescent="0.2">
      <c r="B1234" s="26"/>
      <c r="C1234" s="27"/>
      <c r="D1234" s="27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10" t="s">
        <v>54</v>
      </c>
      <c r="R1234" s="10" t="s">
        <v>55</v>
      </c>
      <c r="S1234" s="11"/>
      <c r="T1234" s="15">
        <f>ROUND(L1229,2)*S1234</f>
        <v>0</v>
      </c>
    </row>
    <row r="1235" spans="2:20" ht="45" customHeight="1" x14ac:dyDescent="0.2">
      <c r="B1235" s="26"/>
      <c r="C1235" s="27"/>
      <c r="D1235" s="27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10" t="s">
        <v>56</v>
      </c>
      <c r="R1235" s="10" t="s">
        <v>57</v>
      </c>
      <c r="S1235" s="11"/>
      <c r="T1235" s="15">
        <f>ROUND(L1229,2)*S1235</f>
        <v>0</v>
      </c>
    </row>
    <row r="1236" spans="2:20" ht="45" customHeight="1" x14ac:dyDescent="0.2">
      <c r="B1236" s="26" t="s">
        <v>23</v>
      </c>
      <c r="C1236" s="27" t="s">
        <v>630</v>
      </c>
      <c r="D1236" s="27" t="s">
        <v>25</v>
      </c>
      <c r="E1236" s="27" t="s">
        <v>631</v>
      </c>
      <c r="F1236" s="27" t="s">
        <v>632</v>
      </c>
      <c r="G1236" s="28">
        <f>S1236+S1237+S1238+S1239+S1240+S1241+S1242</f>
        <v>0</v>
      </c>
      <c r="H1236" s="27" t="s">
        <v>28</v>
      </c>
      <c r="I1236" s="29">
        <v>4.01</v>
      </c>
      <c r="J1236" s="29">
        <v>4.01</v>
      </c>
      <c r="K1236" s="30">
        <v>0.23</v>
      </c>
      <c r="L1236" s="29">
        <f>ROUND(J1236,2)+(ROUND(J1236,2)*K1236)</f>
        <v>4.9322999999999997</v>
      </c>
      <c r="M1236" s="31">
        <f>ROUND(T1236,2)+ROUND(T1237,2)+ROUND(T1238,2)+ROUND(T1239,2)+ROUND(T1240,2)+ROUND(T1241,2)+ROUND(T1242,2)</f>
        <v>0</v>
      </c>
      <c r="N1236" s="27"/>
      <c r="O1236" s="27" t="s">
        <v>622</v>
      </c>
      <c r="P1236" s="27" t="s">
        <v>623</v>
      </c>
      <c r="Q1236" s="10" t="s">
        <v>21</v>
      </c>
      <c r="R1236" s="10" t="s">
        <v>30</v>
      </c>
      <c r="S1236" s="11"/>
      <c r="T1236" s="15">
        <f>ROUND(L1236,2)*S1236</f>
        <v>0</v>
      </c>
    </row>
    <row r="1237" spans="2:20" ht="45" customHeight="1" x14ac:dyDescent="0.2">
      <c r="B1237" s="26"/>
      <c r="C1237" s="27"/>
      <c r="D1237" s="27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10" t="s">
        <v>46</v>
      </c>
      <c r="R1237" s="10" t="s">
        <v>47</v>
      </c>
      <c r="S1237" s="11"/>
      <c r="T1237" s="15">
        <f>ROUND(L1236,2)*S1237</f>
        <v>0</v>
      </c>
    </row>
    <row r="1238" spans="2:20" ht="45" customHeight="1" x14ac:dyDescent="0.2">
      <c r="B1238" s="26"/>
      <c r="C1238" s="27"/>
      <c r="D1238" s="27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10" t="s">
        <v>48</v>
      </c>
      <c r="R1238" s="10" t="s">
        <v>49</v>
      </c>
      <c r="S1238" s="11"/>
      <c r="T1238" s="15">
        <f>ROUND(L1236,2)*S1238</f>
        <v>0</v>
      </c>
    </row>
    <row r="1239" spans="2:20" ht="45" customHeight="1" x14ac:dyDescent="0.2">
      <c r="B1239" s="26"/>
      <c r="C1239" s="27"/>
      <c r="D1239" s="27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10" t="s">
        <v>50</v>
      </c>
      <c r="R1239" s="10" t="s">
        <v>51</v>
      </c>
      <c r="S1239" s="11"/>
      <c r="T1239" s="15">
        <f>ROUND(L1236,2)*S1239</f>
        <v>0</v>
      </c>
    </row>
    <row r="1240" spans="2:20" ht="45" customHeight="1" x14ac:dyDescent="0.2">
      <c r="B1240" s="26"/>
      <c r="C1240" s="27"/>
      <c r="D1240" s="27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10" t="s">
        <v>52</v>
      </c>
      <c r="R1240" s="10" t="s">
        <v>53</v>
      </c>
      <c r="S1240" s="11"/>
      <c r="T1240" s="15">
        <f>ROUND(L1236,2)*S1240</f>
        <v>0</v>
      </c>
    </row>
    <row r="1241" spans="2:20" ht="45" customHeight="1" x14ac:dyDescent="0.2">
      <c r="B1241" s="26"/>
      <c r="C1241" s="27"/>
      <c r="D1241" s="27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10" t="s">
        <v>54</v>
      </c>
      <c r="R1241" s="10" t="s">
        <v>55</v>
      </c>
      <c r="S1241" s="11"/>
      <c r="T1241" s="15">
        <f>ROUND(L1236,2)*S1241</f>
        <v>0</v>
      </c>
    </row>
    <row r="1242" spans="2:20" ht="45" customHeight="1" x14ac:dyDescent="0.2">
      <c r="B1242" s="26"/>
      <c r="C1242" s="27"/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10" t="s">
        <v>56</v>
      </c>
      <c r="R1242" s="10" t="s">
        <v>57</v>
      </c>
      <c r="S1242" s="11"/>
      <c r="T1242" s="15">
        <f>ROUND(L1236,2)*S1242</f>
        <v>0</v>
      </c>
    </row>
    <row r="1243" spans="2:20" ht="45" customHeight="1" x14ac:dyDescent="0.2">
      <c r="B1243" s="26" t="s">
        <v>23</v>
      </c>
      <c r="C1243" s="27" t="s">
        <v>633</v>
      </c>
      <c r="D1243" s="27" t="s">
        <v>25</v>
      </c>
      <c r="E1243" s="27" t="s">
        <v>634</v>
      </c>
      <c r="F1243" s="27" t="s">
        <v>635</v>
      </c>
      <c r="G1243" s="28">
        <f>S1243+S1244+S1245+S1246+S1247+S1248+S1249</f>
        <v>0</v>
      </c>
      <c r="H1243" s="27" t="s">
        <v>28</v>
      </c>
      <c r="I1243" s="29">
        <v>1.75</v>
      </c>
      <c r="J1243" s="29">
        <v>1.75</v>
      </c>
      <c r="K1243" s="30">
        <v>0.23</v>
      </c>
      <c r="L1243" s="29">
        <f>ROUND(J1243,2)+(ROUND(J1243,2)*K1243)</f>
        <v>2.1524999999999999</v>
      </c>
      <c r="M1243" s="31">
        <f>ROUND(T1243,2)+ROUND(T1244,2)+ROUND(T1245,2)+ROUND(T1246,2)+ROUND(T1247,2)+ROUND(T1248,2)+ROUND(T1249,2)</f>
        <v>0</v>
      </c>
      <c r="N1243" s="27"/>
      <c r="O1243" s="27" t="s">
        <v>622</v>
      </c>
      <c r="P1243" s="27" t="s">
        <v>623</v>
      </c>
      <c r="Q1243" s="10" t="s">
        <v>21</v>
      </c>
      <c r="R1243" s="10" t="s">
        <v>30</v>
      </c>
      <c r="S1243" s="11"/>
      <c r="T1243" s="15">
        <f>ROUND(L1243,2)*S1243</f>
        <v>0</v>
      </c>
    </row>
    <row r="1244" spans="2:20" ht="45" customHeight="1" x14ac:dyDescent="0.2">
      <c r="B1244" s="26"/>
      <c r="C1244" s="27"/>
      <c r="D1244" s="27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10" t="s">
        <v>46</v>
      </c>
      <c r="R1244" s="10" t="s">
        <v>47</v>
      </c>
      <c r="S1244" s="11"/>
      <c r="T1244" s="15">
        <f>ROUND(L1243,2)*S1244</f>
        <v>0</v>
      </c>
    </row>
    <row r="1245" spans="2:20" ht="45" customHeight="1" x14ac:dyDescent="0.2">
      <c r="B1245" s="26"/>
      <c r="C1245" s="27"/>
      <c r="D1245" s="27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10" t="s">
        <v>48</v>
      </c>
      <c r="R1245" s="10" t="s">
        <v>49</v>
      </c>
      <c r="S1245" s="11"/>
      <c r="T1245" s="15">
        <f>ROUND(L1243,2)*S1245</f>
        <v>0</v>
      </c>
    </row>
    <row r="1246" spans="2:20" ht="45" customHeight="1" x14ac:dyDescent="0.2">
      <c r="B1246" s="26"/>
      <c r="C1246" s="27"/>
      <c r="D1246" s="27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10" t="s">
        <v>50</v>
      </c>
      <c r="R1246" s="10" t="s">
        <v>51</v>
      </c>
      <c r="S1246" s="11"/>
      <c r="T1246" s="15">
        <f>ROUND(L1243,2)*S1246</f>
        <v>0</v>
      </c>
    </row>
    <row r="1247" spans="2:20" ht="45" customHeight="1" x14ac:dyDescent="0.2">
      <c r="B1247" s="26"/>
      <c r="C1247" s="27"/>
      <c r="D1247" s="27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10" t="s">
        <v>52</v>
      </c>
      <c r="R1247" s="10" t="s">
        <v>53</v>
      </c>
      <c r="S1247" s="11"/>
      <c r="T1247" s="15">
        <f>ROUND(L1243,2)*S1247</f>
        <v>0</v>
      </c>
    </row>
    <row r="1248" spans="2:20" ht="45" customHeight="1" x14ac:dyDescent="0.2">
      <c r="B1248" s="26"/>
      <c r="C1248" s="27"/>
      <c r="D1248" s="27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10" t="s">
        <v>54</v>
      </c>
      <c r="R1248" s="10" t="s">
        <v>55</v>
      </c>
      <c r="S1248" s="11"/>
      <c r="T1248" s="15">
        <f>ROUND(L1243,2)*S1248</f>
        <v>0</v>
      </c>
    </row>
    <row r="1249" spans="2:20" ht="45" customHeight="1" x14ac:dyDescent="0.2">
      <c r="B1249" s="26"/>
      <c r="C1249" s="27"/>
      <c r="D1249" s="27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10" t="s">
        <v>56</v>
      </c>
      <c r="R1249" s="10" t="s">
        <v>57</v>
      </c>
      <c r="S1249" s="11"/>
      <c r="T1249" s="15">
        <f>ROUND(L1243,2)*S1249</f>
        <v>0</v>
      </c>
    </row>
    <row r="1250" spans="2:20" ht="45" customHeight="1" x14ac:dyDescent="0.2">
      <c r="B1250" s="26" t="s">
        <v>23</v>
      </c>
      <c r="C1250" s="27" t="s">
        <v>636</v>
      </c>
      <c r="D1250" s="27" t="s">
        <v>25</v>
      </c>
      <c r="E1250" s="27" t="s">
        <v>637</v>
      </c>
      <c r="F1250" s="27" t="s">
        <v>638</v>
      </c>
      <c r="G1250" s="28">
        <f>S1250+S1251+S1252+S1253+S1254+S1255+S1256</f>
        <v>0</v>
      </c>
      <c r="H1250" s="27" t="s">
        <v>28</v>
      </c>
      <c r="I1250" s="29">
        <v>3.65</v>
      </c>
      <c r="J1250" s="29">
        <v>3.65</v>
      </c>
      <c r="K1250" s="30">
        <v>0.23</v>
      </c>
      <c r="L1250" s="29">
        <f>ROUND(J1250,2)+(ROUND(J1250,2)*K1250)</f>
        <v>4.4894999999999996</v>
      </c>
      <c r="M1250" s="31">
        <f>ROUND(T1250,2)+ROUND(T1251,2)+ROUND(T1252,2)+ROUND(T1253,2)+ROUND(T1254,2)+ROUND(T1255,2)+ROUND(T1256,2)</f>
        <v>0</v>
      </c>
      <c r="N1250" s="27"/>
      <c r="O1250" s="27" t="s">
        <v>622</v>
      </c>
      <c r="P1250" s="27" t="s">
        <v>623</v>
      </c>
      <c r="Q1250" s="10" t="s">
        <v>21</v>
      </c>
      <c r="R1250" s="10" t="s">
        <v>30</v>
      </c>
      <c r="S1250" s="11"/>
      <c r="T1250" s="15">
        <f>ROUND(L1250,2)*S1250</f>
        <v>0</v>
      </c>
    </row>
    <row r="1251" spans="2:20" ht="45" customHeight="1" x14ac:dyDescent="0.2">
      <c r="B1251" s="26"/>
      <c r="C1251" s="27"/>
      <c r="D1251" s="27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10" t="s">
        <v>46</v>
      </c>
      <c r="R1251" s="10" t="s">
        <v>47</v>
      </c>
      <c r="S1251" s="11"/>
      <c r="T1251" s="15">
        <f>ROUND(L1250,2)*S1251</f>
        <v>0</v>
      </c>
    </row>
    <row r="1252" spans="2:20" ht="45" customHeight="1" x14ac:dyDescent="0.2">
      <c r="B1252" s="26"/>
      <c r="C1252" s="27"/>
      <c r="D1252" s="27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10" t="s">
        <v>48</v>
      </c>
      <c r="R1252" s="10" t="s">
        <v>49</v>
      </c>
      <c r="S1252" s="11"/>
      <c r="T1252" s="15">
        <f>ROUND(L1250,2)*S1252</f>
        <v>0</v>
      </c>
    </row>
    <row r="1253" spans="2:20" ht="45" customHeight="1" x14ac:dyDescent="0.2">
      <c r="B1253" s="26"/>
      <c r="C1253" s="27"/>
      <c r="D1253" s="27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10" t="s">
        <v>50</v>
      </c>
      <c r="R1253" s="10" t="s">
        <v>51</v>
      </c>
      <c r="S1253" s="11"/>
      <c r="T1253" s="15">
        <f>ROUND(L1250,2)*S1253</f>
        <v>0</v>
      </c>
    </row>
    <row r="1254" spans="2:20" ht="45" customHeight="1" x14ac:dyDescent="0.2">
      <c r="B1254" s="26"/>
      <c r="C1254" s="27"/>
      <c r="D1254" s="27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10" t="s">
        <v>52</v>
      </c>
      <c r="R1254" s="10" t="s">
        <v>53</v>
      </c>
      <c r="S1254" s="11"/>
      <c r="T1254" s="15">
        <f>ROUND(L1250,2)*S1254</f>
        <v>0</v>
      </c>
    </row>
    <row r="1255" spans="2:20" ht="45" customHeight="1" x14ac:dyDescent="0.2">
      <c r="B1255" s="26"/>
      <c r="C1255" s="27"/>
      <c r="D1255" s="27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10" t="s">
        <v>54</v>
      </c>
      <c r="R1255" s="10" t="s">
        <v>55</v>
      </c>
      <c r="S1255" s="11"/>
      <c r="T1255" s="15">
        <f>ROUND(L1250,2)*S1255</f>
        <v>0</v>
      </c>
    </row>
    <row r="1256" spans="2:20" ht="45" customHeight="1" x14ac:dyDescent="0.2">
      <c r="B1256" s="26"/>
      <c r="C1256" s="27"/>
      <c r="D1256" s="27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10" t="s">
        <v>56</v>
      </c>
      <c r="R1256" s="10" t="s">
        <v>57</v>
      </c>
      <c r="S1256" s="11"/>
      <c r="T1256" s="15">
        <f>ROUND(L1250,2)*S1256</f>
        <v>0</v>
      </c>
    </row>
    <row r="1257" spans="2:20" ht="45" customHeight="1" x14ac:dyDescent="0.2">
      <c r="B1257" s="26" t="s">
        <v>23</v>
      </c>
      <c r="C1257" s="27" t="s">
        <v>639</v>
      </c>
      <c r="D1257" s="27" t="s">
        <v>25</v>
      </c>
      <c r="E1257" s="27" t="s">
        <v>640</v>
      </c>
      <c r="F1257" s="27" t="s">
        <v>641</v>
      </c>
      <c r="G1257" s="28">
        <f>S1257+S1258+S1259+S1260+S1261+S1262+S1263</f>
        <v>0</v>
      </c>
      <c r="H1257" s="27" t="s">
        <v>28</v>
      </c>
      <c r="I1257" s="29">
        <v>6.11</v>
      </c>
      <c r="J1257" s="29">
        <v>6.11</v>
      </c>
      <c r="K1257" s="30">
        <v>0.23</v>
      </c>
      <c r="L1257" s="29">
        <f>ROUND(J1257,2)+(ROUND(J1257,2)*K1257)</f>
        <v>7.5153000000000008</v>
      </c>
      <c r="M1257" s="31">
        <f>ROUND(T1257,2)+ROUND(T1258,2)+ROUND(T1259,2)+ROUND(T1260,2)+ROUND(T1261,2)+ROUND(T1262,2)+ROUND(T1263,2)</f>
        <v>0</v>
      </c>
      <c r="N1257" s="27"/>
      <c r="O1257" s="27" t="s">
        <v>622</v>
      </c>
      <c r="P1257" s="27" t="s">
        <v>623</v>
      </c>
      <c r="Q1257" s="10" t="s">
        <v>21</v>
      </c>
      <c r="R1257" s="10" t="s">
        <v>30</v>
      </c>
      <c r="S1257" s="11"/>
      <c r="T1257" s="15">
        <f>ROUND(L1257,2)*S1257</f>
        <v>0</v>
      </c>
    </row>
    <row r="1258" spans="2:20" ht="45" customHeight="1" x14ac:dyDescent="0.2">
      <c r="B1258" s="26"/>
      <c r="C1258" s="27"/>
      <c r="D1258" s="27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10" t="s">
        <v>46</v>
      </c>
      <c r="R1258" s="10" t="s">
        <v>47</v>
      </c>
      <c r="S1258" s="11"/>
      <c r="T1258" s="15">
        <f>ROUND(L1257,2)*S1258</f>
        <v>0</v>
      </c>
    </row>
    <row r="1259" spans="2:20" ht="45" customHeight="1" x14ac:dyDescent="0.2">
      <c r="B1259" s="26"/>
      <c r="C1259" s="27"/>
      <c r="D1259" s="27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10" t="s">
        <v>48</v>
      </c>
      <c r="R1259" s="10" t="s">
        <v>49</v>
      </c>
      <c r="S1259" s="11"/>
      <c r="T1259" s="15">
        <f>ROUND(L1257,2)*S1259</f>
        <v>0</v>
      </c>
    </row>
    <row r="1260" spans="2:20" ht="45" customHeight="1" x14ac:dyDescent="0.2">
      <c r="B1260" s="26"/>
      <c r="C1260" s="27"/>
      <c r="D1260" s="27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10" t="s">
        <v>50</v>
      </c>
      <c r="R1260" s="10" t="s">
        <v>51</v>
      </c>
      <c r="S1260" s="11"/>
      <c r="T1260" s="15">
        <f>ROUND(L1257,2)*S1260</f>
        <v>0</v>
      </c>
    </row>
    <row r="1261" spans="2:20" ht="45" customHeight="1" x14ac:dyDescent="0.2">
      <c r="B1261" s="26"/>
      <c r="C1261" s="27"/>
      <c r="D1261" s="27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10" t="s">
        <v>52</v>
      </c>
      <c r="R1261" s="10" t="s">
        <v>53</v>
      </c>
      <c r="S1261" s="11"/>
      <c r="T1261" s="15">
        <f>ROUND(L1257,2)*S1261</f>
        <v>0</v>
      </c>
    </row>
    <row r="1262" spans="2:20" ht="45" customHeight="1" x14ac:dyDescent="0.2">
      <c r="B1262" s="26"/>
      <c r="C1262" s="27"/>
      <c r="D1262" s="27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10" t="s">
        <v>54</v>
      </c>
      <c r="R1262" s="10" t="s">
        <v>55</v>
      </c>
      <c r="S1262" s="11"/>
      <c r="T1262" s="15">
        <f>ROUND(L1257,2)*S1262</f>
        <v>0</v>
      </c>
    </row>
    <row r="1263" spans="2:20" ht="45" customHeight="1" x14ac:dyDescent="0.2">
      <c r="B1263" s="26"/>
      <c r="C1263" s="27"/>
      <c r="D1263" s="27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10" t="s">
        <v>56</v>
      </c>
      <c r="R1263" s="10" t="s">
        <v>57</v>
      </c>
      <c r="S1263" s="11"/>
      <c r="T1263" s="15">
        <f>ROUND(L1257,2)*S1263</f>
        <v>0</v>
      </c>
    </row>
    <row r="1264" spans="2:20" ht="45" customHeight="1" x14ac:dyDescent="0.2">
      <c r="B1264" s="26" t="s">
        <v>23</v>
      </c>
      <c r="C1264" s="27" t="s">
        <v>642</v>
      </c>
      <c r="D1264" s="27" t="s">
        <v>25</v>
      </c>
      <c r="E1264" s="27" t="s">
        <v>643</v>
      </c>
      <c r="F1264" s="27" t="s">
        <v>644</v>
      </c>
      <c r="G1264" s="28">
        <f>S1264+S1265+S1266+S1267+S1268+S1269+S1270</f>
        <v>0</v>
      </c>
      <c r="H1264" s="27" t="s">
        <v>28</v>
      </c>
      <c r="I1264" s="29">
        <v>1.1399999999999999</v>
      </c>
      <c r="J1264" s="29">
        <v>1.1399999999999999</v>
      </c>
      <c r="K1264" s="30">
        <v>0.23</v>
      </c>
      <c r="L1264" s="29">
        <f>ROUND(J1264,2)+(ROUND(J1264,2)*K1264)</f>
        <v>1.4021999999999999</v>
      </c>
      <c r="M1264" s="31">
        <f>ROUND(T1264,2)+ROUND(T1265,2)+ROUND(T1266,2)+ROUND(T1267,2)+ROUND(T1268,2)+ROUND(T1269,2)+ROUND(T1270,2)</f>
        <v>0</v>
      </c>
      <c r="N1264" s="27"/>
      <c r="O1264" s="27" t="s">
        <v>622</v>
      </c>
      <c r="P1264" s="27" t="s">
        <v>623</v>
      </c>
      <c r="Q1264" s="10" t="s">
        <v>21</v>
      </c>
      <c r="R1264" s="10" t="s">
        <v>30</v>
      </c>
      <c r="S1264" s="11"/>
      <c r="T1264" s="15">
        <f>ROUND(L1264,2)*S1264</f>
        <v>0</v>
      </c>
    </row>
    <row r="1265" spans="2:20" ht="45" customHeight="1" x14ac:dyDescent="0.2">
      <c r="B1265" s="26"/>
      <c r="C1265" s="27"/>
      <c r="D1265" s="27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10" t="s">
        <v>46</v>
      </c>
      <c r="R1265" s="10" t="s">
        <v>47</v>
      </c>
      <c r="S1265" s="11"/>
      <c r="T1265" s="15">
        <f>ROUND(L1264,2)*S1265</f>
        <v>0</v>
      </c>
    </row>
    <row r="1266" spans="2:20" ht="45" customHeight="1" x14ac:dyDescent="0.2">
      <c r="B1266" s="26"/>
      <c r="C1266" s="27"/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10" t="s">
        <v>48</v>
      </c>
      <c r="R1266" s="10" t="s">
        <v>49</v>
      </c>
      <c r="S1266" s="11"/>
      <c r="T1266" s="15">
        <f>ROUND(L1264,2)*S1266</f>
        <v>0</v>
      </c>
    </row>
    <row r="1267" spans="2:20" ht="45" customHeight="1" x14ac:dyDescent="0.2">
      <c r="B1267" s="26"/>
      <c r="C1267" s="27"/>
      <c r="D1267" s="27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10" t="s">
        <v>50</v>
      </c>
      <c r="R1267" s="10" t="s">
        <v>51</v>
      </c>
      <c r="S1267" s="11"/>
      <c r="T1267" s="15">
        <f>ROUND(L1264,2)*S1267</f>
        <v>0</v>
      </c>
    </row>
    <row r="1268" spans="2:20" ht="45" customHeight="1" x14ac:dyDescent="0.2">
      <c r="B1268" s="26"/>
      <c r="C1268" s="27"/>
      <c r="D1268" s="27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10" t="s">
        <v>52</v>
      </c>
      <c r="R1268" s="10" t="s">
        <v>53</v>
      </c>
      <c r="S1268" s="11"/>
      <c r="T1268" s="15">
        <f>ROUND(L1264,2)*S1268</f>
        <v>0</v>
      </c>
    </row>
    <row r="1269" spans="2:20" ht="45" customHeight="1" x14ac:dyDescent="0.2">
      <c r="B1269" s="26"/>
      <c r="C1269" s="27"/>
      <c r="D1269" s="27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10" t="s">
        <v>54</v>
      </c>
      <c r="R1269" s="10" t="s">
        <v>55</v>
      </c>
      <c r="S1269" s="11"/>
      <c r="T1269" s="15">
        <f>ROUND(L1264,2)*S1269</f>
        <v>0</v>
      </c>
    </row>
    <row r="1270" spans="2:20" ht="45" customHeight="1" x14ac:dyDescent="0.2">
      <c r="B1270" s="26"/>
      <c r="C1270" s="27"/>
      <c r="D1270" s="27"/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10" t="s">
        <v>56</v>
      </c>
      <c r="R1270" s="10" t="s">
        <v>57</v>
      </c>
      <c r="S1270" s="11"/>
      <c r="T1270" s="15">
        <f>ROUND(L1264,2)*S1270</f>
        <v>0</v>
      </c>
    </row>
    <row r="1271" spans="2:20" ht="45" customHeight="1" x14ac:dyDescent="0.2">
      <c r="B1271" s="26" t="s">
        <v>23</v>
      </c>
      <c r="C1271" s="27" t="s">
        <v>645</v>
      </c>
      <c r="D1271" s="27" t="s">
        <v>25</v>
      </c>
      <c r="E1271" s="27" t="s">
        <v>646</v>
      </c>
      <c r="F1271" s="27" t="s">
        <v>647</v>
      </c>
      <c r="G1271" s="28">
        <f>S1271+S1272+S1273+S1274+S1275+S1276+S1277</f>
        <v>0</v>
      </c>
      <c r="H1271" s="27" t="s">
        <v>28</v>
      </c>
      <c r="I1271" s="29">
        <v>1.86</v>
      </c>
      <c r="J1271" s="29">
        <v>1.86</v>
      </c>
      <c r="K1271" s="30">
        <v>0.23</v>
      </c>
      <c r="L1271" s="29">
        <f>ROUND(J1271,2)+(ROUND(J1271,2)*K1271)</f>
        <v>2.2878000000000003</v>
      </c>
      <c r="M1271" s="31">
        <f>ROUND(T1271,2)+ROUND(T1272,2)+ROUND(T1273,2)+ROUND(T1274,2)+ROUND(T1275,2)+ROUND(T1276,2)+ROUND(T1277,2)</f>
        <v>0</v>
      </c>
      <c r="N1271" s="27"/>
      <c r="O1271" s="27" t="s">
        <v>622</v>
      </c>
      <c r="P1271" s="27" t="s">
        <v>623</v>
      </c>
      <c r="Q1271" s="10" t="s">
        <v>21</v>
      </c>
      <c r="R1271" s="10" t="s">
        <v>30</v>
      </c>
      <c r="S1271" s="11"/>
      <c r="T1271" s="15">
        <f>ROUND(L1271,2)*S1271</f>
        <v>0</v>
      </c>
    </row>
    <row r="1272" spans="2:20" ht="45" customHeight="1" x14ac:dyDescent="0.2">
      <c r="B1272" s="26"/>
      <c r="C1272" s="27"/>
      <c r="D1272" s="27"/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10" t="s">
        <v>46</v>
      </c>
      <c r="R1272" s="10" t="s">
        <v>47</v>
      </c>
      <c r="S1272" s="11"/>
      <c r="T1272" s="15">
        <f>ROUND(L1271,2)*S1272</f>
        <v>0</v>
      </c>
    </row>
    <row r="1273" spans="2:20" ht="45" customHeight="1" x14ac:dyDescent="0.2">
      <c r="B1273" s="26"/>
      <c r="C1273" s="27"/>
      <c r="D1273" s="27"/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10" t="s">
        <v>48</v>
      </c>
      <c r="R1273" s="10" t="s">
        <v>49</v>
      </c>
      <c r="S1273" s="11"/>
      <c r="T1273" s="15">
        <f>ROUND(L1271,2)*S1273</f>
        <v>0</v>
      </c>
    </row>
    <row r="1274" spans="2:20" ht="45" customHeight="1" x14ac:dyDescent="0.2">
      <c r="B1274" s="26"/>
      <c r="C1274" s="27"/>
      <c r="D1274" s="27"/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10" t="s">
        <v>50</v>
      </c>
      <c r="R1274" s="10" t="s">
        <v>51</v>
      </c>
      <c r="S1274" s="11"/>
      <c r="T1274" s="15">
        <f>ROUND(L1271,2)*S1274</f>
        <v>0</v>
      </c>
    </row>
    <row r="1275" spans="2:20" ht="45" customHeight="1" x14ac:dyDescent="0.2">
      <c r="B1275" s="26"/>
      <c r="C1275" s="27"/>
      <c r="D1275" s="27"/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10" t="s">
        <v>52</v>
      </c>
      <c r="R1275" s="10" t="s">
        <v>53</v>
      </c>
      <c r="S1275" s="11"/>
      <c r="T1275" s="15">
        <f>ROUND(L1271,2)*S1275</f>
        <v>0</v>
      </c>
    </row>
    <row r="1276" spans="2:20" ht="45" customHeight="1" x14ac:dyDescent="0.2">
      <c r="B1276" s="26"/>
      <c r="C1276" s="27"/>
      <c r="D1276" s="27"/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10" t="s">
        <v>54</v>
      </c>
      <c r="R1276" s="10" t="s">
        <v>55</v>
      </c>
      <c r="S1276" s="11"/>
      <c r="T1276" s="15">
        <f>ROUND(L1271,2)*S1276</f>
        <v>0</v>
      </c>
    </row>
    <row r="1277" spans="2:20" ht="45" customHeight="1" x14ac:dyDescent="0.2">
      <c r="B1277" s="26"/>
      <c r="C1277" s="27"/>
      <c r="D1277" s="27"/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10" t="s">
        <v>56</v>
      </c>
      <c r="R1277" s="10" t="s">
        <v>57</v>
      </c>
      <c r="S1277" s="11"/>
      <c r="T1277" s="15">
        <f>ROUND(L1271,2)*S1277</f>
        <v>0</v>
      </c>
    </row>
    <row r="1278" spans="2:20" ht="45" customHeight="1" x14ac:dyDescent="0.2">
      <c r="B1278" s="26" t="s">
        <v>23</v>
      </c>
      <c r="C1278" s="27" t="s">
        <v>648</v>
      </c>
      <c r="D1278" s="27" t="s">
        <v>25</v>
      </c>
      <c r="E1278" s="27" t="s">
        <v>649</v>
      </c>
      <c r="F1278" s="27" t="s">
        <v>650</v>
      </c>
      <c r="G1278" s="28">
        <f>S1278+S1279+S1280+S1281+S1282+S1283+S1284</f>
        <v>0</v>
      </c>
      <c r="H1278" s="27" t="s">
        <v>34</v>
      </c>
      <c r="I1278" s="29">
        <v>10.99</v>
      </c>
      <c r="J1278" s="29">
        <v>10.99</v>
      </c>
      <c r="K1278" s="30">
        <v>0.23</v>
      </c>
      <c r="L1278" s="29">
        <f>ROUND(J1278,2)+(ROUND(J1278,2)*K1278)</f>
        <v>13.517700000000001</v>
      </c>
      <c r="M1278" s="31">
        <f>ROUND(T1278,2)+ROUND(T1279,2)+ROUND(T1280,2)+ROUND(T1281,2)+ROUND(T1282,2)+ROUND(T1283,2)+ROUND(T1284,2)</f>
        <v>0</v>
      </c>
      <c r="N1278" s="27"/>
      <c r="O1278" s="27" t="s">
        <v>622</v>
      </c>
      <c r="P1278" s="27" t="s">
        <v>623</v>
      </c>
      <c r="Q1278" s="10" t="s">
        <v>21</v>
      </c>
      <c r="R1278" s="10" t="s">
        <v>30</v>
      </c>
      <c r="S1278" s="11"/>
      <c r="T1278" s="15">
        <f>ROUND(L1278,2)*S1278</f>
        <v>0</v>
      </c>
    </row>
    <row r="1279" spans="2:20" ht="45" customHeight="1" x14ac:dyDescent="0.2">
      <c r="B1279" s="26"/>
      <c r="C1279" s="27"/>
      <c r="D1279" s="27"/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10" t="s">
        <v>46</v>
      </c>
      <c r="R1279" s="10" t="s">
        <v>47</v>
      </c>
      <c r="S1279" s="11"/>
      <c r="T1279" s="15">
        <f>ROUND(L1278,2)*S1279</f>
        <v>0</v>
      </c>
    </row>
    <row r="1280" spans="2:20" ht="45" customHeight="1" x14ac:dyDescent="0.2">
      <c r="B1280" s="26"/>
      <c r="C1280" s="27"/>
      <c r="D1280" s="27"/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10" t="s">
        <v>48</v>
      </c>
      <c r="R1280" s="10" t="s">
        <v>49</v>
      </c>
      <c r="S1280" s="11"/>
      <c r="T1280" s="15">
        <f>ROUND(L1278,2)*S1280</f>
        <v>0</v>
      </c>
    </row>
    <row r="1281" spans="2:20" ht="45" customHeight="1" x14ac:dyDescent="0.2">
      <c r="B1281" s="26"/>
      <c r="C1281" s="27"/>
      <c r="D1281" s="27"/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10" t="s">
        <v>50</v>
      </c>
      <c r="R1281" s="10" t="s">
        <v>51</v>
      </c>
      <c r="S1281" s="11"/>
      <c r="T1281" s="15">
        <f>ROUND(L1278,2)*S1281</f>
        <v>0</v>
      </c>
    </row>
    <row r="1282" spans="2:20" ht="45" customHeight="1" x14ac:dyDescent="0.2">
      <c r="B1282" s="26"/>
      <c r="C1282" s="27"/>
      <c r="D1282" s="27"/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10" t="s">
        <v>52</v>
      </c>
      <c r="R1282" s="10" t="s">
        <v>53</v>
      </c>
      <c r="S1282" s="11"/>
      <c r="T1282" s="15">
        <f>ROUND(L1278,2)*S1282</f>
        <v>0</v>
      </c>
    </row>
    <row r="1283" spans="2:20" ht="45" customHeight="1" x14ac:dyDescent="0.2">
      <c r="B1283" s="26"/>
      <c r="C1283" s="27"/>
      <c r="D1283" s="27"/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10" t="s">
        <v>54</v>
      </c>
      <c r="R1283" s="10" t="s">
        <v>55</v>
      </c>
      <c r="S1283" s="11"/>
      <c r="T1283" s="15">
        <f>ROUND(L1278,2)*S1283</f>
        <v>0</v>
      </c>
    </row>
    <row r="1284" spans="2:20" ht="45" customHeight="1" x14ac:dyDescent="0.2">
      <c r="B1284" s="26"/>
      <c r="C1284" s="27"/>
      <c r="D1284" s="27"/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10" t="s">
        <v>56</v>
      </c>
      <c r="R1284" s="10" t="s">
        <v>57</v>
      </c>
      <c r="S1284" s="11"/>
      <c r="T1284" s="15">
        <f>ROUND(L1278,2)*S1284</f>
        <v>0</v>
      </c>
    </row>
    <row r="1285" spans="2:20" ht="25.5" x14ac:dyDescent="0.2">
      <c r="B1285" s="5" t="s">
        <v>92</v>
      </c>
      <c r="C1285" s="6" t="s">
        <v>651</v>
      </c>
      <c r="D1285" s="6"/>
      <c r="E1285" s="6"/>
      <c r="F1285" s="6" t="s">
        <v>652</v>
      </c>
      <c r="G1285" s="6"/>
      <c r="H1285" s="6"/>
      <c r="I1285" s="6"/>
      <c r="J1285" s="6"/>
      <c r="K1285" s="6"/>
      <c r="L1285" s="6"/>
      <c r="M1285" s="7">
        <f>ROUND(M1286,2)</f>
        <v>0</v>
      </c>
      <c r="N1285" s="6"/>
      <c r="O1285" s="6"/>
      <c r="P1285" s="6"/>
      <c r="Q1285" s="6"/>
      <c r="R1285" s="6"/>
      <c r="S1285" s="6"/>
      <c r="T1285" s="8"/>
    </row>
    <row r="1286" spans="2:20" ht="45" customHeight="1" x14ac:dyDescent="0.2">
      <c r="B1286" s="26" t="s">
        <v>23</v>
      </c>
      <c r="C1286" s="27" t="s">
        <v>653</v>
      </c>
      <c r="D1286" s="27" t="s">
        <v>36</v>
      </c>
      <c r="E1286" s="27" t="s">
        <v>654</v>
      </c>
      <c r="F1286" s="27" t="s">
        <v>652</v>
      </c>
      <c r="G1286" s="28">
        <f>S1286+S1287+S1288+S1289+S1290+S1291+S1292</f>
        <v>0</v>
      </c>
      <c r="H1286" s="27" t="s">
        <v>34</v>
      </c>
      <c r="I1286" s="29">
        <v>132956.92000000001</v>
      </c>
      <c r="J1286" s="29">
        <v>132956.92000000001</v>
      </c>
      <c r="K1286" s="30">
        <v>0.23</v>
      </c>
      <c r="L1286" s="29">
        <f>ROUND(J1286,2)+(ROUND(J1286,2)*K1286)</f>
        <v>163537.01160000003</v>
      </c>
      <c r="M1286" s="31">
        <f>ROUND(T1286,2)+ROUND(T1287,2)+ROUND(T1288,2)+ROUND(T1289,2)+ROUND(T1290,2)+ROUND(T1291,2)+ROUND(T1292,2)</f>
        <v>0</v>
      </c>
      <c r="N1286" s="27"/>
      <c r="O1286" s="27" t="s">
        <v>651</v>
      </c>
      <c r="P1286" s="27" t="s">
        <v>652</v>
      </c>
      <c r="Q1286" s="10" t="s">
        <v>21</v>
      </c>
      <c r="R1286" s="10" t="s">
        <v>30</v>
      </c>
      <c r="S1286" s="11"/>
      <c r="T1286" s="15">
        <f>ROUND(L1286,2)*S1286</f>
        <v>0</v>
      </c>
    </row>
    <row r="1287" spans="2:20" ht="45" customHeight="1" x14ac:dyDescent="0.2">
      <c r="B1287" s="26"/>
      <c r="C1287" s="27"/>
      <c r="D1287" s="27"/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10" t="s">
        <v>46</v>
      </c>
      <c r="R1287" s="10" t="s">
        <v>47</v>
      </c>
      <c r="S1287" s="11"/>
      <c r="T1287" s="15">
        <f>ROUND(L1286,2)*S1287</f>
        <v>0</v>
      </c>
    </row>
    <row r="1288" spans="2:20" ht="45" customHeight="1" x14ac:dyDescent="0.2">
      <c r="B1288" s="26"/>
      <c r="C1288" s="27"/>
      <c r="D1288" s="27"/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10" t="s">
        <v>48</v>
      </c>
      <c r="R1288" s="10" t="s">
        <v>49</v>
      </c>
      <c r="S1288" s="11"/>
      <c r="T1288" s="15">
        <f>ROUND(L1286,2)*S1288</f>
        <v>0</v>
      </c>
    </row>
    <row r="1289" spans="2:20" ht="45" customHeight="1" x14ac:dyDescent="0.2">
      <c r="B1289" s="26"/>
      <c r="C1289" s="27"/>
      <c r="D1289" s="27"/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10" t="s">
        <v>50</v>
      </c>
      <c r="R1289" s="10" t="s">
        <v>51</v>
      </c>
      <c r="S1289" s="11"/>
      <c r="T1289" s="15">
        <f>ROUND(L1286,2)*S1289</f>
        <v>0</v>
      </c>
    </row>
    <row r="1290" spans="2:20" ht="45" customHeight="1" x14ac:dyDescent="0.2">
      <c r="B1290" s="26"/>
      <c r="C1290" s="27"/>
      <c r="D1290" s="27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10" t="s">
        <v>52</v>
      </c>
      <c r="R1290" s="10" t="s">
        <v>53</v>
      </c>
      <c r="S1290" s="11"/>
      <c r="T1290" s="15">
        <f>ROUND(L1286,2)*S1290</f>
        <v>0</v>
      </c>
    </row>
    <row r="1291" spans="2:20" ht="45" customHeight="1" x14ac:dyDescent="0.2">
      <c r="B1291" s="26"/>
      <c r="C1291" s="27"/>
      <c r="D1291" s="27"/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10" t="s">
        <v>54</v>
      </c>
      <c r="R1291" s="10" t="s">
        <v>55</v>
      </c>
      <c r="S1291" s="11"/>
      <c r="T1291" s="15">
        <f>ROUND(L1286,2)*S1291</f>
        <v>0</v>
      </c>
    </row>
    <row r="1292" spans="2:20" ht="45" customHeight="1" x14ac:dyDescent="0.2">
      <c r="B1292" s="26"/>
      <c r="C1292" s="27"/>
      <c r="D1292" s="27"/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10" t="s">
        <v>56</v>
      </c>
      <c r="R1292" s="10" t="s">
        <v>57</v>
      </c>
      <c r="S1292" s="11"/>
      <c r="T1292" s="15">
        <f>ROUND(L1286,2)*S1292</f>
        <v>0</v>
      </c>
    </row>
    <row r="1293" spans="2:20" ht="45" customHeight="1" x14ac:dyDescent="0.2">
      <c r="B1293" s="5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  <c r="R1293" s="16"/>
      <c r="S1293" s="16" t="s">
        <v>655</v>
      </c>
      <c r="T1293" s="17">
        <f>M4+M57+M121+M178+M200+M271+M293+M336+M344+M387+M430+M445+M474+M482+M511+M526+M548+M563+M585+M600+M615+M623+M673+M765+M829+M879+M908+M958+M1057+M1142+M1178+M1221+M1285</f>
        <v>0</v>
      </c>
    </row>
    <row r="1294" spans="2:20" ht="45" customHeight="1" x14ac:dyDescent="0.2">
      <c r="B1294" s="18"/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  <c r="R1294" s="19"/>
      <c r="S1294" s="19" t="s">
        <v>656</v>
      </c>
      <c r="T1294" s="20">
        <f>ROUND(1329616.73,2)-ROUND(T1293,2)</f>
        <v>1329616.73</v>
      </c>
    </row>
    <row r="1295" spans="2:20" x14ac:dyDescent="0.2"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2"/>
    </row>
    <row r="1296" spans="2:20" x14ac:dyDescent="0.2"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2"/>
    </row>
    <row r="1298" spans="8:10" x14ac:dyDescent="0.2">
      <c r="H1298" s="23"/>
      <c r="I1298" s="23"/>
      <c r="J1298" s="23"/>
    </row>
    <row r="1299" spans="8:10" x14ac:dyDescent="0.2">
      <c r="H1299" s="23"/>
      <c r="I1299" s="23"/>
      <c r="J1299" s="23"/>
    </row>
    <row r="1300" spans="8:10" x14ac:dyDescent="0.2">
      <c r="H1300" s="23"/>
      <c r="I1300" s="23"/>
      <c r="J1300" s="23"/>
    </row>
    <row r="1302" spans="8:10" x14ac:dyDescent="0.2">
      <c r="I1302" s="23" t="s">
        <v>660</v>
      </c>
    </row>
  </sheetData>
  <mergeCells count="2686">
    <mergeCell ref="B1286:B1292"/>
    <mergeCell ref="C1286:C1292"/>
    <mergeCell ref="D1286:D1292"/>
    <mergeCell ref="E1286:E1292"/>
    <mergeCell ref="F1286:F1292"/>
    <mergeCell ref="G1286:G1292"/>
    <mergeCell ref="H1286:H1292"/>
    <mergeCell ref="I1286:I1292"/>
    <mergeCell ref="J1286:J1292"/>
    <mergeCell ref="K1286:K1292"/>
    <mergeCell ref="L1286:L1292"/>
    <mergeCell ref="M1286:M1292"/>
    <mergeCell ref="N1286:N1292"/>
    <mergeCell ref="O1286:O1292"/>
    <mergeCell ref="P1286:P1292"/>
    <mergeCell ref="B1271:B1277"/>
    <mergeCell ref="C1271:C1277"/>
    <mergeCell ref="D1271:D1277"/>
    <mergeCell ref="E1271:E1277"/>
    <mergeCell ref="F1271:F1277"/>
    <mergeCell ref="G1271:G1277"/>
    <mergeCell ref="H1271:H1277"/>
    <mergeCell ref="I1271:I1277"/>
    <mergeCell ref="J1271:J1277"/>
    <mergeCell ref="K1271:K1277"/>
    <mergeCell ref="L1271:L1277"/>
    <mergeCell ref="M1271:M1277"/>
    <mergeCell ref="N1271:N1277"/>
    <mergeCell ref="O1271:O1277"/>
    <mergeCell ref="P1271:P1277"/>
    <mergeCell ref="B1278:B1284"/>
    <mergeCell ref="C1278:C1284"/>
    <mergeCell ref="D1278:D1284"/>
    <mergeCell ref="E1278:E1284"/>
    <mergeCell ref="F1278:F1284"/>
    <mergeCell ref="G1278:G1284"/>
    <mergeCell ref="H1278:H1284"/>
    <mergeCell ref="I1278:I1284"/>
    <mergeCell ref="J1278:J1284"/>
    <mergeCell ref="K1278:K1284"/>
    <mergeCell ref="L1278:L1284"/>
    <mergeCell ref="M1278:M1284"/>
    <mergeCell ref="N1278:N1284"/>
    <mergeCell ref="O1278:O1284"/>
    <mergeCell ref="P1278:P1284"/>
    <mergeCell ref="B1257:B1263"/>
    <mergeCell ref="C1257:C1263"/>
    <mergeCell ref="D1257:D1263"/>
    <mergeCell ref="E1257:E1263"/>
    <mergeCell ref="F1257:F1263"/>
    <mergeCell ref="G1257:G1263"/>
    <mergeCell ref="H1257:H1263"/>
    <mergeCell ref="I1257:I1263"/>
    <mergeCell ref="J1257:J1263"/>
    <mergeCell ref="K1257:K1263"/>
    <mergeCell ref="L1257:L1263"/>
    <mergeCell ref="M1257:M1263"/>
    <mergeCell ref="N1257:N1263"/>
    <mergeCell ref="O1257:O1263"/>
    <mergeCell ref="P1257:P1263"/>
    <mergeCell ref="B1264:B1270"/>
    <mergeCell ref="C1264:C1270"/>
    <mergeCell ref="D1264:D1270"/>
    <mergeCell ref="E1264:E1270"/>
    <mergeCell ref="F1264:F1270"/>
    <mergeCell ref="G1264:G1270"/>
    <mergeCell ref="H1264:H1270"/>
    <mergeCell ref="I1264:I1270"/>
    <mergeCell ref="J1264:J1270"/>
    <mergeCell ref="K1264:K1270"/>
    <mergeCell ref="L1264:L1270"/>
    <mergeCell ref="M1264:M1270"/>
    <mergeCell ref="N1264:N1270"/>
    <mergeCell ref="O1264:O1270"/>
    <mergeCell ref="P1264:P1270"/>
    <mergeCell ref="B1243:B1249"/>
    <mergeCell ref="C1243:C1249"/>
    <mergeCell ref="D1243:D1249"/>
    <mergeCell ref="E1243:E1249"/>
    <mergeCell ref="F1243:F1249"/>
    <mergeCell ref="G1243:G1249"/>
    <mergeCell ref="H1243:H1249"/>
    <mergeCell ref="I1243:I1249"/>
    <mergeCell ref="J1243:J1249"/>
    <mergeCell ref="K1243:K1249"/>
    <mergeCell ref="L1243:L1249"/>
    <mergeCell ref="M1243:M1249"/>
    <mergeCell ref="N1243:N1249"/>
    <mergeCell ref="O1243:O1249"/>
    <mergeCell ref="P1243:P1249"/>
    <mergeCell ref="B1250:B1256"/>
    <mergeCell ref="C1250:C1256"/>
    <mergeCell ref="D1250:D1256"/>
    <mergeCell ref="E1250:E1256"/>
    <mergeCell ref="F1250:F1256"/>
    <mergeCell ref="G1250:G1256"/>
    <mergeCell ref="H1250:H1256"/>
    <mergeCell ref="I1250:I1256"/>
    <mergeCell ref="J1250:J1256"/>
    <mergeCell ref="K1250:K1256"/>
    <mergeCell ref="L1250:L1256"/>
    <mergeCell ref="M1250:M1256"/>
    <mergeCell ref="N1250:N1256"/>
    <mergeCell ref="O1250:O1256"/>
    <mergeCell ref="P1250:P1256"/>
    <mergeCell ref="B1229:B1235"/>
    <mergeCell ref="C1229:C1235"/>
    <mergeCell ref="D1229:D1235"/>
    <mergeCell ref="E1229:E1235"/>
    <mergeCell ref="F1229:F1235"/>
    <mergeCell ref="G1229:G1235"/>
    <mergeCell ref="H1229:H1235"/>
    <mergeCell ref="I1229:I1235"/>
    <mergeCell ref="J1229:J1235"/>
    <mergeCell ref="K1229:K1235"/>
    <mergeCell ref="L1229:L1235"/>
    <mergeCell ref="M1229:M1235"/>
    <mergeCell ref="N1229:N1235"/>
    <mergeCell ref="O1229:O1235"/>
    <mergeCell ref="P1229:P1235"/>
    <mergeCell ref="B1236:B1242"/>
    <mergeCell ref="C1236:C1242"/>
    <mergeCell ref="D1236:D1242"/>
    <mergeCell ref="E1236:E1242"/>
    <mergeCell ref="F1236:F1242"/>
    <mergeCell ref="G1236:G1242"/>
    <mergeCell ref="H1236:H1242"/>
    <mergeCell ref="I1236:I1242"/>
    <mergeCell ref="J1236:J1242"/>
    <mergeCell ref="K1236:K1242"/>
    <mergeCell ref="L1236:L1242"/>
    <mergeCell ref="M1236:M1242"/>
    <mergeCell ref="N1236:N1242"/>
    <mergeCell ref="O1236:O1242"/>
    <mergeCell ref="P1236:P1242"/>
    <mergeCell ref="B1214:B1220"/>
    <mergeCell ref="C1214:C1220"/>
    <mergeCell ref="D1214:D1220"/>
    <mergeCell ref="E1214:E1220"/>
    <mergeCell ref="F1214:F1220"/>
    <mergeCell ref="G1214:G1220"/>
    <mergeCell ref="H1214:H1220"/>
    <mergeCell ref="I1214:I1220"/>
    <mergeCell ref="J1214:J1220"/>
    <mergeCell ref="K1214:K1220"/>
    <mergeCell ref="L1214:L1220"/>
    <mergeCell ref="M1214:M1220"/>
    <mergeCell ref="N1214:N1220"/>
    <mergeCell ref="O1214:O1220"/>
    <mergeCell ref="P1214:P1220"/>
    <mergeCell ref="B1222:B1228"/>
    <mergeCell ref="C1222:C1228"/>
    <mergeCell ref="D1222:D1228"/>
    <mergeCell ref="E1222:E1228"/>
    <mergeCell ref="F1222:F1228"/>
    <mergeCell ref="G1222:G1228"/>
    <mergeCell ref="H1222:H1228"/>
    <mergeCell ref="I1222:I1228"/>
    <mergeCell ref="J1222:J1228"/>
    <mergeCell ref="K1222:K1228"/>
    <mergeCell ref="L1222:L1228"/>
    <mergeCell ref="M1222:M1228"/>
    <mergeCell ref="N1222:N1228"/>
    <mergeCell ref="O1222:O1228"/>
    <mergeCell ref="P1222:P1228"/>
    <mergeCell ref="B1200:B1206"/>
    <mergeCell ref="C1200:C1206"/>
    <mergeCell ref="D1200:D1206"/>
    <mergeCell ref="E1200:E1206"/>
    <mergeCell ref="F1200:F1206"/>
    <mergeCell ref="G1200:G1206"/>
    <mergeCell ref="H1200:H1206"/>
    <mergeCell ref="I1200:I1206"/>
    <mergeCell ref="J1200:J1206"/>
    <mergeCell ref="K1200:K1206"/>
    <mergeCell ref="L1200:L1206"/>
    <mergeCell ref="M1200:M1206"/>
    <mergeCell ref="N1200:N1206"/>
    <mergeCell ref="O1200:O1206"/>
    <mergeCell ref="P1200:P1206"/>
    <mergeCell ref="B1207:B1213"/>
    <mergeCell ref="C1207:C1213"/>
    <mergeCell ref="D1207:D1213"/>
    <mergeCell ref="E1207:E1213"/>
    <mergeCell ref="F1207:F1213"/>
    <mergeCell ref="G1207:G1213"/>
    <mergeCell ref="H1207:H1213"/>
    <mergeCell ref="I1207:I1213"/>
    <mergeCell ref="J1207:J1213"/>
    <mergeCell ref="K1207:K1213"/>
    <mergeCell ref="L1207:L1213"/>
    <mergeCell ref="M1207:M1213"/>
    <mergeCell ref="N1207:N1213"/>
    <mergeCell ref="O1207:O1213"/>
    <mergeCell ref="P1207:P1213"/>
    <mergeCell ref="B1186:B1192"/>
    <mergeCell ref="C1186:C1192"/>
    <mergeCell ref="D1186:D1192"/>
    <mergeCell ref="E1186:E1192"/>
    <mergeCell ref="F1186:F1192"/>
    <mergeCell ref="G1186:G1192"/>
    <mergeCell ref="H1186:H1192"/>
    <mergeCell ref="I1186:I1192"/>
    <mergeCell ref="J1186:J1192"/>
    <mergeCell ref="K1186:K1192"/>
    <mergeCell ref="L1186:L1192"/>
    <mergeCell ref="M1186:M1192"/>
    <mergeCell ref="N1186:N1192"/>
    <mergeCell ref="O1186:O1192"/>
    <mergeCell ref="P1186:P1192"/>
    <mergeCell ref="B1193:B1199"/>
    <mergeCell ref="C1193:C1199"/>
    <mergeCell ref="D1193:D1199"/>
    <mergeCell ref="E1193:E1199"/>
    <mergeCell ref="F1193:F1199"/>
    <mergeCell ref="G1193:G1199"/>
    <mergeCell ref="H1193:H1199"/>
    <mergeCell ref="I1193:I1199"/>
    <mergeCell ref="J1193:J1199"/>
    <mergeCell ref="K1193:K1199"/>
    <mergeCell ref="L1193:L1199"/>
    <mergeCell ref="M1193:M1199"/>
    <mergeCell ref="N1193:N1199"/>
    <mergeCell ref="O1193:O1199"/>
    <mergeCell ref="P1193:P1199"/>
    <mergeCell ref="B1171:B1177"/>
    <mergeCell ref="C1171:C1177"/>
    <mergeCell ref="D1171:D1177"/>
    <mergeCell ref="E1171:E1177"/>
    <mergeCell ref="F1171:F1177"/>
    <mergeCell ref="G1171:G1177"/>
    <mergeCell ref="H1171:H1177"/>
    <mergeCell ref="I1171:I1177"/>
    <mergeCell ref="J1171:J1177"/>
    <mergeCell ref="K1171:K1177"/>
    <mergeCell ref="L1171:L1177"/>
    <mergeCell ref="M1171:M1177"/>
    <mergeCell ref="N1171:N1177"/>
    <mergeCell ref="O1171:O1177"/>
    <mergeCell ref="P1171:P1177"/>
    <mergeCell ref="B1179:B1185"/>
    <mergeCell ref="C1179:C1185"/>
    <mergeCell ref="D1179:D1185"/>
    <mergeCell ref="E1179:E1185"/>
    <mergeCell ref="F1179:F1185"/>
    <mergeCell ref="G1179:G1185"/>
    <mergeCell ref="H1179:H1185"/>
    <mergeCell ref="I1179:I1185"/>
    <mergeCell ref="J1179:J1185"/>
    <mergeCell ref="K1179:K1185"/>
    <mergeCell ref="L1179:L1185"/>
    <mergeCell ref="M1179:M1185"/>
    <mergeCell ref="N1179:N1185"/>
    <mergeCell ref="O1179:O1185"/>
    <mergeCell ref="P1179:P1185"/>
    <mergeCell ref="B1157:B1163"/>
    <mergeCell ref="C1157:C1163"/>
    <mergeCell ref="D1157:D1163"/>
    <mergeCell ref="E1157:E1163"/>
    <mergeCell ref="F1157:F1163"/>
    <mergeCell ref="G1157:G1163"/>
    <mergeCell ref="H1157:H1163"/>
    <mergeCell ref="I1157:I1163"/>
    <mergeCell ref="J1157:J1163"/>
    <mergeCell ref="K1157:K1163"/>
    <mergeCell ref="L1157:L1163"/>
    <mergeCell ref="M1157:M1163"/>
    <mergeCell ref="N1157:N1163"/>
    <mergeCell ref="O1157:O1163"/>
    <mergeCell ref="P1157:P1163"/>
    <mergeCell ref="B1164:B1170"/>
    <mergeCell ref="C1164:C1170"/>
    <mergeCell ref="D1164:D1170"/>
    <mergeCell ref="E1164:E1170"/>
    <mergeCell ref="F1164:F1170"/>
    <mergeCell ref="G1164:G1170"/>
    <mergeCell ref="H1164:H1170"/>
    <mergeCell ref="I1164:I1170"/>
    <mergeCell ref="J1164:J1170"/>
    <mergeCell ref="K1164:K1170"/>
    <mergeCell ref="L1164:L1170"/>
    <mergeCell ref="M1164:M1170"/>
    <mergeCell ref="N1164:N1170"/>
    <mergeCell ref="O1164:O1170"/>
    <mergeCell ref="P1164:P1170"/>
    <mergeCell ref="B1143:B1149"/>
    <mergeCell ref="C1143:C1149"/>
    <mergeCell ref="D1143:D1149"/>
    <mergeCell ref="E1143:E1149"/>
    <mergeCell ref="F1143:F1149"/>
    <mergeCell ref="G1143:G1149"/>
    <mergeCell ref="H1143:H1149"/>
    <mergeCell ref="I1143:I1149"/>
    <mergeCell ref="J1143:J1149"/>
    <mergeCell ref="K1143:K1149"/>
    <mergeCell ref="L1143:L1149"/>
    <mergeCell ref="M1143:M1149"/>
    <mergeCell ref="N1143:N1149"/>
    <mergeCell ref="O1143:O1149"/>
    <mergeCell ref="P1143:P1149"/>
    <mergeCell ref="B1150:B1156"/>
    <mergeCell ref="C1150:C1156"/>
    <mergeCell ref="D1150:D1156"/>
    <mergeCell ref="E1150:E1156"/>
    <mergeCell ref="F1150:F1156"/>
    <mergeCell ref="G1150:G1156"/>
    <mergeCell ref="H1150:H1156"/>
    <mergeCell ref="I1150:I1156"/>
    <mergeCell ref="J1150:J1156"/>
    <mergeCell ref="K1150:K1156"/>
    <mergeCell ref="L1150:L1156"/>
    <mergeCell ref="M1150:M1156"/>
    <mergeCell ref="N1150:N1156"/>
    <mergeCell ref="O1150:O1156"/>
    <mergeCell ref="P1150:P1156"/>
    <mergeCell ref="B1128:B1134"/>
    <mergeCell ref="C1128:C1134"/>
    <mergeCell ref="D1128:D1134"/>
    <mergeCell ref="E1128:E1134"/>
    <mergeCell ref="F1128:F1134"/>
    <mergeCell ref="G1128:G1134"/>
    <mergeCell ref="H1128:H1134"/>
    <mergeCell ref="I1128:I1134"/>
    <mergeCell ref="J1128:J1134"/>
    <mergeCell ref="K1128:K1134"/>
    <mergeCell ref="L1128:L1134"/>
    <mergeCell ref="M1128:M1134"/>
    <mergeCell ref="N1128:N1134"/>
    <mergeCell ref="O1128:O1134"/>
    <mergeCell ref="P1128:P1134"/>
    <mergeCell ref="B1135:B1141"/>
    <mergeCell ref="C1135:C1141"/>
    <mergeCell ref="D1135:D1141"/>
    <mergeCell ref="E1135:E1141"/>
    <mergeCell ref="F1135:F1141"/>
    <mergeCell ref="G1135:G1141"/>
    <mergeCell ref="H1135:H1141"/>
    <mergeCell ref="I1135:I1141"/>
    <mergeCell ref="J1135:J1141"/>
    <mergeCell ref="K1135:K1141"/>
    <mergeCell ref="L1135:L1141"/>
    <mergeCell ref="M1135:M1141"/>
    <mergeCell ref="N1135:N1141"/>
    <mergeCell ref="O1135:O1141"/>
    <mergeCell ref="P1135:P1141"/>
    <mergeCell ref="B1114:B1120"/>
    <mergeCell ref="C1114:C1120"/>
    <mergeCell ref="D1114:D1120"/>
    <mergeCell ref="E1114:E1120"/>
    <mergeCell ref="F1114:F1120"/>
    <mergeCell ref="G1114:G1120"/>
    <mergeCell ref="H1114:H1120"/>
    <mergeCell ref="I1114:I1120"/>
    <mergeCell ref="J1114:J1120"/>
    <mergeCell ref="K1114:K1120"/>
    <mergeCell ref="L1114:L1120"/>
    <mergeCell ref="M1114:M1120"/>
    <mergeCell ref="N1114:N1120"/>
    <mergeCell ref="O1114:O1120"/>
    <mergeCell ref="P1114:P1120"/>
    <mergeCell ref="B1121:B1127"/>
    <mergeCell ref="C1121:C1127"/>
    <mergeCell ref="D1121:D1127"/>
    <mergeCell ref="E1121:E1127"/>
    <mergeCell ref="F1121:F1127"/>
    <mergeCell ref="G1121:G1127"/>
    <mergeCell ref="H1121:H1127"/>
    <mergeCell ref="I1121:I1127"/>
    <mergeCell ref="J1121:J1127"/>
    <mergeCell ref="K1121:K1127"/>
    <mergeCell ref="L1121:L1127"/>
    <mergeCell ref="M1121:M1127"/>
    <mergeCell ref="N1121:N1127"/>
    <mergeCell ref="O1121:O1127"/>
    <mergeCell ref="P1121:P1127"/>
    <mergeCell ref="B1100:B1106"/>
    <mergeCell ref="C1100:C1106"/>
    <mergeCell ref="D1100:D1106"/>
    <mergeCell ref="E1100:E1106"/>
    <mergeCell ref="F1100:F1106"/>
    <mergeCell ref="G1100:G1106"/>
    <mergeCell ref="H1100:H1106"/>
    <mergeCell ref="I1100:I1106"/>
    <mergeCell ref="J1100:J1106"/>
    <mergeCell ref="K1100:K1106"/>
    <mergeCell ref="L1100:L1106"/>
    <mergeCell ref="M1100:M1106"/>
    <mergeCell ref="N1100:N1106"/>
    <mergeCell ref="O1100:O1106"/>
    <mergeCell ref="P1100:P1106"/>
    <mergeCell ref="B1107:B1113"/>
    <mergeCell ref="C1107:C1113"/>
    <mergeCell ref="D1107:D1113"/>
    <mergeCell ref="E1107:E1113"/>
    <mergeCell ref="F1107:F1113"/>
    <mergeCell ref="G1107:G1113"/>
    <mergeCell ref="H1107:H1113"/>
    <mergeCell ref="I1107:I1113"/>
    <mergeCell ref="J1107:J1113"/>
    <mergeCell ref="K1107:K1113"/>
    <mergeCell ref="L1107:L1113"/>
    <mergeCell ref="M1107:M1113"/>
    <mergeCell ref="N1107:N1113"/>
    <mergeCell ref="O1107:O1113"/>
    <mergeCell ref="P1107:P1113"/>
    <mergeCell ref="B1086:B1092"/>
    <mergeCell ref="C1086:C1092"/>
    <mergeCell ref="D1086:D1092"/>
    <mergeCell ref="E1086:E1092"/>
    <mergeCell ref="F1086:F1092"/>
    <mergeCell ref="G1086:G1092"/>
    <mergeCell ref="H1086:H1092"/>
    <mergeCell ref="I1086:I1092"/>
    <mergeCell ref="J1086:J1092"/>
    <mergeCell ref="K1086:K1092"/>
    <mergeCell ref="L1086:L1092"/>
    <mergeCell ref="M1086:M1092"/>
    <mergeCell ref="N1086:N1092"/>
    <mergeCell ref="O1086:O1092"/>
    <mergeCell ref="P1086:P1092"/>
    <mergeCell ref="B1093:B1099"/>
    <mergeCell ref="C1093:C1099"/>
    <mergeCell ref="D1093:D1099"/>
    <mergeCell ref="E1093:E1099"/>
    <mergeCell ref="F1093:F1099"/>
    <mergeCell ref="G1093:G1099"/>
    <mergeCell ref="H1093:H1099"/>
    <mergeCell ref="I1093:I1099"/>
    <mergeCell ref="J1093:J1099"/>
    <mergeCell ref="K1093:K1099"/>
    <mergeCell ref="L1093:L1099"/>
    <mergeCell ref="M1093:M1099"/>
    <mergeCell ref="N1093:N1099"/>
    <mergeCell ref="O1093:O1099"/>
    <mergeCell ref="P1093:P1099"/>
    <mergeCell ref="B1072:B1078"/>
    <mergeCell ref="C1072:C1078"/>
    <mergeCell ref="D1072:D1078"/>
    <mergeCell ref="E1072:E1078"/>
    <mergeCell ref="F1072:F1078"/>
    <mergeCell ref="G1072:G1078"/>
    <mergeCell ref="H1072:H1078"/>
    <mergeCell ref="I1072:I1078"/>
    <mergeCell ref="J1072:J1078"/>
    <mergeCell ref="K1072:K1078"/>
    <mergeCell ref="L1072:L1078"/>
    <mergeCell ref="M1072:M1078"/>
    <mergeCell ref="N1072:N1078"/>
    <mergeCell ref="O1072:O1078"/>
    <mergeCell ref="P1072:P1078"/>
    <mergeCell ref="B1079:B1085"/>
    <mergeCell ref="C1079:C1085"/>
    <mergeCell ref="D1079:D1085"/>
    <mergeCell ref="E1079:E1085"/>
    <mergeCell ref="F1079:F1085"/>
    <mergeCell ref="G1079:G1085"/>
    <mergeCell ref="H1079:H1085"/>
    <mergeCell ref="I1079:I1085"/>
    <mergeCell ref="J1079:J1085"/>
    <mergeCell ref="K1079:K1085"/>
    <mergeCell ref="L1079:L1085"/>
    <mergeCell ref="M1079:M1085"/>
    <mergeCell ref="N1079:N1085"/>
    <mergeCell ref="O1079:O1085"/>
    <mergeCell ref="P1079:P1085"/>
    <mergeCell ref="B1058:B1064"/>
    <mergeCell ref="C1058:C1064"/>
    <mergeCell ref="D1058:D1064"/>
    <mergeCell ref="E1058:E1064"/>
    <mergeCell ref="F1058:F1064"/>
    <mergeCell ref="G1058:G1064"/>
    <mergeCell ref="H1058:H1064"/>
    <mergeCell ref="I1058:I1064"/>
    <mergeCell ref="J1058:J1064"/>
    <mergeCell ref="K1058:K1064"/>
    <mergeCell ref="L1058:L1064"/>
    <mergeCell ref="M1058:M1064"/>
    <mergeCell ref="N1058:N1064"/>
    <mergeCell ref="O1058:O1064"/>
    <mergeCell ref="P1058:P1064"/>
    <mergeCell ref="B1065:B1071"/>
    <mergeCell ref="C1065:C1071"/>
    <mergeCell ref="D1065:D1071"/>
    <mergeCell ref="E1065:E1071"/>
    <mergeCell ref="F1065:F1071"/>
    <mergeCell ref="G1065:G1071"/>
    <mergeCell ref="H1065:H1071"/>
    <mergeCell ref="I1065:I1071"/>
    <mergeCell ref="J1065:J1071"/>
    <mergeCell ref="K1065:K1071"/>
    <mergeCell ref="L1065:L1071"/>
    <mergeCell ref="M1065:M1071"/>
    <mergeCell ref="N1065:N1071"/>
    <mergeCell ref="O1065:O1071"/>
    <mergeCell ref="P1065:P1071"/>
    <mergeCell ref="B1043:B1049"/>
    <mergeCell ref="C1043:C1049"/>
    <mergeCell ref="D1043:D1049"/>
    <mergeCell ref="E1043:E1049"/>
    <mergeCell ref="F1043:F1049"/>
    <mergeCell ref="G1043:G1049"/>
    <mergeCell ref="H1043:H1049"/>
    <mergeCell ref="I1043:I1049"/>
    <mergeCell ref="J1043:J1049"/>
    <mergeCell ref="K1043:K1049"/>
    <mergeCell ref="L1043:L1049"/>
    <mergeCell ref="M1043:M1049"/>
    <mergeCell ref="N1043:N1049"/>
    <mergeCell ref="O1043:O1049"/>
    <mergeCell ref="P1043:P1049"/>
    <mergeCell ref="B1050:B1056"/>
    <mergeCell ref="C1050:C1056"/>
    <mergeCell ref="D1050:D1056"/>
    <mergeCell ref="E1050:E1056"/>
    <mergeCell ref="F1050:F1056"/>
    <mergeCell ref="G1050:G1056"/>
    <mergeCell ref="H1050:H1056"/>
    <mergeCell ref="I1050:I1056"/>
    <mergeCell ref="J1050:J1056"/>
    <mergeCell ref="K1050:K1056"/>
    <mergeCell ref="L1050:L1056"/>
    <mergeCell ref="M1050:M1056"/>
    <mergeCell ref="N1050:N1056"/>
    <mergeCell ref="O1050:O1056"/>
    <mergeCell ref="P1050:P1056"/>
    <mergeCell ref="B1029:B1035"/>
    <mergeCell ref="C1029:C1035"/>
    <mergeCell ref="D1029:D1035"/>
    <mergeCell ref="E1029:E1035"/>
    <mergeCell ref="F1029:F1035"/>
    <mergeCell ref="G1029:G1035"/>
    <mergeCell ref="H1029:H1035"/>
    <mergeCell ref="I1029:I1035"/>
    <mergeCell ref="J1029:J1035"/>
    <mergeCell ref="K1029:K1035"/>
    <mergeCell ref="L1029:L1035"/>
    <mergeCell ref="M1029:M1035"/>
    <mergeCell ref="N1029:N1035"/>
    <mergeCell ref="O1029:O1035"/>
    <mergeCell ref="P1029:P1035"/>
    <mergeCell ref="B1036:B1042"/>
    <mergeCell ref="C1036:C1042"/>
    <mergeCell ref="D1036:D1042"/>
    <mergeCell ref="E1036:E1042"/>
    <mergeCell ref="F1036:F1042"/>
    <mergeCell ref="G1036:G1042"/>
    <mergeCell ref="H1036:H1042"/>
    <mergeCell ref="I1036:I1042"/>
    <mergeCell ref="J1036:J1042"/>
    <mergeCell ref="K1036:K1042"/>
    <mergeCell ref="L1036:L1042"/>
    <mergeCell ref="M1036:M1042"/>
    <mergeCell ref="N1036:N1042"/>
    <mergeCell ref="O1036:O1042"/>
    <mergeCell ref="P1036:P1042"/>
    <mergeCell ref="B1015:B1021"/>
    <mergeCell ref="C1015:C1021"/>
    <mergeCell ref="D1015:D1021"/>
    <mergeCell ref="E1015:E1021"/>
    <mergeCell ref="F1015:F1021"/>
    <mergeCell ref="G1015:G1021"/>
    <mergeCell ref="H1015:H1021"/>
    <mergeCell ref="I1015:I1021"/>
    <mergeCell ref="J1015:J1021"/>
    <mergeCell ref="K1015:K1021"/>
    <mergeCell ref="L1015:L1021"/>
    <mergeCell ref="M1015:M1021"/>
    <mergeCell ref="N1015:N1021"/>
    <mergeCell ref="O1015:O1021"/>
    <mergeCell ref="P1015:P1021"/>
    <mergeCell ref="B1022:B1028"/>
    <mergeCell ref="C1022:C1028"/>
    <mergeCell ref="D1022:D1028"/>
    <mergeCell ref="E1022:E1028"/>
    <mergeCell ref="F1022:F1028"/>
    <mergeCell ref="G1022:G1028"/>
    <mergeCell ref="H1022:H1028"/>
    <mergeCell ref="I1022:I1028"/>
    <mergeCell ref="J1022:J1028"/>
    <mergeCell ref="K1022:K1028"/>
    <mergeCell ref="L1022:L1028"/>
    <mergeCell ref="M1022:M1028"/>
    <mergeCell ref="N1022:N1028"/>
    <mergeCell ref="O1022:O1028"/>
    <mergeCell ref="P1022:P1028"/>
    <mergeCell ref="B1001:B1007"/>
    <mergeCell ref="C1001:C1007"/>
    <mergeCell ref="D1001:D1007"/>
    <mergeCell ref="E1001:E1007"/>
    <mergeCell ref="F1001:F1007"/>
    <mergeCell ref="G1001:G1007"/>
    <mergeCell ref="H1001:H1007"/>
    <mergeCell ref="I1001:I1007"/>
    <mergeCell ref="J1001:J1007"/>
    <mergeCell ref="K1001:K1007"/>
    <mergeCell ref="L1001:L1007"/>
    <mergeCell ref="M1001:M1007"/>
    <mergeCell ref="N1001:N1007"/>
    <mergeCell ref="O1001:O1007"/>
    <mergeCell ref="P1001:P1007"/>
    <mergeCell ref="B1008:B1014"/>
    <mergeCell ref="C1008:C1014"/>
    <mergeCell ref="D1008:D1014"/>
    <mergeCell ref="E1008:E1014"/>
    <mergeCell ref="F1008:F1014"/>
    <mergeCell ref="G1008:G1014"/>
    <mergeCell ref="H1008:H1014"/>
    <mergeCell ref="I1008:I1014"/>
    <mergeCell ref="J1008:J1014"/>
    <mergeCell ref="K1008:K1014"/>
    <mergeCell ref="L1008:L1014"/>
    <mergeCell ref="M1008:M1014"/>
    <mergeCell ref="N1008:N1014"/>
    <mergeCell ref="O1008:O1014"/>
    <mergeCell ref="P1008:P1014"/>
    <mergeCell ref="B987:B993"/>
    <mergeCell ref="C987:C993"/>
    <mergeCell ref="D987:D993"/>
    <mergeCell ref="E987:E993"/>
    <mergeCell ref="F987:F993"/>
    <mergeCell ref="G987:G993"/>
    <mergeCell ref="H987:H993"/>
    <mergeCell ref="I987:I993"/>
    <mergeCell ref="J987:J993"/>
    <mergeCell ref="K987:K993"/>
    <mergeCell ref="L987:L993"/>
    <mergeCell ref="M987:M993"/>
    <mergeCell ref="N987:N993"/>
    <mergeCell ref="O987:O993"/>
    <mergeCell ref="P987:P993"/>
    <mergeCell ref="B994:B1000"/>
    <mergeCell ref="C994:C1000"/>
    <mergeCell ref="D994:D1000"/>
    <mergeCell ref="E994:E1000"/>
    <mergeCell ref="F994:F1000"/>
    <mergeCell ref="G994:G1000"/>
    <mergeCell ref="H994:H1000"/>
    <mergeCell ref="I994:I1000"/>
    <mergeCell ref="J994:J1000"/>
    <mergeCell ref="K994:K1000"/>
    <mergeCell ref="L994:L1000"/>
    <mergeCell ref="M994:M1000"/>
    <mergeCell ref="N994:N1000"/>
    <mergeCell ref="O994:O1000"/>
    <mergeCell ref="P994:P1000"/>
    <mergeCell ref="B973:B979"/>
    <mergeCell ref="C973:C979"/>
    <mergeCell ref="D973:D979"/>
    <mergeCell ref="E973:E979"/>
    <mergeCell ref="F973:F979"/>
    <mergeCell ref="G973:G979"/>
    <mergeCell ref="H973:H979"/>
    <mergeCell ref="I973:I979"/>
    <mergeCell ref="J973:J979"/>
    <mergeCell ref="K973:K979"/>
    <mergeCell ref="L973:L979"/>
    <mergeCell ref="M973:M979"/>
    <mergeCell ref="N973:N979"/>
    <mergeCell ref="O973:O979"/>
    <mergeCell ref="P973:P979"/>
    <mergeCell ref="B980:B986"/>
    <mergeCell ref="C980:C986"/>
    <mergeCell ref="D980:D986"/>
    <mergeCell ref="E980:E986"/>
    <mergeCell ref="F980:F986"/>
    <mergeCell ref="G980:G986"/>
    <mergeCell ref="H980:H986"/>
    <mergeCell ref="I980:I986"/>
    <mergeCell ref="J980:J986"/>
    <mergeCell ref="K980:K986"/>
    <mergeCell ref="L980:L986"/>
    <mergeCell ref="M980:M986"/>
    <mergeCell ref="N980:N986"/>
    <mergeCell ref="O980:O986"/>
    <mergeCell ref="P980:P986"/>
    <mergeCell ref="B959:B965"/>
    <mergeCell ref="C959:C965"/>
    <mergeCell ref="D959:D965"/>
    <mergeCell ref="E959:E965"/>
    <mergeCell ref="F959:F965"/>
    <mergeCell ref="G959:G965"/>
    <mergeCell ref="H959:H965"/>
    <mergeCell ref="I959:I965"/>
    <mergeCell ref="J959:J965"/>
    <mergeCell ref="K959:K965"/>
    <mergeCell ref="L959:L965"/>
    <mergeCell ref="M959:M965"/>
    <mergeCell ref="N959:N965"/>
    <mergeCell ref="O959:O965"/>
    <mergeCell ref="P959:P965"/>
    <mergeCell ref="B966:B972"/>
    <mergeCell ref="C966:C972"/>
    <mergeCell ref="D966:D972"/>
    <mergeCell ref="E966:E972"/>
    <mergeCell ref="F966:F972"/>
    <mergeCell ref="G966:G972"/>
    <mergeCell ref="H966:H972"/>
    <mergeCell ref="I966:I972"/>
    <mergeCell ref="J966:J972"/>
    <mergeCell ref="K966:K972"/>
    <mergeCell ref="L966:L972"/>
    <mergeCell ref="M966:M972"/>
    <mergeCell ref="N966:N972"/>
    <mergeCell ref="O966:O972"/>
    <mergeCell ref="P966:P972"/>
    <mergeCell ref="B944:B950"/>
    <mergeCell ref="C944:C950"/>
    <mergeCell ref="D944:D950"/>
    <mergeCell ref="E944:E950"/>
    <mergeCell ref="F944:F950"/>
    <mergeCell ref="G944:G950"/>
    <mergeCell ref="H944:H950"/>
    <mergeCell ref="I944:I950"/>
    <mergeCell ref="J944:J950"/>
    <mergeCell ref="K944:K950"/>
    <mergeCell ref="L944:L950"/>
    <mergeCell ref="M944:M950"/>
    <mergeCell ref="N944:N950"/>
    <mergeCell ref="O944:O950"/>
    <mergeCell ref="P944:P950"/>
    <mergeCell ref="B951:B957"/>
    <mergeCell ref="C951:C957"/>
    <mergeCell ref="D951:D957"/>
    <mergeCell ref="E951:E957"/>
    <mergeCell ref="F951:F957"/>
    <mergeCell ref="G951:G957"/>
    <mergeCell ref="H951:H957"/>
    <mergeCell ref="I951:I957"/>
    <mergeCell ref="J951:J957"/>
    <mergeCell ref="K951:K957"/>
    <mergeCell ref="L951:L957"/>
    <mergeCell ref="M951:M957"/>
    <mergeCell ref="N951:N957"/>
    <mergeCell ref="O951:O957"/>
    <mergeCell ref="P951:P957"/>
    <mergeCell ref="B930:B936"/>
    <mergeCell ref="C930:C936"/>
    <mergeCell ref="D930:D936"/>
    <mergeCell ref="E930:E936"/>
    <mergeCell ref="F930:F936"/>
    <mergeCell ref="G930:G936"/>
    <mergeCell ref="H930:H936"/>
    <mergeCell ref="I930:I936"/>
    <mergeCell ref="J930:J936"/>
    <mergeCell ref="K930:K936"/>
    <mergeCell ref="L930:L936"/>
    <mergeCell ref="M930:M936"/>
    <mergeCell ref="N930:N936"/>
    <mergeCell ref="O930:O936"/>
    <mergeCell ref="P930:P936"/>
    <mergeCell ref="B937:B943"/>
    <mergeCell ref="C937:C943"/>
    <mergeCell ref="D937:D943"/>
    <mergeCell ref="E937:E943"/>
    <mergeCell ref="F937:F943"/>
    <mergeCell ref="G937:G943"/>
    <mergeCell ref="H937:H943"/>
    <mergeCell ref="I937:I943"/>
    <mergeCell ref="J937:J943"/>
    <mergeCell ref="K937:K943"/>
    <mergeCell ref="L937:L943"/>
    <mergeCell ref="M937:M943"/>
    <mergeCell ref="N937:N943"/>
    <mergeCell ref="O937:O943"/>
    <mergeCell ref="P937:P943"/>
    <mergeCell ref="B916:B922"/>
    <mergeCell ref="C916:C922"/>
    <mergeCell ref="D916:D922"/>
    <mergeCell ref="E916:E922"/>
    <mergeCell ref="F916:F922"/>
    <mergeCell ref="G916:G922"/>
    <mergeCell ref="H916:H922"/>
    <mergeCell ref="I916:I922"/>
    <mergeCell ref="J916:J922"/>
    <mergeCell ref="K916:K922"/>
    <mergeCell ref="L916:L922"/>
    <mergeCell ref="M916:M922"/>
    <mergeCell ref="N916:N922"/>
    <mergeCell ref="O916:O922"/>
    <mergeCell ref="P916:P922"/>
    <mergeCell ref="B923:B929"/>
    <mergeCell ref="C923:C929"/>
    <mergeCell ref="D923:D929"/>
    <mergeCell ref="E923:E929"/>
    <mergeCell ref="F923:F929"/>
    <mergeCell ref="G923:G929"/>
    <mergeCell ref="H923:H929"/>
    <mergeCell ref="I923:I929"/>
    <mergeCell ref="J923:J929"/>
    <mergeCell ref="K923:K929"/>
    <mergeCell ref="L923:L929"/>
    <mergeCell ref="M923:M929"/>
    <mergeCell ref="N923:N929"/>
    <mergeCell ref="O923:O929"/>
    <mergeCell ref="P923:P929"/>
    <mergeCell ref="B901:B907"/>
    <mergeCell ref="C901:C907"/>
    <mergeCell ref="D901:D907"/>
    <mergeCell ref="E901:E907"/>
    <mergeCell ref="F901:F907"/>
    <mergeCell ref="G901:G907"/>
    <mergeCell ref="H901:H907"/>
    <mergeCell ref="I901:I907"/>
    <mergeCell ref="J901:J907"/>
    <mergeCell ref="K901:K907"/>
    <mergeCell ref="L901:L907"/>
    <mergeCell ref="M901:M907"/>
    <mergeCell ref="N901:N907"/>
    <mergeCell ref="O901:O907"/>
    <mergeCell ref="P901:P907"/>
    <mergeCell ref="B909:B915"/>
    <mergeCell ref="C909:C915"/>
    <mergeCell ref="D909:D915"/>
    <mergeCell ref="E909:E915"/>
    <mergeCell ref="F909:F915"/>
    <mergeCell ref="G909:G915"/>
    <mergeCell ref="H909:H915"/>
    <mergeCell ref="I909:I915"/>
    <mergeCell ref="J909:J915"/>
    <mergeCell ref="K909:K915"/>
    <mergeCell ref="L909:L915"/>
    <mergeCell ref="M909:M915"/>
    <mergeCell ref="N909:N915"/>
    <mergeCell ref="O909:O915"/>
    <mergeCell ref="P909:P915"/>
    <mergeCell ref="B887:B893"/>
    <mergeCell ref="C887:C893"/>
    <mergeCell ref="D887:D893"/>
    <mergeCell ref="E887:E893"/>
    <mergeCell ref="F887:F893"/>
    <mergeCell ref="G887:G893"/>
    <mergeCell ref="H887:H893"/>
    <mergeCell ref="I887:I893"/>
    <mergeCell ref="J887:J893"/>
    <mergeCell ref="K887:K893"/>
    <mergeCell ref="L887:L893"/>
    <mergeCell ref="M887:M893"/>
    <mergeCell ref="N887:N893"/>
    <mergeCell ref="O887:O893"/>
    <mergeCell ref="P887:P893"/>
    <mergeCell ref="B894:B900"/>
    <mergeCell ref="C894:C900"/>
    <mergeCell ref="D894:D900"/>
    <mergeCell ref="E894:E900"/>
    <mergeCell ref="F894:F900"/>
    <mergeCell ref="G894:G900"/>
    <mergeCell ref="H894:H900"/>
    <mergeCell ref="I894:I900"/>
    <mergeCell ref="J894:J900"/>
    <mergeCell ref="K894:K900"/>
    <mergeCell ref="L894:L900"/>
    <mergeCell ref="M894:M900"/>
    <mergeCell ref="N894:N900"/>
    <mergeCell ref="O894:O900"/>
    <mergeCell ref="P894:P900"/>
    <mergeCell ref="B872:B878"/>
    <mergeCell ref="C872:C878"/>
    <mergeCell ref="D872:D878"/>
    <mergeCell ref="E872:E878"/>
    <mergeCell ref="F872:F878"/>
    <mergeCell ref="G872:G878"/>
    <mergeCell ref="H872:H878"/>
    <mergeCell ref="I872:I878"/>
    <mergeCell ref="J872:J878"/>
    <mergeCell ref="K872:K878"/>
    <mergeCell ref="L872:L878"/>
    <mergeCell ref="M872:M878"/>
    <mergeCell ref="N872:N878"/>
    <mergeCell ref="O872:O878"/>
    <mergeCell ref="P872:P878"/>
    <mergeCell ref="B880:B886"/>
    <mergeCell ref="C880:C886"/>
    <mergeCell ref="D880:D886"/>
    <mergeCell ref="E880:E886"/>
    <mergeCell ref="F880:F886"/>
    <mergeCell ref="G880:G886"/>
    <mergeCell ref="H880:H886"/>
    <mergeCell ref="I880:I886"/>
    <mergeCell ref="J880:J886"/>
    <mergeCell ref="K880:K886"/>
    <mergeCell ref="L880:L886"/>
    <mergeCell ref="M880:M886"/>
    <mergeCell ref="N880:N886"/>
    <mergeCell ref="O880:O886"/>
    <mergeCell ref="P880:P886"/>
    <mergeCell ref="B858:B864"/>
    <mergeCell ref="C858:C864"/>
    <mergeCell ref="D858:D864"/>
    <mergeCell ref="E858:E864"/>
    <mergeCell ref="F858:F864"/>
    <mergeCell ref="G858:G864"/>
    <mergeCell ref="H858:H864"/>
    <mergeCell ref="I858:I864"/>
    <mergeCell ref="J858:J864"/>
    <mergeCell ref="K858:K864"/>
    <mergeCell ref="L858:L864"/>
    <mergeCell ref="M858:M864"/>
    <mergeCell ref="N858:N864"/>
    <mergeCell ref="O858:O864"/>
    <mergeCell ref="P858:P864"/>
    <mergeCell ref="B865:B871"/>
    <mergeCell ref="C865:C871"/>
    <mergeCell ref="D865:D871"/>
    <mergeCell ref="E865:E871"/>
    <mergeCell ref="F865:F871"/>
    <mergeCell ref="G865:G871"/>
    <mergeCell ref="H865:H871"/>
    <mergeCell ref="I865:I871"/>
    <mergeCell ref="J865:J871"/>
    <mergeCell ref="K865:K871"/>
    <mergeCell ref="L865:L871"/>
    <mergeCell ref="M865:M871"/>
    <mergeCell ref="N865:N871"/>
    <mergeCell ref="O865:O871"/>
    <mergeCell ref="P865:P871"/>
    <mergeCell ref="B844:B850"/>
    <mergeCell ref="C844:C850"/>
    <mergeCell ref="D844:D850"/>
    <mergeCell ref="E844:E850"/>
    <mergeCell ref="F844:F850"/>
    <mergeCell ref="G844:G850"/>
    <mergeCell ref="H844:H850"/>
    <mergeCell ref="I844:I850"/>
    <mergeCell ref="J844:J850"/>
    <mergeCell ref="K844:K850"/>
    <mergeCell ref="L844:L850"/>
    <mergeCell ref="M844:M850"/>
    <mergeCell ref="N844:N850"/>
    <mergeCell ref="O844:O850"/>
    <mergeCell ref="P844:P850"/>
    <mergeCell ref="B851:B857"/>
    <mergeCell ref="C851:C857"/>
    <mergeCell ref="D851:D857"/>
    <mergeCell ref="E851:E857"/>
    <mergeCell ref="F851:F857"/>
    <mergeCell ref="G851:G857"/>
    <mergeCell ref="H851:H857"/>
    <mergeCell ref="I851:I857"/>
    <mergeCell ref="J851:J857"/>
    <mergeCell ref="K851:K857"/>
    <mergeCell ref="L851:L857"/>
    <mergeCell ref="M851:M857"/>
    <mergeCell ref="N851:N857"/>
    <mergeCell ref="O851:O857"/>
    <mergeCell ref="P851:P857"/>
    <mergeCell ref="B830:B836"/>
    <mergeCell ref="C830:C836"/>
    <mergeCell ref="D830:D836"/>
    <mergeCell ref="E830:E836"/>
    <mergeCell ref="F830:F836"/>
    <mergeCell ref="G830:G836"/>
    <mergeCell ref="H830:H836"/>
    <mergeCell ref="I830:I836"/>
    <mergeCell ref="J830:J836"/>
    <mergeCell ref="K830:K836"/>
    <mergeCell ref="L830:L836"/>
    <mergeCell ref="M830:M836"/>
    <mergeCell ref="N830:N836"/>
    <mergeCell ref="O830:O836"/>
    <mergeCell ref="P830:P836"/>
    <mergeCell ref="B837:B843"/>
    <mergeCell ref="C837:C843"/>
    <mergeCell ref="D837:D843"/>
    <mergeCell ref="E837:E843"/>
    <mergeCell ref="F837:F843"/>
    <mergeCell ref="G837:G843"/>
    <mergeCell ref="H837:H843"/>
    <mergeCell ref="I837:I843"/>
    <mergeCell ref="J837:J843"/>
    <mergeCell ref="K837:K843"/>
    <mergeCell ref="L837:L843"/>
    <mergeCell ref="M837:M843"/>
    <mergeCell ref="N837:N843"/>
    <mergeCell ref="O837:O843"/>
    <mergeCell ref="P837:P843"/>
    <mergeCell ref="B815:B821"/>
    <mergeCell ref="C815:C821"/>
    <mergeCell ref="D815:D821"/>
    <mergeCell ref="E815:E821"/>
    <mergeCell ref="F815:F821"/>
    <mergeCell ref="G815:G821"/>
    <mergeCell ref="H815:H821"/>
    <mergeCell ref="I815:I821"/>
    <mergeCell ref="J815:J821"/>
    <mergeCell ref="K815:K821"/>
    <mergeCell ref="L815:L821"/>
    <mergeCell ref="M815:M821"/>
    <mergeCell ref="N815:N821"/>
    <mergeCell ref="O815:O821"/>
    <mergeCell ref="P815:P821"/>
    <mergeCell ref="B822:B828"/>
    <mergeCell ref="C822:C828"/>
    <mergeCell ref="D822:D828"/>
    <mergeCell ref="E822:E828"/>
    <mergeCell ref="F822:F828"/>
    <mergeCell ref="G822:G828"/>
    <mergeCell ref="H822:H828"/>
    <mergeCell ref="I822:I828"/>
    <mergeCell ref="J822:J828"/>
    <mergeCell ref="K822:K828"/>
    <mergeCell ref="L822:L828"/>
    <mergeCell ref="M822:M828"/>
    <mergeCell ref="N822:N828"/>
    <mergeCell ref="O822:O828"/>
    <mergeCell ref="P822:P828"/>
    <mergeCell ref="B801:B807"/>
    <mergeCell ref="C801:C807"/>
    <mergeCell ref="D801:D807"/>
    <mergeCell ref="E801:E807"/>
    <mergeCell ref="F801:F807"/>
    <mergeCell ref="G801:G807"/>
    <mergeCell ref="H801:H807"/>
    <mergeCell ref="I801:I807"/>
    <mergeCell ref="J801:J807"/>
    <mergeCell ref="K801:K807"/>
    <mergeCell ref="L801:L807"/>
    <mergeCell ref="M801:M807"/>
    <mergeCell ref="N801:N807"/>
    <mergeCell ref="O801:O807"/>
    <mergeCell ref="P801:P807"/>
    <mergeCell ref="B808:B814"/>
    <mergeCell ref="C808:C814"/>
    <mergeCell ref="D808:D814"/>
    <mergeCell ref="E808:E814"/>
    <mergeCell ref="F808:F814"/>
    <mergeCell ref="G808:G814"/>
    <mergeCell ref="H808:H814"/>
    <mergeCell ref="I808:I814"/>
    <mergeCell ref="J808:J814"/>
    <mergeCell ref="K808:K814"/>
    <mergeCell ref="L808:L814"/>
    <mergeCell ref="M808:M814"/>
    <mergeCell ref="N808:N814"/>
    <mergeCell ref="O808:O814"/>
    <mergeCell ref="P808:P814"/>
    <mergeCell ref="B787:B793"/>
    <mergeCell ref="C787:C793"/>
    <mergeCell ref="D787:D793"/>
    <mergeCell ref="E787:E793"/>
    <mergeCell ref="F787:F793"/>
    <mergeCell ref="G787:G793"/>
    <mergeCell ref="H787:H793"/>
    <mergeCell ref="I787:I793"/>
    <mergeCell ref="J787:J793"/>
    <mergeCell ref="K787:K793"/>
    <mergeCell ref="L787:L793"/>
    <mergeCell ref="M787:M793"/>
    <mergeCell ref="N787:N793"/>
    <mergeCell ref="O787:O793"/>
    <mergeCell ref="P787:P793"/>
    <mergeCell ref="B794:B800"/>
    <mergeCell ref="C794:C800"/>
    <mergeCell ref="D794:D800"/>
    <mergeCell ref="E794:E800"/>
    <mergeCell ref="F794:F800"/>
    <mergeCell ref="G794:G800"/>
    <mergeCell ref="H794:H800"/>
    <mergeCell ref="I794:I800"/>
    <mergeCell ref="J794:J800"/>
    <mergeCell ref="K794:K800"/>
    <mergeCell ref="L794:L800"/>
    <mergeCell ref="M794:M800"/>
    <mergeCell ref="N794:N800"/>
    <mergeCell ref="O794:O800"/>
    <mergeCell ref="P794:P800"/>
    <mergeCell ref="B773:B779"/>
    <mergeCell ref="C773:C779"/>
    <mergeCell ref="D773:D779"/>
    <mergeCell ref="E773:E779"/>
    <mergeCell ref="F773:F779"/>
    <mergeCell ref="G773:G779"/>
    <mergeCell ref="H773:H779"/>
    <mergeCell ref="I773:I779"/>
    <mergeCell ref="J773:J779"/>
    <mergeCell ref="K773:K779"/>
    <mergeCell ref="L773:L779"/>
    <mergeCell ref="M773:M779"/>
    <mergeCell ref="N773:N779"/>
    <mergeCell ref="O773:O779"/>
    <mergeCell ref="P773:P779"/>
    <mergeCell ref="B780:B786"/>
    <mergeCell ref="C780:C786"/>
    <mergeCell ref="D780:D786"/>
    <mergeCell ref="E780:E786"/>
    <mergeCell ref="F780:F786"/>
    <mergeCell ref="G780:G786"/>
    <mergeCell ref="H780:H786"/>
    <mergeCell ref="I780:I786"/>
    <mergeCell ref="J780:J786"/>
    <mergeCell ref="K780:K786"/>
    <mergeCell ref="L780:L786"/>
    <mergeCell ref="M780:M786"/>
    <mergeCell ref="N780:N786"/>
    <mergeCell ref="O780:O786"/>
    <mergeCell ref="P780:P786"/>
    <mergeCell ref="B758:B764"/>
    <mergeCell ref="C758:C764"/>
    <mergeCell ref="D758:D764"/>
    <mergeCell ref="E758:E764"/>
    <mergeCell ref="F758:F764"/>
    <mergeCell ref="G758:G764"/>
    <mergeCell ref="H758:H764"/>
    <mergeCell ref="I758:I764"/>
    <mergeCell ref="J758:J764"/>
    <mergeCell ref="K758:K764"/>
    <mergeCell ref="L758:L764"/>
    <mergeCell ref="M758:M764"/>
    <mergeCell ref="N758:N764"/>
    <mergeCell ref="O758:O764"/>
    <mergeCell ref="P758:P764"/>
    <mergeCell ref="B766:B772"/>
    <mergeCell ref="C766:C772"/>
    <mergeCell ref="D766:D772"/>
    <mergeCell ref="E766:E772"/>
    <mergeCell ref="F766:F772"/>
    <mergeCell ref="G766:G772"/>
    <mergeCell ref="H766:H772"/>
    <mergeCell ref="I766:I772"/>
    <mergeCell ref="J766:J772"/>
    <mergeCell ref="K766:K772"/>
    <mergeCell ref="L766:L772"/>
    <mergeCell ref="M766:M772"/>
    <mergeCell ref="N766:N772"/>
    <mergeCell ref="O766:O772"/>
    <mergeCell ref="P766:P772"/>
    <mergeCell ref="B744:B750"/>
    <mergeCell ref="C744:C750"/>
    <mergeCell ref="D744:D750"/>
    <mergeCell ref="E744:E750"/>
    <mergeCell ref="F744:F750"/>
    <mergeCell ref="G744:G750"/>
    <mergeCell ref="H744:H750"/>
    <mergeCell ref="I744:I750"/>
    <mergeCell ref="J744:J750"/>
    <mergeCell ref="K744:K750"/>
    <mergeCell ref="L744:L750"/>
    <mergeCell ref="M744:M750"/>
    <mergeCell ref="N744:N750"/>
    <mergeCell ref="O744:O750"/>
    <mergeCell ref="P744:P750"/>
    <mergeCell ref="B751:B757"/>
    <mergeCell ref="C751:C757"/>
    <mergeCell ref="D751:D757"/>
    <mergeCell ref="E751:E757"/>
    <mergeCell ref="F751:F757"/>
    <mergeCell ref="G751:G757"/>
    <mergeCell ref="H751:H757"/>
    <mergeCell ref="I751:I757"/>
    <mergeCell ref="J751:J757"/>
    <mergeCell ref="K751:K757"/>
    <mergeCell ref="L751:L757"/>
    <mergeCell ref="M751:M757"/>
    <mergeCell ref="N751:N757"/>
    <mergeCell ref="O751:O757"/>
    <mergeCell ref="P751:P757"/>
    <mergeCell ref="B730:B736"/>
    <mergeCell ref="C730:C736"/>
    <mergeCell ref="D730:D736"/>
    <mergeCell ref="E730:E736"/>
    <mergeCell ref="F730:F736"/>
    <mergeCell ref="G730:G736"/>
    <mergeCell ref="H730:H736"/>
    <mergeCell ref="I730:I736"/>
    <mergeCell ref="J730:J736"/>
    <mergeCell ref="K730:K736"/>
    <mergeCell ref="L730:L736"/>
    <mergeCell ref="M730:M736"/>
    <mergeCell ref="N730:N736"/>
    <mergeCell ref="O730:O736"/>
    <mergeCell ref="P730:P736"/>
    <mergeCell ref="B737:B743"/>
    <mergeCell ref="C737:C743"/>
    <mergeCell ref="D737:D743"/>
    <mergeCell ref="E737:E743"/>
    <mergeCell ref="F737:F743"/>
    <mergeCell ref="G737:G743"/>
    <mergeCell ref="H737:H743"/>
    <mergeCell ref="I737:I743"/>
    <mergeCell ref="J737:J743"/>
    <mergeCell ref="K737:K743"/>
    <mergeCell ref="L737:L743"/>
    <mergeCell ref="M737:M743"/>
    <mergeCell ref="N737:N743"/>
    <mergeCell ref="O737:O743"/>
    <mergeCell ref="P737:P743"/>
    <mergeCell ref="B716:B722"/>
    <mergeCell ref="C716:C722"/>
    <mergeCell ref="D716:D722"/>
    <mergeCell ref="E716:E722"/>
    <mergeCell ref="F716:F722"/>
    <mergeCell ref="G716:G722"/>
    <mergeCell ref="H716:H722"/>
    <mergeCell ref="I716:I722"/>
    <mergeCell ref="J716:J722"/>
    <mergeCell ref="K716:K722"/>
    <mergeCell ref="L716:L722"/>
    <mergeCell ref="M716:M722"/>
    <mergeCell ref="N716:N722"/>
    <mergeCell ref="O716:O722"/>
    <mergeCell ref="P716:P722"/>
    <mergeCell ref="B723:B729"/>
    <mergeCell ref="C723:C729"/>
    <mergeCell ref="D723:D729"/>
    <mergeCell ref="E723:E729"/>
    <mergeCell ref="F723:F729"/>
    <mergeCell ref="G723:G729"/>
    <mergeCell ref="H723:H729"/>
    <mergeCell ref="I723:I729"/>
    <mergeCell ref="J723:J729"/>
    <mergeCell ref="K723:K729"/>
    <mergeCell ref="L723:L729"/>
    <mergeCell ref="M723:M729"/>
    <mergeCell ref="N723:N729"/>
    <mergeCell ref="O723:O729"/>
    <mergeCell ref="P723:P729"/>
    <mergeCell ref="B702:B708"/>
    <mergeCell ref="C702:C708"/>
    <mergeCell ref="D702:D708"/>
    <mergeCell ref="E702:E708"/>
    <mergeCell ref="F702:F708"/>
    <mergeCell ref="G702:G708"/>
    <mergeCell ref="H702:H708"/>
    <mergeCell ref="I702:I708"/>
    <mergeCell ref="J702:J708"/>
    <mergeCell ref="K702:K708"/>
    <mergeCell ref="L702:L708"/>
    <mergeCell ref="M702:M708"/>
    <mergeCell ref="N702:N708"/>
    <mergeCell ref="O702:O708"/>
    <mergeCell ref="P702:P708"/>
    <mergeCell ref="B709:B715"/>
    <mergeCell ref="C709:C715"/>
    <mergeCell ref="D709:D715"/>
    <mergeCell ref="E709:E715"/>
    <mergeCell ref="F709:F715"/>
    <mergeCell ref="G709:G715"/>
    <mergeCell ref="H709:H715"/>
    <mergeCell ref="I709:I715"/>
    <mergeCell ref="J709:J715"/>
    <mergeCell ref="K709:K715"/>
    <mergeCell ref="L709:L715"/>
    <mergeCell ref="M709:M715"/>
    <mergeCell ref="N709:N715"/>
    <mergeCell ref="O709:O715"/>
    <mergeCell ref="P709:P715"/>
    <mergeCell ref="B688:B694"/>
    <mergeCell ref="C688:C694"/>
    <mergeCell ref="D688:D694"/>
    <mergeCell ref="E688:E694"/>
    <mergeCell ref="F688:F694"/>
    <mergeCell ref="G688:G694"/>
    <mergeCell ref="H688:H694"/>
    <mergeCell ref="I688:I694"/>
    <mergeCell ref="J688:J694"/>
    <mergeCell ref="K688:K694"/>
    <mergeCell ref="L688:L694"/>
    <mergeCell ref="M688:M694"/>
    <mergeCell ref="N688:N694"/>
    <mergeCell ref="O688:O694"/>
    <mergeCell ref="P688:P694"/>
    <mergeCell ref="B695:B701"/>
    <mergeCell ref="C695:C701"/>
    <mergeCell ref="D695:D701"/>
    <mergeCell ref="E695:E701"/>
    <mergeCell ref="F695:F701"/>
    <mergeCell ref="G695:G701"/>
    <mergeCell ref="H695:H701"/>
    <mergeCell ref="I695:I701"/>
    <mergeCell ref="J695:J701"/>
    <mergeCell ref="K695:K701"/>
    <mergeCell ref="L695:L701"/>
    <mergeCell ref="M695:M701"/>
    <mergeCell ref="N695:N701"/>
    <mergeCell ref="O695:O701"/>
    <mergeCell ref="P695:P701"/>
    <mergeCell ref="B674:B680"/>
    <mergeCell ref="C674:C680"/>
    <mergeCell ref="D674:D680"/>
    <mergeCell ref="E674:E680"/>
    <mergeCell ref="F674:F680"/>
    <mergeCell ref="G674:G680"/>
    <mergeCell ref="H674:H680"/>
    <mergeCell ref="I674:I680"/>
    <mergeCell ref="J674:J680"/>
    <mergeCell ref="K674:K680"/>
    <mergeCell ref="L674:L680"/>
    <mergeCell ref="M674:M680"/>
    <mergeCell ref="N674:N680"/>
    <mergeCell ref="O674:O680"/>
    <mergeCell ref="P674:P680"/>
    <mergeCell ref="B681:B687"/>
    <mergeCell ref="C681:C687"/>
    <mergeCell ref="D681:D687"/>
    <mergeCell ref="E681:E687"/>
    <mergeCell ref="F681:F687"/>
    <mergeCell ref="G681:G687"/>
    <mergeCell ref="H681:H687"/>
    <mergeCell ref="I681:I687"/>
    <mergeCell ref="J681:J687"/>
    <mergeCell ref="K681:K687"/>
    <mergeCell ref="L681:L687"/>
    <mergeCell ref="M681:M687"/>
    <mergeCell ref="N681:N687"/>
    <mergeCell ref="O681:O687"/>
    <mergeCell ref="P681:P687"/>
    <mergeCell ref="B659:B665"/>
    <mergeCell ref="C659:C665"/>
    <mergeCell ref="D659:D665"/>
    <mergeCell ref="E659:E665"/>
    <mergeCell ref="F659:F665"/>
    <mergeCell ref="G659:G665"/>
    <mergeCell ref="H659:H665"/>
    <mergeCell ref="I659:I665"/>
    <mergeCell ref="J659:J665"/>
    <mergeCell ref="K659:K665"/>
    <mergeCell ref="L659:L665"/>
    <mergeCell ref="M659:M665"/>
    <mergeCell ref="N659:N665"/>
    <mergeCell ref="O659:O665"/>
    <mergeCell ref="P659:P665"/>
    <mergeCell ref="B666:B672"/>
    <mergeCell ref="C666:C672"/>
    <mergeCell ref="D666:D672"/>
    <mergeCell ref="E666:E672"/>
    <mergeCell ref="F666:F672"/>
    <mergeCell ref="G666:G672"/>
    <mergeCell ref="H666:H672"/>
    <mergeCell ref="I666:I672"/>
    <mergeCell ref="J666:J672"/>
    <mergeCell ref="K666:K672"/>
    <mergeCell ref="L666:L672"/>
    <mergeCell ref="M666:M672"/>
    <mergeCell ref="N666:N672"/>
    <mergeCell ref="O666:O672"/>
    <mergeCell ref="P666:P672"/>
    <mergeCell ref="B645:B651"/>
    <mergeCell ref="C645:C651"/>
    <mergeCell ref="D645:D651"/>
    <mergeCell ref="E645:E651"/>
    <mergeCell ref="F645:F651"/>
    <mergeCell ref="G645:G651"/>
    <mergeCell ref="H645:H651"/>
    <mergeCell ref="I645:I651"/>
    <mergeCell ref="J645:J651"/>
    <mergeCell ref="K645:K651"/>
    <mergeCell ref="L645:L651"/>
    <mergeCell ref="M645:M651"/>
    <mergeCell ref="N645:N651"/>
    <mergeCell ref="O645:O651"/>
    <mergeCell ref="P645:P651"/>
    <mergeCell ref="B652:B658"/>
    <mergeCell ref="C652:C658"/>
    <mergeCell ref="D652:D658"/>
    <mergeCell ref="E652:E658"/>
    <mergeCell ref="F652:F658"/>
    <mergeCell ref="G652:G658"/>
    <mergeCell ref="H652:H658"/>
    <mergeCell ref="I652:I658"/>
    <mergeCell ref="J652:J658"/>
    <mergeCell ref="K652:K658"/>
    <mergeCell ref="L652:L658"/>
    <mergeCell ref="M652:M658"/>
    <mergeCell ref="N652:N658"/>
    <mergeCell ref="O652:O658"/>
    <mergeCell ref="P652:P658"/>
    <mergeCell ref="B631:B637"/>
    <mergeCell ref="C631:C637"/>
    <mergeCell ref="D631:D637"/>
    <mergeCell ref="E631:E637"/>
    <mergeCell ref="F631:F637"/>
    <mergeCell ref="G631:G637"/>
    <mergeCell ref="H631:H637"/>
    <mergeCell ref="I631:I637"/>
    <mergeCell ref="J631:J637"/>
    <mergeCell ref="K631:K637"/>
    <mergeCell ref="L631:L637"/>
    <mergeCell ref="M631:M637"/>
    <mergeCell ref="N631:N637"/>
    <mergeCell ref="O631:O637"/>
    <mergeCell ref="P631:P637"/>
    <mergeCell ref="B638:B644"/>
    <mergeCell ref="C638:C644"/>
    <mergeCell ref="D638:D644"/>
    <mergeCell ref="E638:E644"/>
    <mergeCell ref="F638:F644"/>
    <mergeCell ref="G638:G644"/>
    <mergeCell ref="H638:H644"/>
    <mergeCell ref="I638:I644"/>
    <mergeCell ref="J638:J644"/>
    <mergeCell ref="K638:K644"/>
    <mergeCell ref="L638:L644"/>
    <mergeCell ref="M638:M644"/>
    <mergeCell ref="N638:N644"/>
    <mergeCell ref="O638:O644"/>
    <mergeCell ref="P638:P644"/>
    <mergeCell ref="B616:B622"/>
    <mergeCell ref="C616:C622"/>
    <mergeCell ref="D616:D622"/>
    <mergeCell ref="E616:E622"/>
    <mergeCell ref="F616:F622"/>
    <mergeCell ref="G616:G622"/>
    <mergeCell ref="H616:H622"/>
    <mergeCell ref="I616:I622"/>
    <mergeCell ref="J616:J622"/>
    <mergeCell ref="K616:K622"/>
    <mergeCell ref="L616:L622"/>
    <mergeCell ref="M616:M622"/>
    <mergeCell ref="N616:N622"/>
    <mergeCell ref="O616:O622"/>
    <mergeCell ref="P616:P622"/>
    <mergeCell ref="B624:B630"/>
    <mergeCell ref="C624:C630"/>
    <mergeCell ref="D624:D630"/>
    <mergeCell ref="E624:E630"/>
    <mergeCell ref="F624:F630"/>
    <mergeCell ref="G624:G630"/>
    <mergeCell ref="H624:H630"/>
    <mergeCell ref="I624:I630"/>
    <mergeCell ref="J624:J630"/>
    <mergeCell ref="K624:K630"/>
    <mergeCell ref="L624:L630"/>
    <mergeCell ref="M624:M630"/>
    <mergeCell ref="N624:N630"/>
    <mergeCell ref="O624:O630"/>
    <mergeCell ref="P624:P630"/>
    <mergeCell ref="B601:B607"/>
    <mergeCell ref="C601:C607"/>
    <mergeCell ref="D601:D607"/>
    <mergeCell ref="E601:E607"/>
    <mergeCell ref="F601:F607"/>
    <mergeCell ref="G601:G607"/>
    <mergeCell ref="H601:H607"/>
    <mergeCell ref="I601:I607"/>
    <mergeCell ref="J601:J607"/>
    <mergeCell ref="K601:K607"/>
    <mergeCell ref="L601:L607"/>
    <mergeCell ref="M601:M607"/>
    <mergeCell ref="N601:N607"/>
    <mergeCell ref="O601:O607"/>
    <mergeCell ref="P601:P607"/>
    <mergeCell ref="B608:B614"/>
    <mergeCell ref="C608:C614"/>
    <mergeCell ref="D608:D614"/>
    <mergeCell ref="E608:E614"/>
    <mergeCell ref="F608:F614"/>
    <mergeCell ref="G608:G614"/>
    <mergeCell ref="H608:H614"/>
    <mergeCell ref="I608:I614"/>
    <mergeCell ref="J608:J614"/>
    <mergeCell ref="K608:K614"/>
    <mergeCell ref="L608:L614"/>
    <mergeCell ref="M608:M614"/>
    <mergeCell ref="N608:N614"/>
    <mergeCell ref="O608:O614"/>
    <mergeCell ref="P608:P614"/>
    <mergeCell ref="B586:B592"/>
    <mergeCell ref="C586:C592"/>
    <mergeCell ref="D586:D592"/>
    <mergeCell ref="E586:E592"/>
    <mergeCell ref="F586:F592"/>
    <mergeCell ref="G586:G592"/>
    <mergeCell ref="H586:H592"/>
    <mergeCell ref="I586:I592"/>
    <mergeCell ref="J586:J592"/>
    <mergeCell ref="K586:K592"/>
    <mergeCell ref="L586:L592"/>
    <mergeCell ref="M586:M592"/>
    <mergeCell ref="N586:N592"/>
    <mergeCell ref="O586:O592"/>
    <mergeCell ref="P586:P592"/>
    <mergeCell ref="B593:B599"/>
    <mergeCell ref="C593:C599"/>
    <mergeCell ref="D593:D599"/>
    <mergeCell ref="E593:E599"/>
    <mergeCell ref="F593:F599"/>
    <mergeCell ref="G593:G599"/>
    <mergeCell ref="H593:H599"/>
    <mergeCell ref="I593:I599"/>
    <mergeCell ref="J593:J599"/>
    <mergeCell ref="K593:K599"/>
    <mergeCell ref="L593:L599"/>
    <mergeCell ref="M593:M599"/>
    <mergeCell ref="N593:N599"/>
    <mergeCell ref="O593:O599"/>
    <mergeCell ref="P593:P599"/>
    <mergeCell ref="B571:B577"/>
    <mergeCell ref="C571:C577"/>
    <mergeCell ref="D571:D577"/>
    <mergeCell ref="E571:E577"/>
    <mergeCell ref="F571:F577"/>
    <mergeCell ref="G571:G577"/>
    <mergeCell ref="H571:H577"/>
    <mergeCell ref="I571:I577"/>
    <mergeCell ref="J571:J577"/>
    <mergeCell ref="K571:K577"/>
    <mergeCell ref="L571:L577"/>
    <mergeCell ref="M571:M577"/>
    <mergeCell ref="N571:N577"/>
    <mergeCell ref="O571:O577"/>
    <mergeCell ref="P571:P577"/>
    <mergeCell ref="B578:B584"/>
    <mergeCell ref="C578:C584"/>
    <mergeCell ref="D578:D584"/>
    <mergeCell ref="E578:E584"/>
    <mergeCell ref="F578:F584"/>
    <mergeCell ref="G578:G584"/>
    <mergeCell ref="H578:H584"/>
    <mergeCell ref="I578:I584"/>
    <mergeCell ref="J578:J584"/>
    <mergeCell ref="K578:K584"/>
    <mergeCell ref="L578:L584"/>
    <mergeCell ref="M578:M584"/>
    <mergeCell ref="N578:N584"/>
    <mergeCell ref="O578:O584"/>
    <mergeCell ref="P578:P584"/>
    <mergeCell ref="B556:B562"/>
    <mergeCell ref="C556:C562"/>
    <mergeCell ref="D556:D562"/>
    <mergeCell ref="E556:E562"/>
    <mergeCell ref="F556:F562"/>
    <mergeCell ref="G556:G562"/>
    <mergeCell ref="H556:H562"/>
    <mergeCell ref="I556:I562"/>
    <mergeCell ref="J556:J562"/>
    <mergeCell ref="K556:K562"/>
    <mergeCell ref="L556:L562"/>
    <mergeCell ref="M556:M562"/>
    <mergeCell ref="N556:N562"/>
    <mergeCell ref="O556:O562"/>
    <mergeCell ref="P556:P562"/>
    <mergeCell ref="B564:B570"/>
    <mergeCell ref="C564:C570"/>
    <mergeCell ref="D564:D570"/>
    <mergeCell ref="E564:E570"/>
    <mergeCell ref="F564:F570"/>
    <mergeCell ref="G564:G570"/>
    <mergeCell ref="H564:H570"/>
    <mergeCell ref="I564:I570"/>
    <mergeCell ref="J564:J570"/>
    <mergeCell ref="K564:K570"/>
    <mergeCell ref="L564:L570"/>
    <mergeCell ref="M564:M570"/>
    <mergeCell ref="N564:N570"/>
    <mergeCell ref="O564:O570"/>
    <mergeCell ref="P564:P570"/>
    <mergeCell ref="B541:B547"/>
    <mergeCell ref="C541:C547"/>
    <mergeCell ref="D541:D547"/>
    <mergeCell ref="E541:E547"/>
    <mergeCell ref="F541:F547"/>
    <mergeCell ref="G541:G547"/>
    <mergeCell ref="H541:H547"/>
    <mergeCell ref="I541:I547"/>
    <mergeCell ref="J541:J547"/>
    <mergeCell ref="K541:K547"/>
    <mergeCell ref="L541:L547"/>
    <mergeCell ref="M541:M547"/>
    <mergeCell ref="N541:N547"/>
    <mergeCell ref="O541:O547"/>
    <mergeCell ref="P541:P547"/>
    <mergeCell ref="B549:B555"/>
    <mergeCell ref="C549:C555"/>
    <mergeCell ref="D549:D555"/>
    <mergeCell ref="E549:E555"/>
    <mergeCell ref="F549:F555"/>
    <mergeCell ref="G549:G555"/>
    <mergeCell ref="H549:H555"/>
    <mergeCell ref="I549:I555"/>
    <mergeCell ref="J549:J555"/>
    <mergeCell ref="K549:K555"/>
    <mergeCell ref="L549:L555"/>
    <mergeCell ref="M549:M555"/>
    <mergeCell ref="N549:N555"/>
    <mergeCell ref="O549:O555"/>
    <mergeCell ref="P549:P555"/>
    <mergeCell ref="B527:B533"/>
    <mergeCell ref="C527:C533"/>
    <mergeCell ref="D527:D533"/>
    <mergeCell ref="E527:E533"/>
    <mergeCell ref="F527:F533"/>
    <mergeCell ref="G527:G533"/>
    <mergeCell ref="H527:H533"/>
    <mergeCell ref="I527:I533"/>
    <mergeCell ref="J527:J533"/>
    <mergeCell ref="K527:K533"/>
    <mergeCell ref="L527:L533"/>
    <mergeCell ref="M527:M533"/>
    <mergeCell ref="N527:N533"/>
    <mergeCell ref="O527:O533"/>
    <mergeCell ref="P527:P533"/>
    <mergeCell ref="B534:B540"/>
    <mergeCell ref="C534:C540"/>
    <mergeCell ref="D534:D540"/>
    <mergeCell ref="E534:E540"/>
    <mergeCell ref="F534:F540"/>
    <mergeCell ref="G534:G540"/>
    <mergeCell ref="H534:H540"/>
    <mergeCell ref="I534:I540"/>
    <mergeCell ref="J534:J540"/>
    <mergeCell ref="K534:K540"/>
    <mergeCell ref="L534:L540"/>
    <mergeCell ref="M534:M540"/>
    <mergeCell ref="N534:N540"/>
    <mergeCell ref="O534:O540"/>
    <mergeCell ref="P534:P540"/>
    <mergeCell ref="B512:B518"/>
    <mergeCell ref="C512:C518"/>
    <mergeCell ref="D512:D518"/>
    <mergeCell ref="E512:E518"/>
    <mergeCell ref="F512:F518"/>
    <mergeCell ref="G512:G518"/>
    <mergeCell ref="H512:H518"/>
    <mergeCell ref="I512:I518"/>
    <mergeCell ref="J512:J518"/>
    <mergeCell ref="K512:K518"/>
    <mergeCell ref="L512:L518"/>
    <mergeCell ref="M512:M518"/>
    <mergeCell ref="N512:N518"/>
    <mergeCell ref="O512:O518"/>
    <mergeCell ref="P512:P518"/>
    <mergeCell ref="B519:B525"/>
    <mergeCell ref="C519:C525"/>
    <mergeCell ref="D519:D525"/>
    <mergeCell ref="E519:E525"/>
    <mergeCell ref="F519:F525"/>
    <mergeCell ref="G519:G525"/>
    <mergeCell ref="H519:H525"/>
    <mergeCell ref="I519:I525"/>
    <mergeCell ref="J519:J525"/>
    <mergeCell ref="K519:K525"/>
    <mergeCell ref="L519:L525"/>
    <mergeCell ref="M519:M525"/>
    <mergeCell ref="N519:N525"/>
    <mergeCell ref="O519:O525"/>
    <mergeCell ref="P519:P525"/>
    <mergeCell ref="B497:B503"/>
    <mergeCell ref="C497:C503"/>
    <mergeCell ref="D497:D503"/>
    <mergeCell ref="E497:E503"/>
    <mergeCell ref="F497:F503"/>
    <mergeCell ref="G497:G503"/>
    <mergeCell ref="H497:H503"/>
    <mergeCell ref="I497:I503"/>
    <mergeCell ref="J497:J503"/>
    <mergeCell ref="K497:K503"/>
    <mergeCell ref="L497:L503"/>
    <mergeCell ref="M497:M503"/>
    <mergeCell ref="N497:N503"/>
    <mergeCell ref="O497:O503"/>
    <mergeCell ref="P497:P503"/>
    <mergeCell ref="B504:B510"/>
    <mergeCell ref="C504:C510"/>
    <mergeCell ref="D504:D510"/>
    <mergeCell ref="E504:E510"/>
    <mergeCell ref="F504:F510"/>
    <mergeCell ref="G504:G510"/>
    <mergeCell ref="H504:H510"/>
    <mergeCell ref="I504:I510"/>
    <mergeCell ref="J504:J510"/>
    <mergeCell ref="K504:K510"/>
    <mergeCell ref="L504:L510"/>
    <mergeCell ref="M504:M510"/>
    <mergeCell ref="N504:N510"/>
    <mergeCell ref="O504:O510"/>
    <mergeCell ref="P504:P510"/>
    <mergeCell ref="B483:B489"/>
    <mergeCell ref="C483:C489"/>
    <mergeCell ref="D483:D489"/>
    <mergeCell ref="E483:E489"/>
    <mergeCell ref="F483:F489"/>
    <mergeCell ref="G483:G489"/>
    <mergeCell ref="H483:H489"/>
    <mergeCell ref="I483:I489"/>
    <mergeCell ref="J483:J489"/>
    <mergeCell ref="K483:K489"/>
    <mergeCell ref="L483:L489"/>
    <mergeCell ref="M483:M489"/>
    <mergeCell ref="N483:N489"/>
    <mergeCell ref="O483:O489"/>
    <mergeCell ref="P483:P489"/>
    <mergeCell ref="B490:B496"/>
    <mergeCell ref="C490:C496"/>
    <mergeCell ref="D490:D496"/>
    <mergeCell ref="E490:E496"/>
    <mergeCell ref="F490:F496"/>
    <mergeCell ref="G490:G496"/>
    <mergeCell ref="H490:H496"/>
    <mergeCell ref="I490:I496"/>
    <mergeCell ref="J490:J496"/>
    <mergeCell ref="K490:K496"/>
    <mergeCell ref="L490:L496"/>
    <mergeCell ref="M490:M496"/>
    <mergeCell ref="N490:N496"/>
    <mergeCell ref="O490:O496"/>
    <mergeCell ref="P490:P496"/>
    <mergeCell ref="B467:B473"/>
    <mergeCell ref="C467:C473"/>
    <mergeCell ref="D467:D473"/>
    <mergeCell ref="E467:E473"/>
    <mergeCell ref="F467:F473"/>
    <mergeCell ref="G467:G473"/>
    <mergeCell ref="H467:H473"/>
    <mergeCell ref="I467:I473"/>
    <mergeCell ref="J467:J473"/>
    <mergeCell ref="K467:K473"/>
    <mergeCell ref="L467:L473"/>
    <mergeCell ref="M467:M473"/>
    <mergeCell ref="N467:N473"/>
    <mergeCell ref="O467:O473"/>
    <mergeCell ref="P467:P473"/>
    <mergeCell ref="B475:B481"/>
    <mergeCell ref="C475:C481"/>
    <mergeCell ref="D475:D481"/>
    <mergeCell ref="E475:E481"/>
    <mergeCell ref="F475:F481"/>
    <mergeCell ref="G475:G481"/>
    <mergeCell ref="H475:H481"/>
    <mergeCell ref="I475:I481"/>
    <mergeCell ref="J475:J481"/>
    <mergeCell ref="K475:K481"/>
    <mergeCell ref="L475:L481"/>
    <mergeCell ref="M475:M481"/>
    <mergeCell ref="N475:N481"/>
    <mergeCell ref="O475:O481"/>
    <mergeCell ref="P475:P481"/>
    <mergeCell ref="B453:B459"/>
    <mergeCell ref="C453:C459"/>
    <mergeCell ref="D453:D459"/>
    <mergeCell ref="E453:E459"/>
    <mergeCell ref="F453:F459"/>
    <mergeCell ref="G453:G459"/>
    <mergeCell ref="H453:H459"/>
    <mergeCell ref="I453:I459"/>
    <mergeCell ref="J453:J459"/>
    <mergeCell ref="K453:K459"/>
    <mergeCell ref="L453:L459"/>
    <mergeCell ref="M453:M459"/>
    <mergeCell ref="N453:N459"/>
    <mergeCell ref="O453:O459"/>
    <mergeCell ref="P453:P459"/>
    <mergeCell ref="B460:B466"/>
    <mergeCell ref="C460:C466"/>
    <mergeCell ref="D460:D466"/>
    <mergeCell ref="E460:E466"/>
    <mergeCell ref="F460:F466"/>
    <mergeCell ref="G460:G466"/>
    <mergeCell ref="H460:H466"/>
    <mergeCell ref="I460:I466"/>
    <mergeCell ref="J460:J466"/>
    <mergeCell ref="K460:K466"/>
    <mergeCell ref="L460:L466"/>
    <mergeCell ref="M460:M466"/>
    <mergeCell ref="N460:N466"/>
    <mergeCell ref="O460:O466"/>
    <mergeCell ref="P460:P466"/>
    <mergeCell ref="B438:B444"/>
    <mergeCell ref="C438:C444"/>
    <mergeCell ref="D438:D444"/>
    <mergeCell ref="E438:E444"/>
    <mergeCell ref="F438:F444"/>
    <mergeCell ref="G438:G444"/>
    <mergeCell ref="H438:H444"/>
    <mergeCell ref="I438:I444"/>
    <mergeCell ref="J438:J444"/>
    <mergeCell ref="K438:K444"/>
    <mergeCell ref="L438:L444"/>
    <mergeCell ref="M438:M444"/>
    <mergeCell ref="N438:N444"/>
    <mergeCell ref="O438:O444"/>
    <mergeCell ref="P438:P444"/>
    <mergeCell ref="B446:B452"/>
    <mergeCell ref="C446:C452"/>
    <mergeCell ref="D446:D452"/>
    <mergeCell ref="E446:E452"/>
    <mergeCell ref="F446:F452"/>
    <mergeCell ref="G446:G452"/>
    <mergeCell ref="H446:H452"/>
    <mergeCell ref="I446:I452"/>
    <mergeCell ref="J446:J452"/>
    <mergeCell ref="K446:K452"/>
    <mergeCell ref="L446:L452"/>
    <mergeCell ref="M446:M452"/>
    <mergeCell ref="N446:N452"/>
    <mergeCell ref="O446:O452"/>
    <mergeCell ref="P446:P452"/>
    <mergeCell ref="B423:B429"/>
    <mergeCell ref="C423:C429"/>
    <mergeCell ref="D423:D429"/>
    <mergeCell ref="E423:E429"/>
    <mergeCell ref="F423:F429"/>
    <mergeCell ref="G423:G429"/>
    <mergeCell ref="H423:H429"/>
    <mergeCell ref="I423:I429"/>
    <mergeCell ref="J423:J429"/>
    <mergeCell ref="K423:K429"/>
    <mergeCell ref="L423:L429"/>
    <mergeCell ref="M423:M429"/>
    <mergeCell ref="N423:N429"/>
    <mergeCell ref="O423:O429"/>
    <mergeCell ref="P423:P429"/>
    <mergeCell ref="B431:B437"/>
    <mergeCell ref="C431:C437"/>
    <mergeCell ref="D431:D437"/>
    <mergeCell ref="E431:E437"/>
    <mergeCell ref="F431:F437"/>
    <mergeCell ref="G431:G437"/>
    <mergeCell ref="H431:H437"/>
    <mergeCell ref="I431:I437"/>
    <mergeCell ref="J431:J437"/>
    <mergeCell ref="K431:K437"/>
    <mergeCell ref="L431:L437"/>
    <mergeCell ref="M431:M437"/>
    <mergeCell ref="N431:N437"/>
    <mergeCell ref="O431:O437"/>
    <mergeCell ref="P431:P437"/>
    <mergeCell ref="B409:B415"/>
    <mergeCell ref="C409:C415"/>
    <mergeCell ref="D409:D415"/>
    <mergeCell ref="E409:E415"/>
    <mergeCell ref="F409:F415"/>
    <mergeCell ref="G409:G415"/>
    <mergeCell ref="H409:H415"/>
    <mergeCell ref="I409:I415"/>
    <mergeCell ref="J409:J415"/>
    <mergeCell ref="K409:K415"/>
    <mergeCell ref="L409:L415"/>
    <mergeCell ref="M409:M415"/>
    <mergeCell ref="N409:N415"/>
    <mergeCell ref="O409:O415"/>
    <mergeCell ref="P409:P415"/>
    <mergeCell ref="B416:B422"/>
    <mergeCell ref="C416:C422"/>
    <mergeCell ref="D416:D422"/>
    <mergeCell ref="E416:E422"/>
    <mergeCell ref="F416:F422"/>
    <mergeCell ref="G416:G422"/>
    <mergeCell ref="H416:H422"/>
    <mergeCell ref="I416:I422"/>
    <mergeCell ref="J416:J422"/>
    <mergeCell ref="K416:K422"/>
    <mergeCell ref="L416:L422"/>
    <mergeCell ref="M416:M422"/>
    <mergeCell ref="N416:N422"/>
    <mergeCell ref="O416:O422"/>
    <mergeCell ref="P416:P422"/>
    <mergeCell ref="B395:B401"/>
    <mergeCell ref="C395:C401"/>
    <mergeCell ref="D395:D401"/>
    <mergeCell ref="E395:E401"/>
    <mergeCell ref="F395:F401"/>
    <mergeCell ref="G395:G401"/>
    <mergeCell ref="H395:H401"/>
    <mergeCell ref="I395:I401"/>
    <mergeCell ref="J395:J401"/>
    <mergeCell ref="K395:K401"/>
    <mergeCell ref="L395:L401"/>
    <mergeCell ref="M395:M401"/>
    <mergeCell ref="N395:N401"/>
    <mergeCell ref="O395:O401"/>
    <mergeCell ref="P395:P401"/>
    <mergeCell ref="B402:B408"/>
    <mergeCell ref="C402:C408"/>
    <mergeCell ref="D402:D408"/>
    <mergeCell ref="E402:E408"/>
    <mergeCell ref="F402:F408"/>
    <mergeCell ref="G402:G408"/>
    <mergeCell ref="H402:H408"/>
    <mergeCell ref="I402:I408"/>
    <mergeCell ref="J402:J408"/>
    <mergeCell ref="K402:K408"/>
    <mergeCell ref="L402:L408"/>
    <mergeCell ref="M402:M408"/>
    <mergeCell ref="N402:N408"/>
    <mergeCell ref="O402:O408"/>
    <mergeCell ref="P402:P408"/>
    <mergeCell ref="B380:B386"/>
    <mergeCell ref="C380:C386"/>
    <mergeCell ref="D380:D386"/>
    <mergeCell ref="E380:E386"/>
    <mergeCell ref="F380:F386"/>
    <mergeCell ref="G380:G386"/>
    <mergeCell ref="H380:H386"/>
    <mergeCell ref="I380:I386"/>
    <mergeCell ref="J380:J386"/>
    <mergeCell ref="K380:K386"/>
    <mergeCell ref="L380:L386"/>
    <mergeCell ref="M380:M386"/>
    <mergeCell ref="N380:N386"/>
    <mergeCell ref="O380:O386"/>
    <mergeCell ref="P380:P386"/>
    <mergeCell ref="B388:B394"/>
    <mergeCell ref="C388:C394"/>
    <mergeCell ref="D388:D394"/>
    <mergeCell ref="E388:E394"/>
    <mergeCell ref="F388:F394"/>
    <mergeCell ref="G388:G394"/>
    <mergeCell ref="H388:H394"/>
    <mergeCell ref="I388:I394"/>
    <mergeCell ref="J388:J394"/>
    <mergeCell ref="K388:K394"/>
    <mergeCell ref="L388:L394"/>
    <mergeCell ref="M388:M394"/>
    <mergeCell ref="N388:N394"/>
    <mergeCell ref="O388:O394"/>
    <mergeCell ref="P388:P394"/>
    <mergeCell ref="B366:B372"/>
    <mergeCell ref="C366:C372"/>
    <mergeCell ref="D366:D372"/>
    <mergeCell ref="E366:E372"/>
    <mergeCell ref="F366:F372"/>
    <mergeCell ref="G366:G372"/>
    <mergeCell ref="H366:H372"/>
    <mergeCell ref="I366:I372"/>
    <mergeCell ref="J366:J372"/>
    <mergeCell ref="K366:K372"/>
    <mergeCell ref="L366:L372"/>
    <mergeCell ref="M366:M372"/>
    <mergeCell ref="N366:N372"/>
    <mergeCell ref="O366:O372"/>
    <mergeCell ref="P366:P372"/>
    <mergeCell ref="B373:B379"/>
    <mergeCell ref="C373:C379"/>
    <mergeCell ref="D373:D379"/>
    <mergeCell ref="E373:E379"/>
    <mergeCell ref="F373:F379"/>
    <mergeCell ref="G373:G379"/>
    <mergeCell ref="H373:H379"/>
    <mergeCell ref="I373:I379"/>
    <mergeCell ref="J373:J379"/>
    <mergeCell ref="K373:K379"/>
    <mergeCell ref="L373:L379"/>
    <mergeCell ref="M373:M379"/>
    <mergeCell ref="N373:N379"/>
    <mergeCell ref="O373:O379"/>
    <mergeCell ref="P373:P379"/>
    <mergeCell ref="B352:B358"/>
    <mergeCell ref="C352:C358"/>
    <mergeCell ref="D352:D358"/>
    <mergeCell ref="E352:E358"/>
    <mergeCell ref="F352:F358"/>
    <mergeCell ref="G352:G358"/>
    <mergeCell ref="H352:H358"/>
    <mergeCell ref="I352:I358"/>
    <mergeCell ref="J352:J358"/>
    <mergeCell ref="K352:K358"/>
    <mergeCell ref="L352:L358"/>
    <mergeCell ref="M352:M358"/>
    <mergeCell ref="N352:N358"/>
    <mergeCell ref="O352:O358"/>
    <mergeCell ref="P352:P358"/>
    <mergeCell ref="B359:B365"/>
    <mergeCell ref="C359:C365"/>
    <mergeCell ref="D359:D365"/>
    <mergeCell ref="E359:E365"/>
    <mergeCell ref="F359:F365"/>
    <mergeCell ref="G359:G365"/>
    <mergeCell ref="H359:H365"/>
    <mergeCell ref="I359:I365"/>
    <mergeCell ref="J359:J365"/>
    <mergeCell ref="K359:K365"/>
    <mergeCell ref="L359:L365"/>
    <mergeCell ref="M359:M365"/>
    <mergeCell ref="N359:N365"/>
    <mergeCell ref="O359:O365"/>
    <mergeCell ref="P359:P365"/>
    <mergeCell ref="B337:B343"/>
    <mergeCell ref="C337:C343"/>
    <mergeCell ref="D337:D343"/>
    <mergeCell ref="E337:E343"/>
    <mergeCell ref="F337:F343"/>
    <mergeCell ref="G337:G343"/>
    <mergeCell ref="H337:H343"/>
    <mergeCell ref="I337:I343"/>
    <mergeCell ref="J337:J343"/>
    <mergeCell ref="K337:K343"/>
    <mergeCell ref="L337:L343"/>
    <mergeCell ref="M337:M343"/>
    <mergeCell ref="N337:N343"/>
    <mergeCell ref="O337:O343"/>
    <mergeCell ref="P337:P343"/>
    <mergeCell ref="B345:B351"/>
    <mergeCell ref="C345:C351"/>
    <mergeCell ref="D345:D351"/>
    <mergeCell ref="E345:E351"/>
    <mergeCell ref="F345:F351"/>
    <mergeCell ref="G345:G351"/>
    <mergeCell ref="H345:H351"/>
    <mergeCell ref="I345:I351"/>
    <mergeCell ref="J345:J351"/>
    <mergeCell ref="K345:K351"/>
    <mergeCell ref="L345:L351"/>
    <mergeCell ref="M345:M351"/>
    <mergeCell ref="N345:N351"/>
    <mergeCell ref="O345:O351"/>
    <mergeCell ref="P345:P351"/>
    <mergeCell ref="B322:B328"/>
    <mergeCell ref="C322:C328"/>
    <mergeCell ref="D322:D328"/>
    <mergeCell ref="E322:E328"/>
    <mergeCell ref="F322:F328"/>
    <mergeCell ref="G322:G328"/>
    <mergeCell ref="H322:H328"/>
    <mergeCell ref="I322:I328"/>
    <mergeCell ref="J322:J328"/>
    <mergeCell ref="K322:K328"/>
    <mergeCell ref="L322:L328"/>
    <mergeCell ref="M322:M328"/>
    <mergeCell ref="N322:N328"/>
    <mergeCell ref="O322:O328"/>
    <mergeCell ref="P322:P328"/>
    <mergeCell ref="B329:B335"/>
    <mergeCell ref="C329:C335"/>
    <mergeCell ref="D329:D335"/>
    <mergeCell ref="E329:E335"/>
    <mergeCell ref="F329:F335"/>
    <mergeCell ref="G329:G335"/>
    <mergeCell ref="H329:H335"/>
    <mergeCell ref="I329:I335"/>
    <mergeCell ref="J329:J335"/>
    <mergeCell ref="K329:K335"/>
    <mergeCell ref="L329:L335"/>
    <mergeCell ref="M329:M335"/>
    <mergeCell ref="N329:N335"/>
    <mergeCell ref="O329:O335"/>
    <mergeCell ref="P329:P335"/>
    <mergeCell ref="B308:B314"/>
    <mergeCell ref="C308:C314"/>
    <mergeCell ref="D308:D314"/>
    <mergeCell ref="E308:E314"/>
    <mergeCell ref="F308:F314"/>
    <mergeCell ref="G308:G314"/>
    <mergeCell ref="H308:H314"/>
    <mergeCell ref="I308:I314"/>
    <mergeCell ref="J308:J314"/>
    <mergeCell ref="K308:K314"/>
    <mergeCell ref="L308:L314"/>
    <mergeCell ref="M308:M314"/>
    <mergeCell ref="N308:N314"/>
    <mergeCell ref="O308:O314"/>
    <mergeCell ref="P308:P314"/>
    <mergeCell ref="B315:B321"/>
    <mergeCell ref="C315:C321"/>
    <mergeCell ref="D315:D321"/>
    <mergeCell ref="E315:E321"/>
    <mergeCell ref="F315:F321"/>
    <mergeCell ref="G315:G321"/>
    <mergeCell ref="H315:H321"/>
    <mergeCell ref="I315:I321"/>
    <mergeCell ref="J315:J321"/>
    <mergeCell ref="K315:K321"/>
    <mergeCell ref="L315:L321"/>
    <mergeCell ref="M315:M321"/>
    <mergeCell ref="N315:N321"/>
    <mergeCell ref="O315:O321"/>
    <mergeCell ref="P315:P321"/>
    <mergeCell ref="B294:B300"/>
    <mergeCell ref="C294:C300"/>
    <mergeCell ref="D294:D300"/>
    <mergeCell ref="E294:E300"/>
    <mergeCell ref="F294:F300"/>
    <mergeCell ref="G294:G300"/>
    <mergeCell ref="H294:H300"/>
    <mergeCell ref="I294:I300"/>
    <mergeCell ref="J294:J300"/>
    <mergeCell ref="K294:K300"/>
    <mergeCell ref="L294:L300"/>
    <mergeCell ref="M294:M300"/>
    <mergeCell ref="N294:N300"/>
    <mergeCell ref="O294:O300"/>
    <mergeCell ref="P294:P300"/>
    <mergeCell ref="B301:B307"/>
    <mergeCell ref="C301:C307"/>
    <mergeCell ref="D301:D307"/>
    <mergeCell ref="E301:E307"/>
    <mergeCell ref="F301:F307"/>
    <mergeCell ref="G301:G307"/>
    <mergeCell ref="H301:H307"/>
    <mergeCell ref="I301:I307"/>
    <mergeCell ref="J301:J307"/>
    <mergeCell ref="K301:K307"/>
    <mergeCell ref="L301:L307"/>
    <mergeCell ref="M301:M307"/>
    <mergeCell ref="N301:N307"/>
    <mergeCell ref="O301:O307"/>
    <mergeCell ref="P301:P307"/>
    <mergeCell ref="B279:B285"/>
    <mergeCell ref="C279:C285"/>
    <mergeCell ref="D279:D285"/>
    <mergeCell ref="E279:E285"/>
    <mergeCell ref="F279:F285"/>
    <mergeCell ref="G279:G285"/>
    <mergeCell ref="H279:H285"/>
    <mergeCell ref="I279:I285"/>
    <mergeCell ref="J279:J285"/>
    <mergeCell ref="K279:K285"/>
    <mergeCell ref="L279:L285"/>
    <mergeCell ref="M279:M285"/>
    <mergeCell ref="N279:N285"/>
    <mergeCell ref="O279:O285"/>
    <mergeCell ref="P279:P285"/>
    <mergeCell ref="B286:B292"/>
    <mergeCell ref="C286:C292"/>
    <mergeCell ref="D286:D292"/>
    <mergeCell ref="E286:E292"/>
    <mergeCell ref="F286:F292"/>
    <mergeCell ref="G286:G292"/>
    <mergeCell ref="H286:H292"/>
    <mergeCell ref="I286:I292"/>
    <mergeCell ref="J286:J292"/>
    <mergeCell ref="K286:K292"/>
    <mergeCell ref="L286:L292"/>
    <mergeCell ref="M286:M292"/>
    <mergeCell ref="N286:N292"/>
    <mergeCell ref="O286:O292"/>
    <mergeCell ref="P286:P292"/>
    <mergeCell ref="B264:B270"/>
    <mergeCell ref="C264:C270"/>
    <mergeCell ref="D264:D270"/>
    <mergeCell ref="E264:E270"/>
    <mergeCell ref="F264:F270"/>
    <mergeCell ref="G264:G270"/>
    <mergeCell ref="H264:H270"/>
    <mergeCell ref="I264:I270"/>
    <mergeCell ref="J264:J270"/>
    <mergeCell ref="K264:K270"/>
    <mergeCell ref="L264:L270"/>
    <mergeCell ref="M264:M270"/>
    <mergeCell ref="N264:N270"/>
    <mergeCell ref="O264:O270"/>
    <mergeCell ref="P264:P270"/>
    <mergeCell ref="B272:B278"/>
    <mergeCell ref="C272:C278"/>
    <mergeCell ref="D272:D278"/>
    <mergeCell ref="E272:E278"/>
    <mergeCell ref="F272:F278"/>
    <mergeCell ref="G272:G278"/>
    <mergeCell ref="H272:H278"/>
    <mergeCell ref="I272:I278"/>
    <mergeCell ref="J272:J278"/>
    <mergeCell ref="K272:K278"/>
    <mergeCell ref="L272:L278"/>
    <mergeCell ref="M272:M278"/>
    <mergeCell ref="N272:N278"/>
    <mergeCell ref="O272:O278"/>
    <mergeCell ref="P272:P278"/>
    <mergeCell ref="B250:B256"/>
    <mergeCell ref="C250:C256"/>
    <mergeCell ref="D250:D256"/>
    <mergeCell ref="E250:E256"/>
    <mergeCell ref="F250:F256"/>
    <mergeCell ref="G250:G256"/>
    <mergeCell ref="H250:H256"/>
    <mergeCell ref="I250:I256"/>
    <mergeCell ref="J250:J256"/>
    <mergeCell ref="K250:K256"/>
    <mergeCell ref="L250:L256"/>
    <mergeCell ref="M250:M256"/>
    <mergeCell ref="N250:N256"/>
    <mergeCell ref="O250:O256"/>
    <mergeCell ref="P250:P256"/>
    <mergeCell ref="B257:B263"/>
    <mergeCell ref="C257:C263"/>
    <mergeCell ref="D257:D263"/>
    <mergeCell ref="E257:E263"/>
    <mergeCell ref="F257:F263"/>
    <mergeCell ref="G257:G263"/>
    <mergeCell ref="H257:H263"/>
    <mergeCell ref="I257:I263"/>
    <mergeCell ref="J257:J263"/>
    <mergeCell ref="K257:K263"/>
    <mergeCell ref="L257:L263"/>
    <mergeCell ref="M257:M263"/>
    <mergeCell ref="N257:N263"/>
    <mergeCell ref="O257:O263"/>
    <mergeCell ref="P257:P263"/>
    <mergeCell ref="B236:B242"/>
    <mergeCell ref="C236:C242"/>
    <mergeCell ref="D236:D242"/>
    <mergeCell ref="E236:E242"/>
    <mergeCell ref="F236:F242"/>
    <mergeCell ref="G236:G242"/>
    <mergeCell ref="H236:H242"/>
    <mergeCell ref="I236:I242"/>
    <mergeCell ref="J236:J242"/>
    <mergeCell ref="K236:K242"/>
    <mergeCell ref="L236:L242"/>
    <mergeCell ref="M236:M242"/>
    <mergeCell ref="N236:N242"/>
    <mergeCell ref="O236:O242"/>
    <mergeCell ref="P236:P242"/>
    <mergeCell ref="B243:B249"/>
    <mergeCell ref="C243:C249"/>
    <mergeCell ref="D243:D249"/>
    <mergeCell ref="E243:E249"/>
    <mergeCell ref="F243:F249"/>
    <mergeCell ref="G243:G249"/>
    <mergeCell ref="H243:H249"/>
    <mergeCell ref="I243:I249"/>
    <mergeCell ref="J243:J249"/>
    <mergeCell ref="K243:K249"/>
    <mergeCell ref="L243:L249"/>
    <mergeCell ref="M243:M249"/>
    <mergeCell ref="N243:N249"/>
    <mergeCell ref="O243:O249"/>
    <mergeCell ref="P243:P249"/>
    <mergeCell ref="B222:B228"/>
    <mergeCell ref="C222:C228"/>
    <mergeCell ref="D222:D228"/>
    <mergeCell ref="E222:E228"/>
    <mergeCell ref="F222:F228"/>
    <mergeCell ref="G222:G228"/>
    <mergeCell ref="H222:H228"/>
    <mergeCell ref="I222:I228"/>
    <mergeCell ref="J222:J228"/>
    <mergeCell ref="K222:K228"/>
    <mergeCell ref="L222:L228"/>
    <mergeCell ref="M222:M228"/>
    <mergeCell ref="N222:N228"/>
    <mergeCell ref="O222:O228"/>
    <mergeCell ref="P222:P228"/>
    <mergeCell ref="B229:B235"/>
    <mergeCell ref="C229:C235"/>
    <mergeCell ref="D229:D235"/>
    <mergeCell ref="E229:E235"/>
    <mergeCell ref="F229:F235"/>
    <mergeCell ref="G229:G235"/>
    <mergeCell ref="H229:H235"/>
    <mergeCell ref="I229:I235"/>
    <mergeCell ref="J229:J235"/>
    <mergeCell ref="K229:K235"/>
    <mergeCell ref="L229:L235"/>
    <mergeCell ref="M229:M235"/>
    <mergeCell ref="N229:N235"/>
    <mergeCell ref="O229:O235"/>
    <mergeCell ref="P229:P235"/>
    <mergeCell ref="B208:B214"/>
    <mergeCell ref="C208:C214"/>
    <mergeCell ref="D208:D214"/>
    <mergeCell ref="E208:E214"/>
    <mergeCell ref="F208:F214"/>
    <mergeCell ref="G208:G214"/>
    <mergeCell ref="H208:H214"/>
    <mergeCell ref="I208:I214"/>
    <mergeCell ref="J208:J214"/>
    <mergeCell ref="K208:K214"/>
    <mergeCell ref="L208:L214"/>
    <mergeCell ref="M208:M214"/>
    <mergeCell ref="N208:N214"/>
    <mergeCell ref="O208:O214"/>
    <mergeCell ref="P208:P214"/>
    <mergeCell ref="B215:B221"/>
    <mergeCell ref="C215:C221"/>
    <mergeCell ref="D215:D221"/>
    <mergeCell ref="E215:E221"/>
    <mergeCell ref="F215:F221"/>
    <mergeCell ref="G215:G221"/>
    <mergeCell ref="H215:H221"/>
    <mergeCell ref="I215:I221"/>
    <mergeCell ref="J215:J221"/>
    <mergeCell ref="K215:K221"/>
    <mergeCell ref="L215:L221"/>
    <mergeCell ref="M215:M221"/>
    <mergeCell ref="N215:N221"/>
    <mergeCell ref="O215:O221"/>
    <mergeCell ref="P215:P221"/>
    <mergeCell ref="B193:B199"/>
    <mergeCell ref="C193:C199"/>
    <mergeCell ref="D193:D199"/>
    <mergeCell ref="E193:E199"/>
    <mergeCell ref="F193:F199"/>
    <mergeCell ref="G193:G199"/>
    <mergeCell ref="H193:H199"/>
    <mergeCell ref="I193:I199"/>
    <mergeCell ref="J193:J199"/>
    <mergeCell ref="K193:K199"/>
    <mergeCell ref="L193:L199"/>
    <mergeCell ref="M193:M199"/>
    <mergeCell ref="N193:N199"/>
    <mergeCell ref="O193:O199"/>
    <mergeCell ref="P193:P199"/>
    <mergeCell ref="B201:B207"/>
    <mergeCell ref="C201:C207"/>
    <mergeCell ref="D201:D207"/>
    <mergeCell ref="E201:E207"/>
    <mergeCell ref="F201:F207"/>
    <mergeCell ref="G201:G207"/>
    <mergeCell ref="H201:H207"/>
    <mergeCell ref="I201:I207"/>
    <mergeCell ref="J201:J207"/>
    <mergeCell ref="K201:K207"/>
    <mergeCell ref="L201:L207"/>
    <mergeCell ref="M201:M207"/>
    <mergeCell ref="N201:N207"/>
    <mergeCell ref="O201:O207"/>
    <mergeCell ref="P201:P207"/>
    <mergeCell ref="B179:B185"/>
    <mergeCell ref="C179:C185"/>
    <mergeCell ref="D179:D185"/>
    <mergeCell ref="E179:E185"/>
    <mergeCell ref="F179:F185"/>
    <mergeCell ref="G179:G185"/>
    <mergeCell ref="H179:H185"/>
    <mergeCell ref="I179:I185"/>
    <mergeCell ref="J179:J185"/>
    <mergeCell ref="K179:K185"/>
    <mergeCell ref="L179:L185"/>
    <mergeCell ref="M179:M185"/>
    <mergeCell ref="N179:N185"/>
    <mergeCell ref="O179:O185"/>
    <mergeCell ref="P179:P185"/>
    <mergeCell ref="B186:B192"/>
    <mergeCell ref="C186:C192"/>
    <mergeCell ref="D186:D192"/>
    <mergeCell ref="E186:E192"/>
    <mergeCell ref="F186:F192"/>
    <mergeCell ref="G186:G192"/>
    <mergeCell ref="H186:H192"/>
    <mergeCell ref="I186:I192"/>
    <mergeCell ref="J186:J192"/>
    <mergeCell ref="K186:K192"/>
    <mergeCell ref="L186:L192"/>
    <mergeCell ref="M186:M192"/>
    <mergeCell ref="N186:N192"/>
    <mergeCell ref="O186:O192"/>
    <mergeCell ref="P186:P192"/>
    <mergeCell ref="B164:B170"/>
    <mergeCell ref="C164:C170"/>
    <mergeCell ref="D164:D170"/>
    <mergeCell ref="E164:E170"/>
    <mergeCell ref="F164:F170"/>
    <mergeCell ref="G164:G170"/>
    <mergeCell ref="H164:H170"/>
    <mergeCell ref="I164:I170"/>
    <mergeCell ref="J164:J170"/>
    <mergeCell ref="K164:K170"/>
    <mergeCell ref="L164:L170"/>
    <mergeCell ref="M164:M170"/>
    <mergeCell ref="N164:N170"/>
    <mergeCell ref="O164:O170"/>
    <mergeCell ref="P164:P170"/>
    <mergeCell ref="B171:B177"/>
    <mergeCell ref="C171:C177"/>
    <mergeCell ref="D171:D177"/>
    <mergeCell ref="E171:E177"/>
    <mergeCell ref="F171:F177"/>
    <mergeCell ref="G171:G177"/>
    <mergeCell ref="H171:H177"/>
    <mergeCell ref="I171:I177"/>
    <mergeCell ref="J171:J177"/>
    <mergeCell ref="K171:K177"/>
    <mergeCell ref="L171:L177"/>
    <mergeCell ref="M171:M177"/>
    <mergeCell ref="N171:N177"/>
    <mergeCell ref="O171:O177"/>
    <mergeCell ref="P171:P177"/>
    <mergeCell ref="B150:B156"/>
    <mergeCell ref="C150:C156"/>
    <mergeCell ref="D150:D156"/>
    <mergeCell ref="E150:E156"/>
    <mergeCell ref="F150:F156"/>
    <mergeCell ref="G150:G156"/>
    <mergeCell ref="H150:H156"/>
    <mergeCell ref="I150:I156"/>
    <mergeCell ref="J150:J156"/>
    <mergeCell ref="K150:K156"/>
    <mergeCell ref="L150:L156"/>
    <mergeCell ref="M150:M156"/>
    <mergeCell ref="N150:N156"/>
    <mergeCell ref="O150:O156"/>
    <mergeCell ref="P150:P156"/>
    <mergeCell ref="B157:B163"/>
    <mergeCell ref="C157:C163"/>
    <mergeCell ref="D157:D163"/>
    <mergeCell ref="E157:E163"/>
    <mergeCell ref="F157:F163"/>
    <mergeCell ref="G157:G163"/>
    <mergeCell ref="H157:H163"/>
    <mergeCell ref="I157:I163"/>
    <mergeCell ref="J157:J163"/>
    <mergeCell ref="K157:K163"/>
    <mergeCell ref="L157:L163"/>
    <mergeCell ref="M157:M163"/>
    <mergeCell ref="N157:N163"/>
    <mergeCell ref="O157:O163"/>
    <mergeCell ref="P157:P163"/>
    <mergeCell ref="B136:B142"/>
    <mergeCell ref="C136:C142"/>
    <mergeCell ref="D136:D142"/>
    <mergeCell ref="E136:E142"/>
    <mergeCell ref="F136:F142"/>
    <mergeCell ref="G136:G142"/>
    <mergeCell ref="H136:H142"/>
    <mergeCell ref="I136:I142"/>
    <mergeCell ref="J136:J142"/>
    <mergeCell ref="K136:K142"/>
    <mergeCell ref="L136:L142"/>
    <mergeCell ref="M136:M142"/>
    <mergeCell ref="N136:N142"/>
    <mergeCell ref="O136:O142"/>
    <mergeCell ref="P136:P142"/>
    <mergeCell ref="B143:B149"/>
    <mergeCell ref="C143:C149"/>
    <mergeCell ref="D143:D149"/>
    <mergeCell ref="E143:E149"/>
    <mergeCell ref="F143:F149"/>
    <mergeCell ref="G143:G149"/>
    <mergeCell ref="H143:H149"/>
    <mergeCell ref="I143:I149"/>
    <mergeCell ref="J143:J149"/>
    <mergeCell ref="K143:K149"/>
    <mergeCell ref="L143:L149"/>
    <mergeCell ref="M143:M149"/>
    <mergeCell ref="N143:N149"/>
    <mergeCell ref="O143:O149"/>
    <mergeCell ref="P143:P149"/>
    <mergeCell ref="B122:B128"/>
    <mergeCell ref="C122:C128"/>
    <mergeCell ref="D122:D128"/>
    <mergeCell ref="E122:E128"/>
    <mergeCell ref="F122:F128"/>
    <mergeCell ref="G122:G128"/>
    <mergeCell ref="H122:H128"/>
    <mergeCell ref="I122:I128"/>
    <mergeCell ref="J122:J128"/>
    <mergeCell ref="K122:K128"/>
    <mergeCell ref="L122:L128"/>
    <mergeCell ref="M122:M128"/>
    <mergeCell ref="N122:N128"/>
    <mergeCell ref="O122:O128"/>
    <mergeCell ref="P122:P128"/>
    <mergeCell ref="B129:B135"/>
    <mergeCell ref="C129:C135"/>
    <mergeCell ref="D129:D135"/>
    <mergeCell ref="E129:E135"/>
    <mergeCell ref="F129:F135"/>
    <mergeCell ref="G129:G135"/>
    <mergeCell ref="H129:H135"/>
    <mergeCell ref="I129:I135"/>
    <mergeCell ref="J129:J135"/>
    <mergeCell ref="K129:K135"/>
    <mergeCell ref="L129:L135"/>
    <mergeCell ref="M129:M135"/>
    <mergeCell ref="N129:N135"/>
    <mergeCell ref="O129:O135"/>
    <mergeCell ref="P129:P135"/>
    <mergeCell ref="B107:B113"/>
    <mergeCell ref="C107:C113"/>
    <mergeCell ref="D107:D113"/>
    <mergeCell ref="E107:E113"/>
    <mergeCell ref="F107:F113"/>
    <mergeCell ref="G107:G113"/>
    <mergeCell ref="H107:H113"/>
    <mergeCell ref="I107:I113"/>
    <mergeCell ref="J107:J113"/>
    <mergeCell ref="K107:K113"/>
    <mergeCell ref="L107:L113"/>
    <mergeCell ref="M107:M113"/>
    <mergeCell ref="N107:N113"/>
    <mergeCell ref="O107:O113"/>
    <mergeCell ref="P107:P113"/>
    <mergeCell ref="B114:B120"/>
    <mergeCell ref="C114:C120"/>
    <mergeCell ref="D114:D120"/>
    <mergeCell ref="E114:E120"/>
    <mergeCell ref="F114:F120"/>
    <mergeCell ref="G114:G120"/>
    <mergeCell ref="H114:H120"/>
    <mergeCell ref="I114:I120"/>
    <mergeCell ref="J114:J120"/>
    <mergeCell ref="K114:K120"/>
    <mergeCell ref="L114:L120"/>
    <mergeCell ref="M114:M120"/>
    <mergeCell ref="N114:N120"/>
    <mergeCell ref="O114:O120"/>
    <mergeCell ref="P114:P120"/>
    <mergeCell ref="B93:B99"/>
    <mergeCell ref="C93:C99"/>
    <mergeCell ref="D93:D99"/>
    <mergeCell ref="E93:E99"/>
    <mergeCell ref="F93:F99"/>
    <mergeCell ref="G93:G99"/>
    <mergeCell ref="H93:H99"/>
    <mergeCell ref="I93:I99"/>
    <mergeCell ref="J93:J99"/>
    <mergeCell ref="K93:K99"/>
    <mergeCell ref="L93:L99"/>
    <mergeCell ref="M93:M99"/>
    <mergeCell ref="N93:N99"/>
    <mergeCell ref="O93:O99"/>
    <mergeCell ref="P93:P99"/>
    <mergeCell ref="B100:B106"/>
    <mergeCell ref="C100:C106"/>
    <mergeCell ref="D100:D106"/>
    <mergeCell ref="E100:E106"/>
    <mergeCell ref="F100:F106"/>
    <mergeCell ref="G100:G106"/>
    <mergeCell ref="H100:H106"/>
    <mergeCell ref="I100:I106"/>
    <mergeCell ref="J100:J106"/>
    <mergeCell ref="K100:K106"/>
    <mergeCell ref="L100:L106"/>
    <mergeCell ref="M100:M106"/>
    <mergeCell ref="N100:N106"/>
    <mergeCell ref="O100:O106"/>
    <mergeCell ref="P100:P106"/>
    <mergeCell ref="B79:B85"/>
    <mergeCell ref="C79:C85"/>
    <mergeCell ref="D79:D85"/>
    <mergeCell ref="E79:E85"/>
    <mergeCell ref="F79:F85"/>
    <mergeCell ref="G79:G85"/>
    <mergeCell ref="H79:H85"/>
    <mergeCell ref="I79:I85"/>
    <mergeCell ref="J79:J85"/>
    <mergeCell ref="K79:K85"/>
    <mergeCell ref="L79:L85"/>
    <mergeCell ref="M79:M85"/>
    <mergeCell ref="N79:N85"/>
    <mergeCell ref="O79:O85"/>
    <mergeCell ref="P79:P85"/>
    <mergeCell ref="B86:B92"/>
    <mergeCell ref="C86:C92"/>
    <mergeCell ref="D86:D92"/>
    <mergeCell ref="E86:E92"/>
    <mergeCell ref="F86:F92"/>
    <mergeCell ref="G86:G92"/>
    <mergeCell ref="H86:H92"/>
    <mergeCell ref="I86:I92"/>
    <mergeCell ref="J86:J92"/>
    <mergeCell ref="K86:K92"/>
    <mergeCell ref="L86:L92"/>
    <mergeCell ref="M86:M92"/>
    <mergeCell ref="N86:N92"/>
    <mergeCell ref="O86:O92"/>
    <mergeCell ref="P86:P92"/>
    <mergeCell ref="B65:B71"/>
    <mergeCell ref="C65:C71"/>
    <mergeCell ref="D65:D71"/>
    <mergeCell ref="E65:E71"/>
    <mergeCell ref="F65:F71"/>
    <mergeCell ref="G65:G71"/>
    <mergeCell ref="H65:H71"/>
    <mergeCell ref="I65:I71"/>
    <mergeCell ref="J65:J71"/>
    <mergeCell ref="K65:K71"/>
    <mergeCell ref="L65:L71"/>
    <mergeCell ref="M65:M71"/>
    <mergeCell ref="N65:N71"/>
    <mergeCell ref="O65:O71"/>
    <mergeCell ref="P65:P71"/>
    <mergeCell ref="B72:B78"/>
    <mergeCell ref="C72:C78"/>
    <mergeCell ref="D72:D78"/>
    <mergeCell ref="E72:E78"/>
    <mergeCell ref="F72:F78"/>
    <mergeCell ref="G72:G78"/>
    <mergeCell ref="H72:H78"/>
    <mergeCell ref="I72:I78"/>
    <mergeCell ref="J72:J78"/>
    <mergeCell ref="K72:K78"/>
    <mergeCell ref="L72:L78"/>
    <mergeCell ref="M72:M78"/>
    <mergeCell ref="N72:N78"/>
    <mergeCell ref="O72:O78"/>
    <mergeCell ref="P72:P78"/>
    <mergeCell ref="B50:B56"/>
    <mergeCell ref="C50:C56"/>
    <mergeCell ref="D50:D56"/>
    <mergeCell ref="E50:E56"/>
    <mergeCell ref="F50:F56"/>
    <mergeCell ref="G50:G56"/>
    <mergeCell ref="H50:H56"/>
    <mergeCell ref="I50:I56"/>
    <mergeCell ref="J50:J56"/>
    <mergeCell ref="K50:K56"/>
    <mergeCell ref="L50:L56"/>
    <mergeCell ref="M50:M56"/>
    <mergeCell ref="N50:N56"/>
    <mergeCell ref="O50:O56"/>
    <mergeCell ref="P50:P56"/>
    <mergeCell ref="B58:B64"/>
    <mergeCell ref="C58:C64"/>
    <mergeCell ref="D58:D64"/>
    <mergeCell ref="E58:E64"/>
    <mergeCell ref="F58:F64"/>
    <mergeCell ref="G58:G64"/>
    <mergeCell ref="H58:H64"/>
    <mergeCell ref="I58:I64"/>
    <mergeCell ref="J58:J64"/>
    <mergeCell ref="K58:K64"/>
    <mergeCell ref="L58:L64"/>
    <mergeCell ref="M58:M64"/>
    <mergeCell ref="N58:N64"/>
    <mergeCell ref="O58:O64"/>
    <mergeCell ref="P58:P64"/>
    <mergeCell ref="B36:B42"/>
    <mergeCell ref="C36:C42"/>
    <mergeCell ref="D36:D42"/>
    <mergeCell ref="E36:E42"/>
    <mergeCell ref="F36:F42"/>
    <mergeCell ref="G36:G42"/>
    <mergeCell ref="H36:H42"/>
    <mergeCell ref="I36:I42"/>
    <mergeCell ref="J36:J42"/>
    <mergeCell ref="K36:K42"/>
    <mergeCell ref="L36:L42"/>
    <mergeCell ref="M36:M42"/>
    <mergeCell ref="N36:N42"/>
    <mergeCell ref="O36:O42"/>
    <mergeCell ref="P36:P42"/>
    <mergeCell ref="B43:B49"/>
    <mergeCell ref="C43:C49"/>
    <mergeCell ref="D43:D49"/>
    <mergeCell ref="E43:E49"/>
    <mergeCell ref="F43:F49"/>
    <mergeCell ref="G43:G49"/>
    <mergeCell ref="H43:H49"/>
    <mergeCell ref="I43:I49"/>
    <mergeCell ref="J43:J49"/>
    <mergeCell ref="K43:K49"/>
    <mergeCell ref="L43:L49"/>
    <mergeCell ref="M43:M49"/>
    <mergeCell ref="N43:N49"/>
    <mergeCell ref="O43:O49"/>
    <mergeCell ref="P43:P49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P23:P24"/>
    <mergeCell ref="B29:B35"/>
    <mergeCell ref="C29:C35"/>
    <mergeCell ref="D29:D35"/>
    <mergeCell ref="E29:E35"/>
    <mergeCell ref="F29:F35"/>
    <mergeCell ref="G29:G35"/>
    <mergeCell ref="H29:H35"/>
    <mergeCell ref="I29:I35"/>
    <mergeCell ref="J29:J35"/>
    <mergeCell ref="K29:K35"/>
    <mergeCell ref="L29:L35"/>
    <mergeCell ref="M29:M35"/>
    <mergeCell ref="N29:N35"/>
    <mergeCell ref="O29:O35"/>
    <mergeCell ref="P29:P35"/>
    <mergeCell ref="C2:T2"/>
    <mergeCell ref="B9:B15"/>
    <mergeCell ref="C9:C15"/>
    <mergeCell ref="D9:D15"/>
    <mergeCell ref="E9:E15"/>
    <mergeCell ref="F9:F15"/>
    <mergeCell ref="G9:G15"/>
    <mergeCell ref="H9:H15"/>
    <mergeCell ref="I9:I15"/>
    <mergeCell ref="J9:J15"/>
    <mergeCell ref="K9:K15"/>
    <mergeCell ref="L9:L15"/>
    <mergeCell ref="M9:M15"/>
    <mergeCell ref="N9:N15"/>
    <mergeCell ref="O9:O15"/>
    <mergeCell ref="P9:P15"/>
    <mergeCell ref="B16:B22"/>
    <mergeCell ref="C16:C22"/>
    <mergeCell ref="D16:D22"/>
    <mergeCell ref="E16:E22"/>
    <mergeCell ref="F16:F22"/>
    <mergeCell ref="G16:G22"/>
    <mergeCell ref="H16:H22"/>
    <mergeCell ref="I16:I22"/>
    <mergeCell ref="J16:J22"/>
    <mergeCell ref="K16:K22"/>
    <mergeCell ref="L16:L22"/>
    <mergeCell ref="M16:M22"/>
    <mergeCell ref="N16:N22"/>
    <mergeCell ref="O16:O22"/>
    <mergeCell ref="P16:P22"/>
  </mergeCells>
  <pageMargins left="0.7" right="0.7" top="0.75" bottom="0.75" header="0.51180555555555496" footer="0.51180555555555496"/>
  <pageSetup paperSize="9" scale="4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1"/>
  <sheetViews>
    <sheetView topLeftCell="A226" zoomScale="75" zoomScaleNormal="75" workbookViewId="0">
      <selection activeCell="D9" sqref="D9"/>
    </sheetView>
  </sheetViews>
  <sheetFormatPr defaultColWidth="8.7109375" defaultRowHeight="12.75" x14ac:dyDescent="0.2"/>
  <cols>
    <col min="1" max="1" width="15" customWidth="1"/>
    <col min="2" max="2" width="44.7109375" customWidth="1"/>
    <col min="3" max="3" width="20" customWidth="1"/>
    <col min="4" max="4" width="43.5703125" customWidth="1"/>
    <col min="5" max="5" width="14.5703125" customWidth="1"/>
  </cols>
  <sheetData>
    <row r="1" spans="1:5" ht="81.599999999999994" customHeight="1" x14ac:dyDescent="0.2">
      <c r="B1" s="32" t="s">
        <v>0</v>
      </c>
      <c r="C1" s="32"/>
      <c r="D1" s="32"/>
      <c r="E1" s="32"/>
    </row>
    <row r="2" spans="1:5" ht="38.25" x14ac:dyDescent="0.2">
      <c r="A2" s="24" t="s">
        <v>661</v>
      </c>
      <c r="B2" s="24" t="s">
        <v>662</v>
      </c>
      <c r="C2" s="24" t="s">
        <v>663</v>
      </c>
      <c r="D2" s="24" t="s">
        <v>17</v>
      </c>
      <c r="E2" s="24" t="s">
        <v>664</v>
      </c>
    </row>
    <row r="3" spans="1:5" ht="45" customHeight="1" x14ac:dyDescent="0.2">
      <c r="A3" s="27" t="s">
        <v>21</v>
      </c>
      <c r="B3" s="27" t="s">
        <v>29</v>
      </c>
      <c r="C3" s="10" t="s">
        <v>21</v>
      </c>
      <c r="D3" s="10" t="s">
        <v>30</v>
      </c>
      <c r="E3" s="10" t="s">
        <v>21</v>
      </c>
    </row>
    <row r="4" spans="1:5" ht="45" customHeight="1" x14ac:dyDescent="0.2">
      <c r="A4" s="27"/>
      <c r="B4" s="27"/>
      <c r="C4" s="10" t="s">
        <v>46</v>
      </c>
      <c r="D4" s="10" t="s">
        <v>47</v>
      </c>
      <c r="E4" s="10" t="s">
        <v>21</v>
      </c>
    </row>
    <row r="5" spans="1:5" ht="45" customHeight="1" x14ac:dyDescent="0.2">
      <c r="A5" s="27"/>
      <c r="B5" s="27"/>
      <c r="C5" s="10" t="s">
        <v>48</v>
      </c>
      <c r="D5" s="10" t="s">
        <v>49</v>
      </c>
      <c r="E5" s="10" t="s">
        <v>21</v>
      </c>
    </row>
    <row r="6" spans="1:5" ht="45" customHeight="1" x14ac:dyDescent="0.2">
      <c r="A6" s="27"/>
      <c r="B6" s="27"/>
      <c r="C6" s="10" t="s">
        <v>50</v>
      </c>
      <c r="D6" s="10" t="s">
        <v>51</v>
      </c>
      <c r="E6" s="10" t="s">
        <v>21</v>
      </c>
    </row>
    <row r="7" spans="1:5" ht="45" customHeight="1" x14ac:dyDescent="0.2">
      <c r="A7" s="27"/>
      <c r="B7" s="27"/>
      <c r="C7" s="10" t="s">
        <v>52</v>
      </c>
      <c r="D7" s="10" t="s">
        <v>53</v>
      </c>
      <c r="E7" s="10" t="s">
        <v>21</v>
      </c>
    </row>
    <row r="8" spans="1:5" ht="45" customHeight="1" x14ac:dyDescent="0.2">
      <c r="A8" s="27"/>
      <c r="B8" s="27"/>
      <c r="C8" s="10" t="s">
        <v>54</v>
      </c>
      <c r="D8" s="10" t="s">
        <v>55</v>
      </c>
      <c r="E8" s="10" t="s">
        <v>21</v>
      </c>
    </row>
    <row r="9" spans="1:5" ht="45" customHeight="1" x14ac:dyDescent="0.2">
      <c r="A9" s="27"/>
      <c r="B9" s="27"/>
      <c r="C9" s="10" t="s">
        <v>56</v>
      </c>
      <c r="D9" s="10" t="s">
        <v>57</v>
      </c>
      <c r="E9" s="10" t="s">
        <v>21</v>
      </c>
    </row>
    <row r="10" spans="1:5" ht="45" customHeight="1" x14ac:dyDescent="0.2">
      <c r="A10" s="27" t="s">
        <v>46</v>
      </c>
      <c r="B10" s="27" t="s">
        <v>93</v>
      </c>
      <c r="C10" s="10" t="s">
        <v>21</v>
      </c>
      <c r="D10" s="10" t="s">
        <v>30</v>
      </c>
      <c r="E10" s="10" t="s">
        <v>21</v>
      </c>
    </row>
    <row r="11" spans="1:5" ht="45" customHeight="1" x14ac:dyDescent="0.2">
      <c r="A11" s="27"/>
      <c r="B11" s="27"/>
      <c r="C11" s="10" t="s">
        <v>46</v>
      </c>
      <c r="D11" s="10" t="s">
        <v>47</v>
      </c>
      <c r="E11" s="10" t="s">
        <v>21</v>
      </c>
    </row>
    <row r="12" spans="1:5" ht="45" customHeight="1" x14ac:dyDescent="0.2">
      <c r="A12" s="27"/>
      <c r="B12" s="27"/>
      <c r="C12" s="10" t="s">
        <v>48</v>
      </c>
      <c r="D12" s="10" t="s">
        <v>49</v>
      </c>
      <c r="E12" s="10" t="s">
        <v>21</v>
      </c>
    </row>
    <row r="13" spans="1:5" ht="45" customHeight="1" x14ac:dyDescent="0.2">
      <c r="A13" s="27"/>
      <c r="B13" s="27"/>
      <c r="C13" s="10" t="s">
        <v>50</v>
      </c>
      <c r="D13" s="10" t="s">
        <v>51</v>
      </c>
      <c r="E13" s="10" t="s">
        <v>21</v>
      </c>
    </row>
    <row r="14" spans="1:5" ht="45" customHeight="1" x14ac:dyDescent="0.2">
      <c r="A14" s="27"/>
      <c r="B14" s="27"/>
      <c r="C14" s="10" t="s">
        <v>52</v>
      </c>
      <c r="D14" s="10" t="s">
        <v>53</v>
      </c>
      <c r="E14" s="10" t="s">
        <v>21</v>
      </c>
    </row>
    <row r="15" spans="1:5" ht="45" customHeight="1" x14ac:dyDescent="0.2">
      <c r="A15" s="27"/>
      <c r="B15" s="27"/>
      <c r="C15" s="10" t="s">
        <v>54</v>
      </c>
      <c r="D15" s="10" t="s">
        <v>55</v>
      </c>
      <c r="E15" s="10" t="s">
        <v>21</v>
      </c>
    </row>
    <row r="16" spans="1:5" ht="45" customHeight="1" x14ac:dyDescent="0.2">
      <c r="A16" s="27"/>
      <c r="B16" s="27"/>
      <c r="C16" s="10" t="s">
        <v>56</v>
      </c>
      <c r="D16" s="10" t="s">
        <v>57</v>
      </c>
      <c r="E16" s="10" t="s">
        <v>21</v>
      </c>
    </row>
    <row r="17" spans="1:5" ht="45" customHeight="1" x14ac:dyDescent="0.2">
      <c r="A17" s="27" t="s">
        <v>48</v>
      </c>
      <c r="B17" s="27" t="s">
        <v>127</v>
      </c>
      <c r="C17" s="10" t="s">
        <v>21</v>
      </c>
      <c r="D17" s="10" t="s">
        <v>30</v>
      </c>
      <c r="E17" s="10" t="s">
        <v>46</v>
      </c>
    </row>
    <row r="18" spans="1:5" ht="45" customHeight="1" x14ac:dyDescent="0.2">
      <c r="A18" s="27"/>
      <c r="B18" s="27"/>
      <c r="C18" s="10" t="s">
        <v>46</v>
      </c>
      <c r="D18" s="10" t="s">
        <v>47</v>
      </c>
      <c r="E18" s="10" t="s">
        <v>46</v>
      </c>
    </row>
    <row r="19" spans="1:5" ht="45" customHeight="1" x14ac:dyDescent="0.2">
      <c r="A19" s="27"/>
      <c r="B19" s="27"/>
      <c r="C19" s="10" t="s">
        <v>48</v>
      </c>
      <c r="D19" s="10" t="s">
        <v>49</v>
      </c>
      <c r="E19" s="10" t="s">
        <v>46</v>
      </c>
    </row>
    <row r="20" spans="1:5" ht="45" customHeight="1" x14ac:dyDescent="0.2">
      <c r="A20" s="27"/>
      <c r="B20" s="27"/>
      <c r="C20" s="10" t="s">
        <v>50</v>
      </c>
      <c r="D20" s="10" t="s">
        <v>51</v>
      </c>
      <c r="E20" s="10" t="s">
        <v>46</v>
      </c>
    </row>
    <row r="21" spans="1:5" ht="45" customHeight="1" x14ac:dyDescent="0.2">
      <c r="A21" s="27"/>
      <c r="B21" s="27"/>
      <c r="C21" s="10" t="s">
        <v>52</v>
      </c>
      <c r="D21" s="10" t="s">
        <v>53</v>
      </c>
      <c r="E21" s="10" t="s">
        <v>46</v>
      </c>
    </row>
    <row r="22" spans="1:5" ht="45" customHeight="1" x14ac:dyDescent="0.2">
      <c r="A22" s="27"/>
      <c r="B22" s="27"/>
      <c r="C22" s="10" t="s">
        <v>54</v>
      </c>
      <c r="D22" s="10" t="s">
        <v>55</v>
      </c>
      <c r="E22" s="10" t="s">
        <v>46</v>
      </c>
    </row>
    <row r="23" spans="1:5" ht="45" customHeight="1" x14ac:dyDescent="0.2">
      <c r="A23" s="27"/>
      <c r="B23" s="27"/>
      <c r="C23" s="10" t="s">
        <v>56</v>
      </c>
      <c r="D23" s="10" t="s">
        <v>57</v>
      </c>
      <c r="E23" s="10" t="s">
        <v>46</v>
      </c>
    </row>
    <row r="24" spans="1:5" ht="45" customHeight="1" x14ac:dyDescent="0.2">
      <c r="A24" s="27" t="s">
        <v>50</v>
      </c>
      <c r="B24" s="27" t="s">
        <v>141</v>
      </c>
      <c r="C24" s="10" t="s">
        <v>21</v>
      </c>
      <c r="D24" s="10" t="s">
        <v>30</v>
      </c>
      <c r="E24" s="10" t="s">
        <v>46</v>
      </c>
    </row>
    <row r="25" spans="1:5" ht="45" customHeight="1" x14ac:dyDescent="0.2">
      <c r="A25" s="27"/>
      <c r="B25" s="27"/>
      <c r="C25" s="10" t="s">
        <v>46</v>
      </c>
      <c r="D25" s="10" t="s">
        <v>47</v>
      </c>
      <c r="E25" s="10" t="s">
        <v>46</v>
      </c>
    </row>
    <row r="26" spans="1:5" ht="45" customHeight="1" x14ac:dyDescent="0.2">
      <c r="A26" s="27"/>
      <c r="B26" s="27"/>
      <c r="C26" s="10" t="s">
        <v>48</v>
      </c>
      <c r="D26" s="10" t="s">
        <v>49</v>
      </c>
      <c r="E26" s="10" t="s">
        <v>46</v>
      </c>
    </row>
    <row r="27" spans="1:5" ht="45" customHeight="1" x14ac:dyDescent="0.2">
      <c r="A27" s="27"/>
      <c r="B27" s="27"/>
      <c r="C27" s="10" t="s">
        <v>50</v>
      </c>
      <c r="D27" s="10" t="s">
        <v>51</v>
      </c>
      <c r="E27" s="10" t="s">
        <v>46</v>
      </c>
    </row>
    <row r="28" spans="1:5" ht="45" customHeight="1" x14ac:dyDescent="0.2">
      <c r="A28" s="27"/>
      <c r="B28" s="27"/>
      <c r="C28" s="10" t="s">
        <v>52</v>
      </c>
      <c r="D28" s="10" t="s">
        <v>53</v>
      </c>
      <c r="E28" s="10" t="s">
        <v>46</v>
      </c>
    </row>
    <row r="29" spans="1:5" ht="45" customHeight="1" x14ac:dyDescent="0.2">
      <c r="A29" s="27"/>
      <c r="B29" s="27"/>
      <c r="C29" s="10" t="s">
        <v>54</v>
      </c>
      <c r="D29" s="10" t="s">
        <v>55</v>
      </c>
      <c r="E29" s="10" t="s">
        <v>46</v>
      </c>
    </row>
    <row r="30" spans="1:5" ht="45" customHeight="1" x14ac:dyDescent="0.2">
      <c r="A30" s="27"/>
      <c r="B30" s="27"/>
      <c r="C30" s="10" t="s">
        <v>56</v>
      </c>
      <c r="D30" s="10" t="s">
        <v>57</v>
      </c>
      <c r="E30" s="10" t="s">
        <v>46</v>
      </c>
    </row>
    <row r="31" spans="1:5" ht="45" customHeight="1" x14ac:dyDescent="0.2">
      <c r="A31" s="27" t="s">
        <v>52</v>
      </c>
      <c r="B31" s="27" t="s">
        <v>151</v>
      </c>
      <c r="C31" s="10" t="s">
        <v>21</v>
      </c>
      <c r="D31" s="10" t="s">
        <v>30</v>
      </c>
      <c r="E31" s="10" t="s">
        <v>48</v>
      </c>
    </row>
    <row r="32" spans="1:5" ht="45" customHeight="1" x14ac:dyDescent="0.2">
      <c r="A32" s="27"/>
      <c r="B32" s="27"/>
      <c r="C32" s="10" t="s">
        <v>46</v>
      </c>
      <c r="D32" s="10" t="s">
        <v>47</v>
      </c>
      <c r="E32" s="10" t="s">
        <v>48</v>
      </c>
    </row>
    <row r="33" spans="1:5" ht="45" customHeight="1" x14ac:dyDescent="0.2">
      <c r="A33" s="27"/>
      <c r="B33" s="27"/>
      <c r="C33" s="10" t="s">
        <v>48</v>
      </c>
      <c r="D33" s="10" t="s">
        <v>49</v>
      </c>
      <c r="E33" s="10" t="s">
        <v>48</v>
      </c>
    </row>
    <row r="34" spans="1:5" ht="45" customHeight="1" x14ac:dyDescent="0.2">
      <c r="A34" s="27"/>
      <c r="B34" s="27"/>
      <c r="C34" s="10" t="s">
        <v>50</v>
      </c>
      <c r="D34" s="10" t="s">
        <v>51</v>
      </c>
      <c r="E34" s="10" t="s">
        <v>48</v>
      </c>
    </row>
    <row r="35" spans="1:5" ht="45" customHeight="1" x14ac:dyDescent="0.2">
      <c r="A35" s="27"/>
      <c r="B35" s="27"/>
      <c r="C35" s="10" t="s">
        <v>52</v>
      </c>
      <c r="D35" s="10" t="s">
        <v>53</v>
      </c>
      <c r="E35" s="10" t="s">
        <v>48</v>
      </c>
    </row>
    <row r="36" spans="1:5" ht="45" customHeight="1" x14ac:dyDescent="0.2">
      <c r="A36" s="27"/>
      <c r="B36" s="27"/>
      <c r="C36" s="10" t="s">
        <v>54</v>
      </c>
      <c r="D36" s="10" t="s">
        <v>55</v>
      </c>
      <c r="E36" s="10" t="s">
        <v>48</v>
      </c>
    </row>
    <row r="37" spans="1:5" ht="45" customHeight="1" x14ac:dyDescent="0.2">
      <c r="A37" s="27"/>
      <c r="B37" s="27"/>
      <c r="C37" s="10" t="s">
        <v>56</v>
      </c>
      <c r="D37" s="10" t="s">
        <v>57</v>
      </c>
      <c r="E37" s="10" t="s">
        <v>48</v>
      </c>
    </row>
    <row r="38" spans="1:5" ht="45" customHeight="1" x14ac:dyDescent="0.2">
      <c r="A38" s="27" t="s">
        <v>54</v>
      </c>
      <c r="B38" s="27" t="s">
        <v>182</v>
      </c>
      <c r="C38" s="10" t="s">
        <v>21</v>
      </c>
      <c r="D38" s="10" t="s">
        <v>30</v>
      </c>
      <c r="E38" s="10" t="s">
        <v>50</v>
      </c>
    </row>
    <row r="39" spans="1:5" ht="45" customHeight="1" x14ac:dyDescent="0.2">
      <c r="A39" s="27"/>
      <c r="B39" s="27"/>
      <c r="C39" s="10" t="s">
        <v>46</v>
      </c>
      <c r="D39" s="10" t="s">
        <v>47</v>
      </c>
      <c r="E39" s="10" t="s">
        <v>50</v>
      </c>
    </row>
    <row r="40" spans="1:5" ht="45" customHeight="1" x14ac:dyDescent="0.2">
      <c r="A40" s="27"/>
      <c r="B40" s="27"/>
      <c r="C40" s="10" t="s">
        <v>48</v>
      </c>
      <c r="D40" s="10" t="s">
        <v>49</v>
      </c>
      <c r="E40" s="10" t="s">
        <v>50</v>
      </c>
    </row>
    <row r="41" spans="1:5" ht="45" customHeight="1" x14ac:dyDescent="0.2">
      <c r="A41" s="27"/>
      <c r="B41" s="27"/>
      <c r="C41" s="10" t="s">
        <v>50</v>
      </c>
      <c r="D41" s="10" t="s">
        <v>51</v>
      </c>
      <c r="E41" s="10" t="s">
        <v>50</v>
      </c>
    </row>
    <row r="42" spans="1:5" ht="45" customHeight="1" x14ac:dyDescent="0.2">
      <c r="A42" s="27"/>
      <c r="B42" s="27"/>
      <c r="C42" s="10" t="s">
        <v>52</v>
      </c>
      <c r="D42" s="10" t="s">
        <v>53</v>
      </c>
      <c r="E42" s="10" t="s">
        <v>50</v>
      </c>
    </row>
    <row r="43" spans="1:5" ht="45" customHeight="1" x14ac:dyDescent="0.2">
      <c r="A43" s="27"/>
      <c r="B43" s="27"/>
      <c r="C43" s="10" t="s">
        <v>54</v>
      </c>
      <c r="D43" s="10" t="s">
        <v>55</v>
      </c>
      <c r="E43" s="10" t="s">
        <v>50</v>
      </c>
    </row>
    <row r="44" spans="1:5" ht="45" customHeight="1" x14ac:dyDescent="0.2">
      <c r="A44" s="27"/>
      <c r="B44" s="27"/>
      <c r="C44" s="10" t="s">
        <v>56</v>
      </c>
      <c r="D44" s="10" t="s">
        <v>57</v>
      </c>
      <c r="E44" s="10" t="s">
        <v>50</v>
      </c>
    </row>
    <row r="45" spans="1:5" ht="45" customHeight="1" x14ac:dyDescent="0.2">
      <c r="A45" s="27" t="s">
        <v>56</v>
      </c>
      <c r="B45" s="27" t="s">
        <v>192</v>
      </c>
      <c r="C45" s="10" t="s">
        <v>21</v>
      </c>
      <c r="D45" s="10" t="s">
        <v>30</v>
      </c>
      <c r="E45" s="10" t="s">
        <v>216</v>
      </c>
    </row>
    <row r="46" spans="1:5" ht="45" customHeight="1" x14ac:dyDescent="0.2">
      <c r="A46" s="27"/>
      <c r="B46" s="27"/>
      <c r="C46" s="10" t="s">
        <v>46</v>
      </c>
      <c r="D46" s="10" t="s">
        <v>47</v>
      </c>
      <c r="E46" s="10" t="s">
        <v>216</v>
      </c>
    </row>
    <row r="47" spans="1:5" ht="45" customHeight="1" x14ac:dyDescent="0.2">
      <c r="A47" s="27"/>
      <c r="B47" s="27"/>
      <c r="C47" s="10" t="s">
        <v>48</v>
      </c>
      <c r="D47" s="10" t="s">
        <v>49</v>
      </c>
      <c r="E47" s="10" t="s">
        <v>216</v>
      </c>
    </row>
    <row r="48" spans="1:5" ht="45" customHeight="1" x14ac:dyDescent="0.2">
      <c r="A48" s="27"/>
      <c r="B48" s="27"/>
      <c r="C48" s="10" t="s">
        <v>50</v>
      </c>
      <c r="D48" s="10" t="s">
        <v>51</v>
      </c>
      <c r="E48" s="10" t="s">
        <v>216</v>
      </c>
    </row>
    <row r="49" spans="1:5" ht="45" customHeight="1" x14ac:dyDescent="0.2">
      <c r="A49" s="27"/>
      <c r="B49" s="27"/>
      <c r="C49" s="10" t="s">
        <v>52</v>
      </c>
      <c r="D49" s="10" t="s">
        <v>53</v>
      </c>
      <c r="E49" s="10" t="s">
        <v>216</v>
      </c>
    </row>
    <row r="50" spans="1:5" ht="45" customHeight="1" x14ac:dyDescent="0.2">
      <c r="A50" s="27"/>
      <c r="B50" s="27"/>
      <c r="C50" s="10" t="s">
        <v>54</v>
      </c>
      <c r="D50" s="10" t="s">
        <v>55</v>
      </c>
      <c r="E50" s="10" t="s">
        <v>216</v>
      </c>
    </row>
    <row r="51" spans="1:5" ht="45" customHeight="1" x14ac:dyDescent="0.2">
      <c r="A51" s="27"/>
      <c r="B51" s="27"/>
      <c r="C51" s="10" t="s">
        <v>56</v>
      </c>
      <c r="D51" s="10" t="s">
        <v>57</v>
      </c>
      <c r="E51" s="10" t="s">
        <v>216</v>
      </c>
    </row>
    <row r="52" spans="1:5" ht="45" customHeight="1" x14ac:dyDescent="0.2">
      <c r="A52" s="27" t="s">
        <v>211</v>
      </c>
      <c r="B52" s="27" t="s">
        <v>212</v>
      </c>
      <c r="C52" s="10" t="s">
        <v>21</v>
      </c>
      <c r="D52" s="10" t="s">
        <v>30</v>
      </c>
      <c r="E52" s="10" t="s">
        <v>236</v>
      </c>
    </row>
    <row r="53" spans="1:5" ht="45" customHeight="1" x14ac:dyDescent="0.2">
      <c r="A53" s="27"/>
      <c r="B53" s="27"/>
      <c r="C53" s="10" t="s">
        <v>46</v>
      </c>
      <c r="D53" s="10" t="s">
        <v>47</v>
      </c>
      <c r="E53" s="10" t="s">
        <v>236</v>
      </c>
    </row>
    <row r="54" spans="1:5" ht="45" customHeight="1" x14ac:dyDescent="0.2">
      <c r="A54" s="27"/>
      <c r="B54" s="27"/>
      <c r="C54" s="10" t="s">
        <v>48</v>
      </c>
      <c r="D54" s="10" t="s">
        <v>49</v>
      </c>
      <c r="E54" s="10" t="s">
        <v>236</v>
      </c>
    </row>
    <row r="55" spans="1:5" ht="45" customHeight="1" x14ac:dyDescent="0.2">
      <c r="A55" s="27"/>
      <c r="B55" s="27"/>
      <c r="C55" s="10" t="s">
        <v>50</v>
      </c>
      <c r="D55" s="10" t="s">
        <v>51</v>
      </c>
      <c r="E55" s="10" t="s">
        <v>236</v>
      </c>
    </row>
    <row r="56" spans="1:5" ht="45" customHeight="1" x14ac:dyDescent="0.2">
      <c r="A56" s="27"/>
      <c r="B56" s="27"/>
      <c r="C56" s="10" t="s">
        <v>52</v>
      </c>
      <c r="D56" s="10" t="s">
        <v>53</v>
      </c>
      <c r="E56" s="10" t="s">
        <v>236</v>
      </c>
    </row>
    <row r="57" spans="1:5" ht="45" customHeight="1" x14ac:dyDescent="0.2">
      <c r="A57" s="27"/>
      <c r="B57" s="27"/>
      <c r="C57" s="10" t="s">
        <v>54</v>
      </c>
      <c r="D57" s="10" t="s">
        <v>55</v>
      </c>
      <c r="E57" s="10" t="s">
        <v>236</v>
      </c>
    </row>
    <row r="58" spans="1:5" ht="45" customHeight="1" x14ac:dyDescent="0.2">
      <c r="A58" s="27"/>
      <c r="B58" s="27"/>
      <c r="C58" s="10" t="s">
        <v>56</v>
      </c>
      <c r="D58" s="10" t="s">
        <v>57</v>
      </c>
      <c r="E58" s="10" t="s">
        <v>236</v>
      </c>
    </row>
    <row r="59" spans="1:5" ht="45" customHeight="1" x14ac:dyDescent="0.2">
      <c r="A59" s="27" t="s">
        <v>216</v>
      </c>
      <c r="B59" s="27" t="s">
        <v>217</v>
      </c>
      <c r="C59" s="10" t="s">
        <v>21</v>
      </c>
      <c r="D59" s="10" t="s">
        <v>30</v>
      </c>
      <c r="E59" s="10" t="s">
        <v>52</v>
      </c>
    </row>
    <row r="60" spans="1:5" ht="45" customHeight="1" x14ac:dyDescent="0.2">
      <c r="A60" s="27"/>
      <c r="B60" s="27"/>
      <c r="C60" s="10" t="s">
        <v>46</v>
      </c>
      <c r="D60" s="10" t="s">
        <v>47</v>
      </c>
      <c r="E60" s="10" t="s">
        <v>52</v>
      </c>
    </row>
    <row r="61" spans="1:5" ht="45" customHeight="1" x14ac:dyDescent="0.2">
      <c r="A61" s="27"/>
      <c r="B61" s="27"/>
      <c r="C61" s="10" t="s">
        <v>48</v>
      </c>
      <c r="D61" s="10" t="s">
        <v>49</v>
      </c>
      <c r="E61" s="10" t="s">
        <v>52</v>
      </c>
    </row>
    <row r="62" spans="1:5" ht="45" customHeight="1" x14ac:dyDescent="0.2">
      <c r="A62" s="27"/>
      <c r="B62" s="27"/>
      <c r="C62" s="10" t="s">
        <v>50</v>
      </c>
      <c r="D62" s="10" t="s">
        <v>51</v>
      </c>
      <c r="E62" s="10" t="s">
        <v>52</v>
      </c>
    </row>
    <row r="63" spans="1:5" ht="45" customHeight="1" x14ac:dyDescent="0.2">
      <c r="A63" s="27"/>
      <c r="B63" s="27"/>
      <c r="C63" s="10" t="s">
        <v>52</v>
      </c>
      <c r="D63" s="10" t="s">
        <v>53</v>
      </c>
      <c r="E63" s="10" t="s">
        <v>52</v>
      </c>
    </row>
    <row r="64" spans="1:5" ht="45" customHeight="1" x14ac:dyDescent="0.2">
      <c r="A64" s="27"/>
      <c r="B64" s="27"/>
      <c r="C64" s="10" t="s">
        <v>54</v>
      </c>
      <c r="D64" s="10" t="s">
        <v>55</v>
      </c>
      <c r="E64" s="10" t="s">
        <v>52</v>
      </c>
    </row>
    <row r="65" spans="1:5" ht="45" customHeight="1" x14ac:dyDescent="0.2">
      <c r="A65" s="27"/>
      <c r="B65" s="27"/>
      <c r="C65" s="10" t="s">
        <v>56</v>
      </c>
      <c r="D65" s="10" t="s">
        <v>57</v>
      </c>
      <c r="E65" s="10" t="s">
        <v>52</v>
      </c>
    </row>
    <row r="66" spans="1:5" ht="45" customHeight="1" x14ac:dyDescent="0.2">
      <c r="A66" s="27" t="s">
        <v>236</v>
      </c>
      <c r="B66" s="27" t="s">
        <v>237</v>
      </c>
      <c r="C66" s="10" t="s">
        <v>21</v>
      </c>
      <c r="D66" s="10" t="s">
        <v>30</v>
      </c>
      <c r="E66" s="10" t="s">
        <v>54</v>
      </c>
    </row>
    <row r="67" spans="1:5" ht="45" customHeight="1" x14ac:dyDescent="0.2">
      <c r="A67" s="27"/>
      <c r="B67" s="27"/>
      <c r="C67" s="10" t="s">
        <v>46</v>
      </c>
      <c r="D67" s="10" t="s">
        <v>47</v>
      </c>
      <c r="E67" s="10" t="s">
        <v>54</v>
      </c>
    </row>
    <row r="68" spans="1:5" ht="45" customHeight="1" x14ac:dyDescent="0.2">
      <c r="A68" s="27"/>
      <c r="B68" s="27"/>
      <c r="C68" s="10" t="s">
        <v>48</v>
      </c>
      <c r="D68" s="10" t="s">
        <v>49</v>
      </c>
      <c r="E68" s="10" t="s">
        <v>54</v>
      </c>
    </row>
    <row r="69" spans="1:5" ht="45" customHeight="1" x14ac:dyDescent="0.2">
      <c r="A69" s="27"/>
      <c r="B69" s="27"/>
      <c r="C69" s="10" t="s">
        <v>50</v>
      </c>
      <c r="D69" s="10" t="s">
        <v>51</v>
      </c>
      <c r="E69" s="10" t="s">
        <v>54</v>
      </c>
    </row>
    <row r="70" spans="1:5" ht="45" customHeight="1" x14ac:dyDescent="0.2">
      <c r="A70" s="27"/>
      <c r="B70" s="27"/>
      <c r="C70" s="10" t="s">
        <v>52</v>
      </c>
      <c r="D70" s="10" t="s">
        <v>53</v>
      </c>
      <c r="E70" s="10" t="s">
        <v>54</v>
      </c>
    </row>
    <row r="71" spans="1:5" ht="45" customHeight="1" x14ac:dyDescent="0.2">
      <c r="A71" s="27"/>
      <c r="B71" s="27"/>
      <c r="C71" s="10" t="s">
        <v>54</v>
      </c>
      <c r="D71" s="10" t="s">
        <v>55</v>
      </c>
      <c r="E71" s="10" t="s">
        <v>54</v>
      </c>
    </row>
    <row r="72" spans="1:5" ht="45" customHeight="1" x14ac:dyDescent="0.2">
      <c r="A72" s="27"/>
      <c r="B72" s="27"/>
      <c r="C72" s="10" t="s">
        <v>56</v>
      </c>
      <c r="D72" s="10" t="s">
        <v>57</v>
      </c>
      <c r="E72" s="10" t="s">
        <v>54</v>
      </c>
    </row>
    <row r="73" spans="1:5" ht="45" customHeight="1" x14ac:dyDescent="0.2">
      <c r="A73" s="27" t="s">
        <v>256</v>
      </c>
      <c r="B73" s="27" t="s">
        <v>257</v>
      </c>
      <c r="C73" s="10" t="s">
        <v>21</v>
      </c>
      <c r="D73" s="10" t="s">
        <v>30</v>
      </c>
      <c r="E73" s="10" t="s">
        <v>56</v>
      </c>
    </row>
    <row r="74" spans="1:5" ht="45" customHeight="1" x14ac:dyDescent="0.2">
      <c r="A74" s="27"/>
      <c r="B74" s="27"/>
      <c r="C74" s="10" t="s">
        <v>46</v>
      </c>
      <c r="D74" s="10" t="s">
        <v>47</v>
      </c>
      <c r="E74" s="10" t="s">
        <v>56</v>
      </c>
    </row>
    <row r="75" spans="1:5" ht="45" customHeight="1" x14ac:dyDescent="0.2">
      <c r="A75" s="27"/>
      <c r="B75" s="27"/>
      <c r="C75" s="10" t="s">
        <v>48</v>
      </c>
      <c r="D75" s="10" t="s">
        <v>49</v>
      </c>
      <c r="E75" s="10" t="s">
        <v>56</v>
      </c>
    </row>
    <row r="76" spans="1:5" ht="45" customHeight="1" x14ac:dyDescent="0.2">
      <c r="A76" s="27"/>
      <c r="B76" s="27"/>
      <c r="C76" s="10" t="s">
        <v>50</v>
      </c>
      <c r="D76" s="10" t="s">
        <v>51</v>
      </c>
      <c r="E76" s="10" t="s">
        <v>56</v>
      </c>
    </row>
    <row r="77" spans="1:5" ht="45" customHeight="1" x14ac:dyDescent="0.2">
      <c r="A77" s="27"/>
      <c r="B77" s="27"/>
      <c r="C77" s="10" t="s">
        <v>52</v>
      </c>
      <c r="D77" s="10" t="s">
        <v>53</v>
      </c>
      <c r="E77" s="10" t="s">
        <v>56</v>
      </c>
    </row>
    <row r="78" spans="1:5" ht="45" customHeight="1" x14ac:dyDescent="0.2">
      <c r="A78" s="27"/>
      <c r="B78" s="27"/>
      <c r="C78" s="10" t="s">
        <v>54</v>
      </c>
      <c r="D78" s="10" t="s">
        <v>55</v>
      </c>
      <c r="E78" s="10" t="s">
        <v>56</v>
      </c>
    </row>
    <row r="79" spans="1:5" ht="45" customHeight="1" x14ac:dyDescent="0.2">
      <c r="A79" s="27"/>
      <c r="B79" s="27"/>
      <c r="C79" s="10" t="s">
        <v>56</v>
      </c>
      <c r="D79" s="10" t="s">
        <v>57</v>
      </c>
      <c r="E79" s="10" t="s">
        <v>56</v>
      </c>
    </row>
    <row r="80" spans="1:5" ht="45" customHeight="1" x14ac:dyDescent="0.2">
      <c r="A80" s="27" t="s">
        <v>264</v>
      </c>
      <c r="B80" s="27" t="s">
        <v>265</v>
      </c>
      <c r="C80" s="10" t="s">
        <v>21</v>
      </c>
      <c r="D80" s="10" t="s">
        <v>30</v>
      </c>
      <c r="E80" s="10" t="s">
        <v>216</v>
      </c>
    </row>
    <row r="81" spans="1:5" ht="45" customHeight="1" x14ac:dyDescent="0.2">
      <c r="A81" s="27"/>
      <c r="B81" s="27"/>
      <c r="C81" s="10" t="s">
        <v>46</v>
      </c>
      <c r="D81" s="10" t="s">
        <v>47</v>
      </c>
      <c r="E81" s="10" t="s">
        <v>216</v>
      </c>
    </row>
    <row r="82" spans="1:5" ht="45" customHeight="1" x14ac:dyDescent="0.2">
      <c r="A82" s="27"/>
      <c r="B82" s="27"/>
      <c r="C82" s="10" t="s">
        <v>48</v>
      </c>
      <c r="D82" s="10" t="s">
        <v>49</v>
      </c>
      <c r="E82" s="10" t="s">
        <v>216</v>
      </c>
    </row>
    <row r="83" spans="1:5" ht="45" customHeight="1" x14ac:dyDescent="0.2">
      <c r="A83" s="27"/>
      <c r="B83" s="27"/>
      <c r="C83" s="10" t="s">
        <v>50</v>
      </c>
      <c r="D83" s="10" t="s">
        <v>51</v>
      </c>
      <c r="E83" s="10" t="s">
        <v>216</v>
      </c>
    </row>
    <row r="84" spans="1:5" ht="45" customHeight="1" x14ac:dyDescent="0.2">
      <c r="A84" s="27"/>
      <c r="B84" s="27"/>
      <c r="C84" s="10" t="s">
        <v>52</v>
      </c>
      <c r="D84" s="10" t="s">
        <v>53</v>
      </c>
      <c r="E84" s="10" t="s">
        <v>216</v>
      </c>
    </row>
    <row r="85" spans="1:5" ht="45" customHeight="1" x14ac:dyDescent="0.2">
      <c r="A85" s="27"/>
      <c r="B85" s="27"/>
      <c r="C85" s="10" t="s">
        <v>54</v>
      </c>
      <c r="D85" s="10" t="s">
        <v>55</v>
      </c>
      <c r="E85" s="10" t="s">
        <v>216</v>
      </c>
    </row>
    <row r="86" spans="1:5" ht="45" customHeight="1" x14ac:dyDescent="0.2">
      <c r="A86" s="27"/>
      <c r="B86" s="27"/>
      <c r="C86" s="10" t="s">
        <v>56</v>
      </c>
      <c r="D86" s="10" t="s">
        <v>57</v>
      </c>
      <c r="E86" s="10" t="s">
        <v>216</v>
      </c>
    </row>
    <row r="87" spans="1:5" ht="45" customHeight="1" x14ac:dyDescent="0.2">
      <c r="A87" s="27" t="s">
        <v>278</v>
      </c>
      <c r="B87" s="27" t="s">
        <v>279</v>
      </c>
      <c r="C87" s="10" t="s">
        <v>21</v>
      </c>
      <c r="D87" s="10" t="s">
        <v>30</v>
      </c>
      <c r="E87" s="10" t="s">
        <v>56</v>
      </c>
    </row>
    <row r="88" spans="1:5" ht="45" customHeight="1" x14ac:dyDescent="0.2">
      <c r="A88" s="27"/>
      <c r="B88" s="27"/>
      <c r="C88" s="10" t="s">
        <v>46</v>
      </c>
      <c r="D88" s="10" t="s">
        <v>47</v>
      </c>
      <c r="E88" s="10" t="s">
        <v>56</v>
      </c>
    </row>
    <row r="89" spans="1:5" ht="45" customHeight="1" x14ac:dyDescent="0.2">
      <c r="A89" s="27"/>
      <c r="B89" s="27"/>
      <c r="C89" s="10" t="s">
        <v>48</v>
      </c>
      <c r="D89" s="10" t="s">
        <v>49</v>
      </c>
      <c r="E89" s="10" t="s">
        <v>56</v>
      </c>
    </row>
    <row r="90" spans="1:5" ht="45" customHeight="1" x14ac:dyDescent="0.2">
      <c r="A90" s="27"/>
      <c r="B90" s="27"/>
      <c r="C90" s="10" t="s">
        <v>50</v>
      </c>
      <c r="D90" s="10" t="s">
        <v>51</v>
      </c>
      <c r="E90" s="10" t="s">
        <v>56</v>
      </c>
    </row>
    <row r="91" spans="1:5" ht="45" customHeight="1" x14ac:dyDescent="0.2">
      <c r="A91" s="27"/>
      <c r="B91" s="27"/>
      <c r="C91" s="10" t="s">
        <v>52</v>
      </c>
      <c r="D91" s="10" t="s">
        <v>53</v>
      </c>
      <c r="E91" s="10" t="s">
        <v>56</v>
      </c>
    </row>
    <row r="92" spans="1:5" ht="45" customHeight="1" x14ac:dyDescent="0.2">
      <c r="A92" s="27"/>
      <c r="B92" s="27"/>
      <c r="C92" s="10" t="s">
        <v>54</v>
      </c>
      <c r="D92" s="10" t="s">
        <v>55</v>
      </c>
      <c r="E92" s="10" t="s">
        <v>56</v>
      </c>
    </row>
    <row r="93" spans="1:5" ht="45" customHeight="1" x14ac:dyDescent="0.2">
      <c r="A93" s="27"/>
      <c r="B93" s="27"/>
      <c r="C93" s="10" t="s">
        <v>56</v>
      </c>
      <c r="D93" s="10" t="s">
        <v>57</v>
      </c>
      <c r="E93" s="10" t="s">
        <v>56</v>
      </c>
    </row>
    <row r="94" spans="1:5" ht="45" customHeight="1" x14ac:dyDescent="0.2">
      <c r="A94" s="27" t="s">
        <v>283</v>
      </c>
      <c r="B94" s="27" t="s">
        <v>284</v>
      </c>
      <c r="C94" s="10" t="s">
        <v>21</v>
      </c>
      <c r="D94" s="10" t="s">
        <v>30</v>
      </c>
      <c r="E94" s="10" t="s">
        <v>211</v>
      </c>
    </row>
    <row r="95" spans="1:5" ht="45" customHeight="1" x14ac:dyDescent="0.2">
      <c r="A95" s="27"/>
      <c r="B95" s="27"/>
      <c r="C95" s="10" t="s">
        <v>46</v>
      </c>
      <c r="D95" s="10" t="s">
        <v>47</v>
      </c>
      <c r="E95" s="10" t="s">
        <v>211</v>
      </c>
    </row>
    <row r="96" spans="1:5" ht="45" customHeight="1" x14ac:dyDescent="0.2">
      <c r="A96" s="27"/>
      <c r="B96" s="27"/>
      <c r="C96" s="10" t="s">
        <v>48</v>
      </c>
      <c r="D96" s="10" t="s">
        <v>49</v>
      </c>
      <c r="E96" s="10" t="s">
        <v>211</v>
      </c>
    </row>
    <row r="97" spans="1:5" ht="45" customHeight="1" x14ac:dyDescent="0.2">
      <c r="A97" s="27"/>
      <c r="B97" s="27"/>
      <c r="C97" s="10" t="s">
        <v>50</v>
      </c>
      <c r="D97" s="10" t="s">
        <v>51</v>
      </c>
      <c r="E97" s="10" t="s">
        <v>211</v>
      </c>
    </row>
    <row r="98" spans="1:5" ht="45" customHeight="1" x14ac:dyDescent="0.2">
      <c r="A98" s="27"/>
      <c r="B98" s="27"/>
      <c r="C98" s="10" t="s">
        <v>52</v>
      </c>
      <c r="D98" s="10" t="s">
        <v>53</v>
      </c>
      <c r="E98" s="10" t="s">
        <v>211</v>
      </c>
    </row>
    <row r="99" spans="1:5" ht="45" customHeight="1" x14ac:dyDescent="0.2">
      <c r="A99" s="27"/>
      <c r="B99" s="27"/>
      <c r="C99" s="10" t="s">
        <v>54</v>
      </c>
      <c r="D99" s="10" t="s">
        <v>55</v>
      </c>
      <c r="E99" s="10" t="s">
        <v>211</v>
      </c>
    </row>
    <row r="100" spans="1:5" ht="45" customHeight="1" x14ac:dyDescent="0.2">
      <c r="A100" s="27"/>
      <c r="B100" s="27"/>
      <c r="C100" s="10" t="s">
        <v>56</v>
      </c>
      <c r="D100" s="10" t="s">
        <v>57</v>
      </c>
      <c r="E100" s="10" t="s">
        <v>211</v>
      </c>
    </row>
    <row r="101" spans="1:5" ht="45" customHeight="1" x14ac:dyDescent="0.2">
      <c r="A101" s="27" t="s">
        <v>297</v>
      </c>
      <c r="B101" s="27" t="s">
        <v>298</v>
      </c>
      <c r="C101" s="10" t="s">
        <v>21</v>
      </c>
      <c r="D101" s="10" t="s">
        <v>30</v>
      </c>
      <c r="E101" s="10" t="s">
        <v>236</v>
      </c>
    </row>
    <row r="102" spans="1:5" ht="45" customHeight="1" x14ac:dyDescent="0.2">
      <c r="A102" s="27"/>
      <c r="B102" s="27"/>
      <c r="C102" s="10" t="s">
        <v>46</v>
      </c>
      <c r="D102" s="10" t="s">
        <v>47</v>
      </c>
      <c r="E102" s="10" t="s">
        <v>236</v>
      </c>
    </row>
    <row r="103" spans="1:5" ht="45" customHeight="1" x14ac:dyDescent="0.2">
      <c r="A103" s="27"/>
      <c r="B103" s="27"/>
      <c r="C103" s="10" t="s">
        <v>48</v>
      </c>
      <c r="D103" s="10" t="s">
        <v>49</v>
      </c>
      <c r="E103" s="10" t="s">
        <v>236</v>
      </c>
    </row>
    <row r="104" spans="1:5" ht="45" customHeight="1" x14ac:dyDescent="0.2">
      <c r="A104" s="27"/>
      <c r="B104" s="27"/>
      <c r="C104" s="10" t="s">
        <v>50</v>
      </c>
      <c r="D104" s="10" t="s">
        <v>51</v>
      </c>
      <c r="E104" s="10" t="s">
        <v>236</v>
      </c>
    </row>
    <row r="105" spans="1:5" ht="45" customHeight="1" x14ac:dyDescent="0.2">
      <c r="A105" s="27"/>
      <c r="B105" s="27"/>
      <c r="C105" s="10" t="s">
        <v>52</v>
      </c>
      <c r="D105" s="10" t="s">
        <v>53</v>
      </c>
      <c r="E105" s="10" t="s">
        <v>236</v>
      </c>
    </row>
    <row r="106" spans="1:5" ht="45" customHeight="1" x14ac:dyDescent="0.2">
      <c r="A106" s="27"/>
      <c r="B106" s="27"/>
      <c r="C106" s="10" t="s">
        <v>54</v>
      </c>
      <c r="D106" s="10" t="s">
        <v>55</v>
      </c>
      <c r="E106" s="10" t="s">
        <v>236</v>
      </c>
    </row>
    <row r="107" spans="1:5" ht="45" customHeight="1" x14ac:dyDescent="0.2">
      <c r="A107" s="27"/>
      <c r="B107" s="27"/>
      <c r="C107" s="10" t="s">
        <v>56</v>
      </c>
      <c r="D107" s="10" t="s">
        <v>57</v>
      </c>
      <c r="E107" s="10" t="s">
        <v>236</v>
      </c>
    </row>
    <row r="108" spans="1:5" ht="45" customHeight="1" x14ac:dyDescent="0.2">
      <c r="A108" s="27" t="s">
        <v>303</v>
      </c>
      <c r="B108" s="27" t="s">
        <v>304</v>
      </c>
      <c r="C108" s="10" t="s">
        <v>21</v>
      </c>
      <c r="D108" s="10" t="s">
        <v>30</v>
      </c>
      <c r="E108" s="10" t="s">
        <v>236</v>
      </c>
    </row>
    <row r="109" spans="1:5" ht="45" customHeight="1" x14ac:dyDescent="0.2">
      <c r="A109" s="27"/>
      <c r="B109" s="27"/>
      <c r="C109" s="10" t="s">
        <v>46</v>
      </c>
      <c r="D109" s="10" t="s">
        <v>47</v>
      </c>
      <c r="E109" s="10" t="s">
        <v>236</v>
      </c>
    </row>
    <row r="110" spans="1:5" ht="45" customHeight="1" x14ac:dyDescent="0.2">
      <c r="A110" s="27"/>
      <c r="B110" s="27"/>
      <c r="C110" s="10" t="s">
        <v>48</v>
      </c>
      <c r="D110" s="10" t="s">
        <v>49</v>
      </c>
      <c r="E110" s="10" t="s">
        <v>236</v>
      </c>
    </row>
    <row r="111" spans="1:5" ht="45" customHeight="1" x14ac:dyDescent="0.2">
      <c r="A111" s="27"/>
      <c r="B111" s="27"/>
      <c r="C111" s="10" t="s">
        <v>50</v>
      </c>
      <c r="D111" s="10" t="s">
        <v>51</v>
      </c>
      <c r="E111" s="10" t="s">
        <v>236</v>
      </c>
    </row>
    <row r="112" spans="1:5" ht="45" customHeight="1" x14ac:dyDescent="0.2">
      <c r="A112" s="27"/>
      <c r="B112" s="27"/>
      <c r="C112" s="10" t="s">
        <v>52</v>
      </c>
      <c r="D112" s="10" t="s">
        <v>53</v>
      </c>
      <c r="E112" s="10" t="s">
        <v>236</v>
      </c>
    </row>
    <row r="113" spans="1:5" ht="45" customHeight="1" x14ac:dyDescent="0.2">
      <c r="A113" s="27"/>
      <c r="B113" s="27"/>
      <c r="C113" s="10" t="s">
        <v>54</v>
      </c>
      <c r="D113" s="10" t="s">
        <v>55</v>
      </c>
      <c r="E113" s="10" t="s">
        <v>236</v>
      </c>
    </row>
    <row r="114" spans="1:5" ht="45" customHeight="1" x14ac:dyDescent="0.2">
      <c r="A114" s="27"/>
      <c r="B114" s="27"/>
      <c r="C114" s="10" t="s">
        <v>56</v>
      </c>
      <c r="D114" s="10" t="s">
        <v>57</v>
      </c>
      <c r="E114" s="10" t="s">
        <v>236</v>
      </c>
    </row>
    <row r="115" spans="1:5" ht="45" customHeight="1" x14ac:dyDescent="0.2">
      <c r="A115" s="27" t="s">
        <v>314</v>
      </c>
      <c r="B115" s="27" t="s">
        <v>315</v>
      </c>
      <c r="C115" s="10" t="s">
        <v>21</v>
      </c>
      <c r="D115" s="10" t="s">
        <v>30</v>
      </c>
      <c r="E115" s="10" t="s">
        <v>54</v>
      </c>
    </row>
    <row r="116" spans="1:5" ht="45" customHeight="1" x14ac:dyDescent="0.2">
      <c r="A116" s="27"/>
      <c r="B116" s="27"/>
      <c r="C116" s="10" t="s">
        <v>46</v>
      </c>
      <c r="D116" s="10" t="s">
        <v>47</v>
      </c>
      <c r="E116" s="10" t="s">
        <v>54</v>
      </c>
    </row>
    <row r="117" spans="1:5" ht="45" customHeight="1" x14ac:dyDescent="0.2">
      <c r="A117" s="27"/>
      <c r="B117" s="27"/>
      <c r="C117" s="10" t="s">
        <v>48</v>
      </c>
      <c r="D117" s="10" t="s">
        <v>49</v>
      </c>
      <c r="E117" s="10" t="s">
        <v>54</v>
      </c>
    </row>
    <row r="118" spans="1:5" ht="45" customHeight="1" x14ac:dyDescent="0.2">
      <c r="A118" s="27"/>
      <c r="B118" s="27"/>
      <c r="C118" s="10" t="s">
        <v>50</v>
      </c>
      <c r="D118" s="10" t="s">
        <v>51</v>
      </c>
      <c r="E118" s="10" t="s">
        <v>54</v>
      </c>
    </row>
    <row r="119" spans="1:5" ht="45" customHeight="1" x14ac:dyDescent="0.2">
      <c r="A119" s="27"/>
      <c r="B119" s="27"/>
      <c r="C119" s="10" t="s">
        <v>52</v>
      </c>
      <c r="D119" s="10" t="s">
        <v>53</v>
      </c>
      <c r="E119" s="10" t="s">
        <v>54</v>
      </c>
    </row>
    <row r="120" spans="1:5" ht="45" customHeight="1" x14ac:dyDescent="0.2">
      <c r="A120" s="27"/>
      <c r="B120" s="27"/>
      <c r="C120" s="10" t="s">
        <v>54</v>
      </c>
      <c r="D120" s="10" t="s">
        <v>55</v>
      </c>
      <c r="E120" s="10" t="s">
        <v>54</v>
      </c>
    </row>
    <row r="121" spans="1:5" ht="45" customHeight="1" x14ac:dyDescent="0.2">
      <c r="A121" s="27"/>
      <c r="B121" s="27"/>
      <c r="C121" s="10" t="s">
        <v>56</v>
      </c>
      <c r="D121" s="10" t="s">
        <v>57</v>
      </c>
      <c r="E121" s="10" t="s">
        <v>54</v>
      </c>
    </row>
    <row r="122" spans="1:5" ht="45" customHeight="1" x14ac:dyDescent="0.2">
      <c r="A122" s="27" t="s">
        <v>322</v>
      </c>
      <c r="B122" s="27" t="s">
        <v>323</v>
      </c>
      <c r="C122" s="10" t="s">
        <v>21</v>
      </c>
      <c r="D122" s="10" t="s">
        <v>30</v>
      </c>
      <c r="E122" s="10" t="s">
        <v>56</v>
      </c>
    </row>
    <row r="123" spans="1:5" ht="45" customHeight="1" x14ac:dyDescent="0.2">
      <c r="A123" s="27"/>
      <c r="B123" s="27"/>
      <c r="C123" s="10" t="s">
        <v>46</v>
      </c>
      <c r="D123" s="10" t="s">
        <v>47</v>
      </c>
      <c r="E123" s="10" t="s">
        <v>56</v>
      </c>
    </row>
    <row r="124" spans="1:5" ht="45" customHeight="1" x14ac:dyDescent="0.2">
      <c r="A124" s="27"/>
      <c r="B124" s="27"/>
      <c r="C124" s="10" t="s">
        <v>48</v>
      </c>
      <c r="D124" s="10" t="s">
        <v>49</v>
      </c>
      <c r="E124" s="10" t="s">
        <v>56</v>
      </c>
    </row>
    <row r="125" spans="1:5" ht="45" customHeight="1" x14ac:dyDescent="0.2">
      <c r="A125" s="27"/>
      <c r="B125" s="27"/>
      <c r="C125" s="10" t="s">
        <v>50</v>
      </c>
      <c r="D125" s="10" t="s">
        <v>51</v>
      </c>
      <c r="E125" s="10" t="s">
        <v>56</v>
      </c>
    </row>
    <row r="126" spans="1:5" ht="45" customHeight="1" x14ac:dyDescent="0.2">
      <c r="A126" s="27"/>
      <c r="B126" s="27"/>
      <c r="C126" s="10" t="s">
        <v>52</v>
      </c>
      <c r="D126" s="10" t="s">
        <v>53</v>
      </c>
      <c r="E126" s="10" t="s">
        <v>56</v>
      </c>
    </row>
    <row r="127" spans="1:5" ht="45" customHeight="1" x14ac:dyDescent="0.2">
      <c r="A127" s="27"/>
      <c r="B127" s="27"/>
      <c r="C127" s="10" t="s">
        <v>54</v>
      </c>
      <c r="D127" s="10" t="s">
        <v>55</v>
      </c>
      <c r="E127" s="10" t="s">
        <v>56</v>
      </c>
    </row>
    <row r="128" spans="1:5" ht="45" customHeight="1" x14ac:dyDescent="0.2">
      <c r="A128" s="27"/>
      <c r="B128" s="27"/>
      <c r="C128" s="10" t="s">
        <v>56</v>
      </c>
      <c r="D128" s="10" t="s">
        <v>57</v>
      </c>
      <c r="E128" s="10" t="s">
        <v>56</v>
      </c>
    </row>
    <row r="129" spans="1:5" ht="45" customHeight="1" x14ac:dyDescent="0.2">
      <c r="A129" s="27" t="s">
        <v>333</v>
      </c>
      <c r="B129" s="27" t="s">
        <v>334</v>
      </c>
      <c r="C129" s="10" t="s">
        <v>21</v>
      </c>
      <c r="D129" s="10" t="s">
        <v>30</v>
      </c>
      <c r="E129" s="10" t="s">
        <v>56</v>
      </c>
    </row>
    <row r="130" spans="1:5" ht="45" customHeight="1" x14ac:dyDescent="0.2">
      <c r="A130" s="27"/>
      <c r="B130" s="27"/>
      <c r="C130" s="10" t="s">
        <v>46</v>
      </c>
      <c r="D130" s="10" t="s">
        <v>47</v>
      </c>
      <c r="E130" s="10" t="s">
        <v>56</v>
      </c>
    </row>
    <row r="131" spans="1:5" ht="45" customHeight="1" x14ac:dyDescent="0.2">
      <c r="A131" s="27"/>
      <c r="B131" s="27"/>
      <c r="C131" s="10" t="s">
        <v>48</v>
      </c>
      <c r="D131" s="10" t="s">
        <v>49</v>
      </c>
      <c r="E131" s="10" t="s">
        <v>56</v>
      </c>
    </row>
    <row r="132" spans="1:5" ht="45" customHeight="1" x14ac:dyDescent="0.2">
      <c r="A132" s="27"/>
      <c r="B132" s="27"/>
      <c r="C132" s="10" t="s">
        <v>50</v>
      </c>
      <c r="D132" s="10" t="s">
        <v>51</v>
      </c>
      <c r="E132" s="10" t="s">
        <v>56</v>
      </c>
    </row>
    <row r="133" spans="1:5" ht="45" customHeight="1" x14ac:dyDescent="0.2">
      <c r="A133" s="27"/>
      <c r="B133" s="27"/>
      <c r="C133" s="10" t="s">
        <v>52</v>
      </c>
      <c r="D133" s="10" t="s">
        <v>53</v>
      </c>
      <c r="E133" s="10" t="s">
        <v>56</v>
      </c>
    </row>
    <row r="134" spans="1:5" ht="45" customHeight="1" x14ac:dyDescent="0.2">
      <c r="A134" s="27"/>
      <c r="B134" s="27"/>
      <c r="C134" s="10" t="s">
        <v>54</v>
      </c>
      <c r="D134" s="10" t="s">
        <v>55</v>
      </c>
      <c r="E134" s="10" t="s">
        <v>56</v>
      </c>
    </row>
    <row r="135" spans="1:5" ht="45" customHeight="1" x14ac:dyDescent="0.2">
      <c r="A135" s="27"/>
      <c r="B135" s="27"/>
      <c r="C135" s="10" t="s">
        <v>56</v>
      </c>
      <c r="D135" s="10" t="s">
        <v>57</v>
      </c>
      <c r="E135" s="10" t="s">
        <v>56</v>
      </c>
    </row>
    <row r="136" spans="1:5" ht="45" customHeight="1" x14ac:dyDescent="0.2">
      <c r="A136" s="27" t="s">
        <v>341</v>
      </c>
      <c r="B136" s="27" t="s">
        <v>346</v>
      </c>
      <c r="C136" s="10" t="s">
        <v>21</v>
      </c>
      <c r="D136" s="10" t="s">
        <v>30</v>
      </c>
      <c r="E136" s="10" t="s">
        <v>56</v>
      </c>
    </row>
    <row r="137" spans="1:5" ht="45" customHeight="1" x14ac:dyDescent="0.2">
      <c r="A137" s="27"/>
      <c r="B137" s="27"/>
      <c r="C137" s="10" t="s">
        <v>46</v>
      </c>
      <c r="D137" s="10" t="s">
        <v>47</v>
      </c>
      <c r="E137" s="10" t="s">
        <v>56</v>
      </c>
    </row>
    <row r="138" spans="1:5" ht="45" customHeight="1" x14ac:dyDescent="0.2">
      <c r="A138" s="27"/>
      <c r="B138" s="27"/>
      <c r="C138" s="10" t="s">
        <v>48</v>
      </c>
      <c r="D138" s="10" t="s">
        <v>49</v>
      </c>
      <c r="E138" s="10" t="s">
        <v>56</v>
      </c>
    </row>
    <row r="139" spans="1:5" ht="45" customHeight="1" x14ac:dyDescent="0.2">
      <c r="A139" s="27"/>
      <c r="B139" s="27"/>
      <c r="C139" s="10" t="s">
        <v>50</v>
      </c>
      <c r="D139" s="10" t="s">
        <v>51</v>
      </c>
      <c r="E139" s="10" t="s">
        <v>56</v>
      </c>
    </row>
    <row r="140" spans="1:5" ht="45" customHeight="1" x14ac:dyDescent="0.2">
      <c r="A140" s="27"/>
      <c r="B140" s="27"/>
      <c r="C140" s="10" t="s">
        <v>52</v>
      </c>
      <c r="D140" s="10" t="s">
        <v>53</v>
      </c>
      <c r="E140" s="10" t="s">
        <v>56</v>
      </c>
    </row>
    <row r="141" spans="1:5" ht="45" customHeight="1" x14ac:dyDescent="0.2">
      <c r="A141" s="27"/>
      <c r="B141" s="27"/>
      <c r="C141" s="10" t="s">
        <v>54</v>
      </c>
      <c r="D141" s="10" t="s">
        <v>55</v>
      </c>
      <c r="E141" s="10" t="s">
        <v>56</v>
      </c>
    </row>
    <row r="142" spans="1:5" ht="45" customHeight="1" x14ac:dyDescent="0.2">
      <c r="A142" s="27"/>
      <c r="B142" s="27"/>
      <c r="C142" s="10" t="s">
        <v>56</v>
      </c>
      <c r="D142" s="10" t="s">
        <v>57</v>
      </c>
      <c r="E142" s="10" t="s">
        <v>56</v>
      </c>
    </row>
    <row r="143" spans="1:5" ht="45" customHeight="1" x14ac:dyDescent="0.2">
      <c r="A143" s="27" t="s">
        <v>350</v>
      </c>
      <c r="B143" s="27" t="s">
        <v>351</v>
      </c>
      <c r="C143" s="10" t="s">
        <v>21</v>
      </c>
      <c r="D143" s="10" t="s">
        <v>30</v>
      </c>
      <c r="E143" s="10" t="s">
        <v>56</v>
      </c>
    </row>
    <row r="144" spans="1:5" ht="45" customHeight="1" x14ac:dyDescent="0.2">
      <c r="A144" s="27"/>
      <c r="B144" s="27"/>
      <c r="C144" s="10" t="s">
        <v>46</v>
      </c>
      <c r="D144" s="10" t="s">
        <v>47</v>
      </c>
      <c r="E144" s="10" t="s">
        <v>56</v>
      </c>
    </row>
    <row r="145" spans="1:5" ht="45" customHeight="1" x14ac:dyDescent="0.2">
      <c r="A145" s="27"/>
      <c r="B145" s="27"/>
      <c r="C145" s="10" t="s">
        <v>48</v>
      </c>
      <c r="D145" s="10" t="s">
        <v>49</v>
      </c>
      <c r="E145" s="10" t="s">
        <v>56</v>
      </c>
    </row>
    <row r="146" spans="1:5" ht="45" customHeight="1" x14ac:dyDescent="0.2">
      <c r="A146" s="27"/>
      <c r="B146" s="27"/>
      <c r="C146" s="10" t="s">
        <v>50</v>
      </c>
      <c r="D146" s="10" t="s">
        <v>51</v>
      </c>
      <c r="E146" s="10" t="s">
        <v>56</v>
      </c>
    </row>
    <row r="147" spans="1:5" ht="45" customHeight="1" x14ac:dyDescent="0.2">
      <c r="A147" s="27"/>
      <c r="B147" s="27"/>
      <c r="C147" s="10" t="s">
        <v>52</v>
      </c>
      <c r="D147" s="10" t="s">
        <v>53</v>
      </c>
      <c r="E147" s="10" t="s">
        <v>56</v>
      </c>
    </row>
    <row r="148" spans="1:5" ht="45" customHeight="1" x14ac:dyDescent="0.2">
      <c r="A148" s="27"/>
      <c r="B148" s="27"/>
      <c r="C148" s="10" t="s">
        <v>54</v>
      </c>
      <c r="D148" s="10" t="s">
        <v>55</v>
      </c>
      <c r="E148" s="10" t="s">
        <v>56</v>
      </c>
    </row>
    <row r="149" spans="1:5" ht="45" customHeight="1" x14ac:dyDescent="0.2">
      <c r="A149" s="27"/>
      <c r="B149" s="27"/>
      <c r="C149" s="10" t="s">
        <v>56</v>
      </c>
      <c r="D149" s="10" t="s">
        <v>57</v>
      </c>
      <c r="E149" s="10" t="s">
        <v>56</v>
      </c>
    </row>
    <row r="150" spans="1:5" ht="45" customHeight="1" x14ac:dyDescent="0.2">
      <c r="A150" s="27" t="s">
        <v>355</v>
      </c>
      <c r="B150" s="27" t="s">
        <v>356</v>
      </c>
      <c r="C150" s="10" t="s">
        <v>21</v>
      </c>
      <c r="D150" s="10" t="s">
        <v>30</v>
      </c>
      <c r="E150" s="10" t="s">
        <v>256</v>
      </c>
    </row>
    <row r="151" spans="1:5" ht="45" customHeight="1" x14ac:dyDescent="0.2">
      <c r="A151" s="27"/>
      <c r="B151" s="27"/>
      <c r="C151" s="10" t="s">
        <v>46</v>
      </c>
      <c r="D151" s="10" t="s">
        <v>47</v>
      </c>
      <c r="E151" s="10" t="s">
        <v>256</v>
      </c>
    </row>
    <row r="152" spans="1:5" ht="45" customHeight="1" x14ac:dyDescent="0.2">
      <c r="A152" s="27"/>
      <c r="B152" s="27"/>
      <c r="C152" s="10" t="s">
        <v>48</v>
      </c>
      <c r="D152" s="10" t="s">
        <v>49</v>
      </c>
      <c r="E152" s="10" t="s">
        <v>256</v>
      </c>
    </row>
    <row r="153" spans="1:5" ht="45" customHeight="1" x14ac:dyDescent="0.2">
      <c r="A153" s="27"/>
      <c r="B153" s="27"/>
      <c r="C153" s="10" t="s">
        <v>50</v>
      </c>
      <c r="D153" s="10" t="s">
        <v>51</v>
      </c>
      <c r="E153" s="10" t="s">
        <v>256</v>
      </c>
    </row>
    <row r="154" spans="1:5" ht="45" customHeight="1" x14ac:dyDescent="0.2">
      <c r="A154" s="27"/>
      <c r="B154" s="27"/>
      <c r="C154" s="10" t="s">
        <v>52</v>
      </c>
      <c r="D154" s="10" t="s">
        <v>53</v>
      </c>
      <c r="E154" s="10" t="s">
        <v>256</v>
      </c>
    </row>
    <row r="155" spans="1:5" ht="45" customHeight="1" x14ac:dyDescent="0.2">
      <c r="A155" s="27"/>
      <c r="B155" s="27"/>
      <c r="C155" s="10" t="s">
        <v>54</v>
      </c>
      <c r="D155" s="10" t="s">
        <v>55</v>
      </c>
      <c r="E155" s="10" t="s">
        <v>256</v>
      </c>
    </row>
    <row r="156" spans="1:5" ht="45" customHeight="1" x14ac:dyDescent="0.2">
      <c r="A156" s="27"/>
      <c r="B156" s="27"/>
      <c r="C156" s="10" t="s">
        <v>56</v>
      </c>
      <c r="D156" s="10" t="s">
        <v>57</v>
      </c>
      <c r="E156" s="10" t="s">
        <v>256</v>
      </c>
    </row>
    <row r="157" spans="1:5" ht="45" customHeight="1" x14ac:dyDescent="0.2">
      <c r="A157" s="27" t="s">
        <v>378</v>
      </c>
      <c r="B157" s="27" t="s">
        <v>383</v>
      </c>
      <c r="C157" s="10" t="s">
        <v>21</v>
      </c>
      <c r="D157" s="10" t="s">
        <v>30</v>
      </c>
      <c r="E157" s="10" t="s">
        <v>256</v>
      </c>
    </row>
    <row r="158" spans="1:5" ht="45" customHeight="1" x14ac:dyDescent="0.2">
      <c r="A158" s="27"/>
      <c r="B158" s="27"/>
      <c r="C158" s="10" t="s">
        <v>46</v>
      </c>
      <c r="D158" s="10" t="s">
        <v>47</v>
      </c>
      <c r="E158" s="10" t="s">
        <v>256</v>
      </c>
    </row>
    <row r="159" spans="1:5" ht="45" customHeight="1" x14ac:dyDescent="0.2">
      <c r="A159" s="27"/>
      <c r="B159" s="27"/>
      <c r="C159" s="10" t="s">
        <v>48</v>
      </c>
      <c r="D159" s="10" t="s">
        <v>49</v>
      </c>
      <c r="E159" s="10" t="s">
        <v>256</v>
      </c>
    </row>
    <row r="160" spans="1:5" ht="45" customHeight="1" x14ac:dyDescent="0.2">
      <c r="A160" s="27"/>
      <c r="B160" s="27"/>
      <c r="C160" s="10" t="s">
        <v>50</v>
      </c>
      <c r="D160" s="10" t="s">
        <v>51</v>
      </c>
      <c r="E160" s="10" t="s">
        <v>256</v>
      </c>
    </row>
    <row r="161" spans="1:5" ht="45" customHeight="1" x14ac:dyDescent="0.2">
      <c r="A161" s="27"/>
      <c r="B161" s="27"/>
      <c r="C161" s="10" t="s">
        <v>52</v>
      </c>
      <c r="D161" s="10" t="s">
        <v>53</v>
      </c>
      <c r="E161" s="10" t="s">
        <v>256</v>
      </c>
    </row>
    <row r="162" spans="1:5" ht="45" customHeight="1" x14ac:dyDescent="0.2">
      <c r="A162" s="27"/>
      <c r="B162" s="27"/>
      <c r="C162" s="10" t="s">
        <v>54</v>
      </c>
      <c r="D162" s="10" t="s">
        <v>55</v>
      </c>
      <c r="E162" s="10" t="s">
        <v>256</v>
      </c>
    </row>
    <row r="163" spans="1:5" ht="45" customHeight="1" x14ac:dyDescent="0.2">
      <c r="A163" s="27"/>
      <c r="B163" s="27"/>
      <c r="C163" s="10" t="s">
        <v>56</v>
      </c>
      <c r="D163" s="10" t="s">
        <v>57</v>
      </c>
      <c r="E163" s="10" t="s">
        <v>256</v>
      </c>
    </row>
    <row r="164" spans="1:5" ht="45" customHeight="1" x14ac:dyDescent="0.2">
      <c r="A164" s="27" t="s">
        <v>420</v>
      </c>
      <c r="B164" s="27" t="s">
        <v>421</v>
      </c>
      <c r="C164" s="10" t="s">
        <v>21</v>
      </c>
      <c r="D164" s="10" t="s">
        <v>30</v>
      </c>
      <c r="E164" s="10" t="s">
        <v>256</v>
      </c>
    </row>
    <row r="165" spans="1:5" ht="45" customHeight="1" x14ac:dyDescent="0.2">
      <c r="A165" s="27"/>
      <c r="B165" s="27"/>
      <c r="C165" s="10" t="s">
        <v>46</v>
      </c>
      <c r="D165" s="10" t="s">
        <v>47</v>
      </c>
      <c r="E165" s="10" t="s">
        <v>256</v>
      </c>
    </row>
    <row r="166" spans="1:5" ht="45" customHeight="1" x14ac:dyDescent="0.2">
      <c r="A166" s="27"/>
      <c r="B166" s="27"/>
      <c r="C166" s="10" t="s">
        <v>48</v>
      </c>
      <c r="D166" s="10" t="s">
        <v>49</v>
      </c>
      <c r="E166" s="10" t="s">
        <v>256</v>
      </c>
    </row>
    <row r="167" spans="1:5" ht="45" customHeight="1" x14ac:dyDescent="0.2">
      <c r="A167" s="27"/>
      <c r="B167" s="27"/>
      <c r="C167" s="10" t="s">
        <v>50</v>
      </c>
      <c r="D167" s="10" t="s">
        <v>51</v>
      </c>
      <c r="E167" s="10" t="s">
        <v>256</v>
      </c>
    </row>
    <row r="168" spans="1:5" ht="45" customHeight="1" x14ac:dyDescent="0.2">
      <c r="A168" s="27"/>
      <c r="B168" s="27"/>
      <c r="C168" s="10" t="s">
        <v>52</v>
      </c>
      <c r="D168" s="10" t="s">
        <v>53</v>
      </c>
      <c r="E168" s="10" t="s">
        <v>256</v>
      </c>
    </row>
    <row r="169" spans="1:5" ht="45" customHeight="1" x14ac:dyDescent="0.2">
      <c r="A169" s="27"/>
      <c r="B169" s="27"/>
      <c r="C169" s="10" t="s">
        <v>54</v>
      </c>
      <c r="D169" s="10" t="s">
        <v>55</v>
      </c>
      <c r="E169" s="10" t="s">
        <v>256</v>
      </c>
    </row>
    <row r="170" spans="1:5" ht="45" customHeight="1" x14ac:dyDescent="0.2">
      <c r="A170" s="27"/>
      <c r="B170" s="27"/>
      <c r="C170" s="10" t="s">
        <v>56</v>
      </c>
      <c r="D170" s="10" t="s">
        <v>57</v>
      </c>
      <c r="E170" s="10" t="s">
        <v>256</v>
      </c>
    </row>
    <row r="171" spans="1:5" ht="45" customHeight="1" x14ac:dyDescent="0.2">
      <c r="A171" s="27" t="s">
        <v>449</v>
      </c>
      <c r="B171" s="27" t="s">
        <v>454</v>
      </c>
      <c r="C171" s="10" t="s">
        <v>21</v>
      </c>
      <c r="D171" s="10" t="s">
        <v>30</v>
      </c>
      <c r="E171" s="10" t="s">
        <v>52</v>
      </c>
    </row>
    <row r="172" spans="1:5" ht="45" customHeight="1" x14ac:dyDescent="0.2">
      <c r="A172" s="27"/>
      <c r="B172" s="27"/>
      <c r="C172" s="10" t="s">
        <v>46</v>
      </c>
      <c r="D172" s="10" t="s">
        <v>47</v>
      </c>
      <c r="E172" s="10" t="s">
        <v>52</v>
      </c>
    </row>
    <row r="173" spans="1:5" ht="45" customHeight="1" x14ac:dyDescent="0.2">
      <c r="A173" s="27"/>
      <c r="B173" s="27"/>
      <c r="C173" s="10" t="s">
        <v>48</v>
      </c>
      <c r="D173" s="10" t="s">
        <v>49</v>
      </c>
      <c r="E173" s="10" t="s">
        <v>52</v>
      </c>
    </row>
    <row r="174" spans="1:5" ht="45" customHeight="1" x14ac:dyDescent="0.2">
      <c r="A174" s="27"/>
      <c r="B174" s="27"/>
      <c r="C174" s="10" t="s">
        <v>50</v>
      </c>
      <c r="D174" s="10" t="s">
        <v>51</v>
      </c>
      <c r="E174" s="10" t="s">
        <v>52</v>
      </c>
    </row>
    <row r="175" spans="1:5" ht="45" customHeight="1" x14ac:dyDescent="0.2">
      <c r="A175" s="27"/>
      <c r="B175" s="27"/>
      <c r="C175" s="10" t="s">
        <v>52</v>
      </c>
      <c r="D175" s="10" t="s">
        <v>53</v>
      </c>
      <c r="E175" s="10" t="s">
        <v>52</v>
      </c>
    </row>
    <row r="176" spans="1:5" ht="45" customHeight="1" x14ac:dyDescent="0.2">
      <c r="A176" s="27"/>
      <c r="B176" s="27"/>
      <c r="C176" s="10" t="s">
        <v>54</v>
      </c>
      <c r="D176" s="10" t="s">
        <v>55</v>
      </c>
      <c r="E176" s="10" t="s">
        <v>52</v>
      </c>
    </row>
    <row r="177" spans="1:5" ht="45" customHeight="1" x14ac:dyDescent="0.2">
      <c r="A177" s="27"/>
      <c r="B177" s="27"/>
      <c r="C177" s="10" t="s">
        <v>56</v>
      </c>
      <c r="D177" s="10" t="s">
        <v>57</v>
      </c>
      <c r="E177" s="10" t="s">
        <v>52</v>
      </c>
    </row>
    <row r="178" spans="1:5" ht="45" customHeight="1" x14ac:dyDescent="0.2">
      <c r="A178" s="27" t="s">
        <v>473</v>
      </c>
      <c r="B178" s="27" t="s">
        <v>474</v>
      </c>
      <c r="C178" s="10" t="s">
        <v>21</v>
      </c>
      <c r="D178" s="10" t="s">
        <v>30</v>
      </c>
      <c r="E178" s="10" t="s">
        <v>256</v>
      </c>
    </row>
    <row r="179" spans="1:5" ht="45" customHeight="1" x14ac:dyDescent="0.2">
      <c r="A179" s="27"/>
      <c r="B179" s="27"/>
      <c r="C179" s="10" t="s">
        <v>46</v>
      </c>
      <c r="D179" s="10" t="s">
        <v>47</v>
      </c>
      <c r="E179" s="10" t="s">
        <v>256</v>
      </c>
    </row>
    <row r="180" spans="1:5" ht="45" customHeight="1" x14ac:dyDescent="0.2">
      <c r="A180" s="27"/>
      <c r="B180" s="27"/>
      <c r="C180" s="10" t="s">
        <v>48</v>
      </c>
      <c r="D180" s="10" t="s">
        <v>49</v>
      </c>
      <c r="E180" s="10" t="s">
        <v>256</v>
      </c>
    </row>
    <row r="181" spans="1:5" ht="45" customHeight="1" x14ac:dyDescent="0.2">
      <c r="A181" s="27"/>
      <c r="B181" s="27"/>
      <c r="C181" s="10" t="s">
        <v>50</v>
      </c>
      <c r="D181" s="10" t="s">
        <v>51</v>
      </c>
      <c r="E181" s="10" t="s">
        <v>256</v>
      </c>
    </row>
    <row r="182" spans="1:5" ht="45" customHeight="1" x14ac:dyDescent="0.2">
      <c r="A182" s="27"/>
      <c r="B182" s="27"/>
      <c r="C182" s="10" t="s">
        <v>52</v>
      </c>
      <c r="D182" s="10" t="s">
        <v>53</v>
      </c>
      <c r="E182" s="10" t="s">
        <v>256</v>
      </c>
    </row>
    <row r="183" spans="1:5" ht="45" customHeight="1" x14ac:dyDescent="0.2">
      <c r="A183" s="27"/>
      <c r="B183" s="27"/>
      <c r="C183" s="10" t="s">
        <v>54</v>
      </c>
      <c r="D183" s="10" t="s">
        <v>55</v>
      </c>
      <c r="E183" s="10" t="s">
        <v>256</v>
      </c>
    </row>
    <row r="184" spans="1:5" ht="45" customHeight="1" x14ac:dyDescent="0.2">
      <c r="A184" s="27"/>
      <c r="B184" s="27"/>
      <c r="C184" s="10" t="s">
        <v>56</v>
      </c>
      <c r="D184" s="10" t="s">
        <v>57</v>
      </c>
      <c r="E184" s="10" t="s">
        <v>256</v>
      </c>
    </row>
    <row r="185" spans="1:5" ht="45" customHeight="1" x14ac:dyDescent="0.2">
      <c r="A185" s="27" t="s">
        <v>487</v>
      </c>
      <c r="B185" s="27" t="s">
        <v>488</v>
      </c>
      <c r="C185" s="10" t="s">
        <v>21</v>
      </c>
      <c r="D185" s="10" t="s">
        <v>30</v>
      </c>
      <c r="E185" s="10" t="s">
        <v>256</v>
      </c>
    </row>
    <row r="186" spans="1:5" ht="45" customHeight="1" x14ac:dyDescent="0.2">
      <c r="A186" s="27"/>
      <c r="B186" s="27"/>
      <c r="C186" s="10" t="s">
        <v>46</v>
      </c>
      <c r="D186" s="10" t="s">
        <v>47</v>
      </c>
      <c r="E186" s="10" t="s">
        <v>256</v>
      </c>
    </row>
    <row r="187" spans="1:5" ht="45" customHeight="1" x14ac:dyDescent="0.2">
      <c r="A187" s="27"/>
      <c r="B187" s="27"/>
      <c r="C187" s="10" t="s">
        <v>48</v>
      </c>
      <c r="D187" s="10" t="s">
        <v>49</v>
      </c>
      <c r="E187" s="10" t="s">
        <v>256</v>
      </c>
    </row>
    <row r="188" spans="1:5" ht="45" customHeight="1" x14ac:dyDescent="0.2">
      <c r="A188" s="27"/>
      <c r="B188" s="27"/>
      <c r="C188" s="10" t="s">
        <v>50</v>
      </c>
      <c r="D188" s="10" t="s">
        <v>51</v>
      </c>
      <c r="E188" s="10" t="s">
        <v>256</v>
      </c>
    </row>
    <row r="189" spans="1:5" ht="45" customHeight="1" x14ac:dyDescent="0.2">
      <c r="A189" s="27"/>
      <c r="B189" s="27"/>
      <c r="C189" s="10" t="s">
        <v>52</v>
      </c>
      <c r="D189" s="10" t="s">
        <v>53</v>
      </c>
      <c r="E189" s="10" t="s">
        <v>256</v>
      </c>
    </row>
    <row r="190" spans="1:5" ht="45" customHeight="1" x14ac:dyDescent="0.2">
      <c r="A190" s="27"/>
      <c r="B190" s="27"/>
      <c r="C190" s="10" t="s">
        <v>54</v>
      </c>
      <c r="D190" s="10" t="s">
        <v>55</v>
      </c>
      <c r="E190" s="10" t="s">
        <v>256</v>
      </c>
    </row>
    <row r="191" spans="1:5" ht="45" customHeight="1" x14ac:dyDescent="0.2">
      <c r="A191" s="27"/>
      <c r="B191" s="27"/>
      <c r="C191" s="10" t="s">
        <v>56</v>
      </c>
      <c r="D191" s="10" t="s">
        <v>57</v>
      </c>
      <c r="E191" s="10" t="s">
        <v>256</v>
      </c>
    </row>
    <row r="192" spans="1:5" ht="45" customHeight="1" x14ac:dyDescent="0.2">
      <c r="A192" s="27" t="s">
        <v>506</v>
      </c>
      <c r="B192" s="27" t="s">
        <v>511</v>
      </c>
      <c r="C192" s="10" t="s">
        <v>21</v>
      </c>
      <c r="D192" s="10" t="s">
        <v>30</v>
      </c>
      <c r="E192" s="10" t="s">
        <v>52</v>
      </c>
    </row>
    <row r="193" spans="1:5" ht="45" customHeight="1" x14ac:dyDescent="0.2">
      <c r="A193" s="27"/>
      <c r="B193" s="27"/>
      <c r="C193" s="10" t="s">
        <v>46</v>
      </c>
      <c r="D193" s="10" t="s">
        <v>47</v>
      </c>
      <c r="E193" s="10" t="s">
        <v>52</v>
      </c>
    </row>
    <row r="194" spans="1:5" ht="45" customHeight="1" x14ac:dyDescent="0.2">
      <c r="A194" s="27"/>
      <c r="B194" s="27"/>
      <c r="C194" s="10" t="s">
        <v>48</v>
      </c>
      <c r="D194" s="10" t="s">
        <v>49</v>
      </c>
      <c r="E194" s="10" t="s">
        <v>52</v>
      </c>
    </row>
    <row r="195" spans="1:5" ht="45" customHeight="1" x14ac:dyDescent="0.2">
      <c r="A195" s="27"/>
      <c r="B195" s="27"/>
      <c r="C195" s="10" t="s">
        <v>50</v>
      </c>
      <c r="D195" s="10" t="s">
        <v>51</v>
      </c>
      <c r="E195" s="10" t="s">
        <v>52</v>
      </c>
    </row>
    <row r="196" spans="1:5" ht="45" customHeight="1" x14ac:dyDescent="0.2">
      <c r="A196" s="27"/>
      <c r="B196" s="27"/>
      <c r="C196" s="10" t="s">
        <v>52</v>
      </c>
      <c r="D196" s="10" t="s">
        <v>53</v>
      </c>
      <c r="E196" s="10" t="s">
        <v>52</v>
      </c>
    </row>
    <row r="197" spans="1:5" ht="45" customHeight="1" x14ac:dyDescent="0.2">
      <c r="A197" s="27"/>
      <c r="B197" s="27"/>
      <c r="C197" s="10" t="s">
        <v>54</v>
      </c>
      <c r="D197" s="10" t="s">
        <v>55</v>
      </c>
      <c r="E197" s="10" t="s">
        <v>52</v>
      </c>
    </row>
    <row r="198" spans="1:5" ht="45" customHeight="1" x14ac:dyDescent="0.2">
      <c r="A198" s="27"/>
      <c r="B198" s="27"/>
      <c r="C198" s="10" t="s">
        <v>56</v>
      </c>
      <c r="D198" s="10" t="s">
        <v>57</v>
      </c>
      <c r="E198" s="10" t="s">
        <v>52</v>
      </c>
    </row>
    <row r="199" spans="1:5" ht="45" customHeight="1" x14ac:dyDescent="0.2">
      <c r="A199" s="27" t="s">
        <v>547</v>
      </c>
      <c r="B199" s="27" t="s">
        <v>548</v>
      </c>
      <c r="C199" s="10" t="s">
        <v>21</v>
      </c>
      <c r="D199" s="10" t="s">
        <v>30</v>
      </c>
      <c r="E199" s="10" t="s">
        <v>52</v>
      </c>
    </row>
    <row r="200" spans="1:5" ht="45" customHeight="1" x14ac:dyDescent="0.2">
      <c r="A200" s="27"/>
      <c r="B200" s="27"/>
      <c r="C200" s="10" t="s">
        <v>46</v>
      </c>
      <c r="D200" s="10" t="s">
        <v>47</v>
      </c>
      <c r="E200" s="10" t="s">
        <v>52</v>
      </c>
    </row>
    <row r="201" spans="1:5" ht="45" customHeight="1" x14ac:dyDescent="0.2">
      <c r="A201" s="27"/>
      <c r="B201" s="27"/>
      <c r="C201" s="10" t="s">
        <v>48</v>
      </c>
      <c r="D201" s="10" t="s">
        <v>49</v>
      </c>
      <c r="E201" s="10" t="s">
        <v>52</v>
      </c>
    </row>
    <row r="202" spans="1:5" ht="45" customHeight="1" x14ac:dyDescent="0.2">
      <c r="A202" s="27"/>
      <c r="B202" s="27"/>
      <c r="C202" s="10" t="s">
        <v>50</v>
      </c>
      <c r="D202" s="10" t="s">
        <v>51</v>
      </c>
      <c r="E202" s="10" t="s">
        <v>52</v>
      </c>
    </row>
    <row r="203" spans="1:5" ht="45" customHeight="1" x14ac:dyDescent="0.2">
      <c r="A203" s="27"/>
      <c r="B203" s="27"/>
      <c r="C203" s="10" t="s">
        <v>52</v>
      </c>
      <c r="D203" s="10" t="s">
        <v>53</v>
      </c>
      <c r="E203" s="10" t="s">
        <v>52</v>
      </c>
    </row>
    <row r="204" spans="1:5" ht="45" customHeight="1" x14ac:dyDescent="0.2">
      <c r="A204" s="27"/>
      <c r="B204" s="27"/>
      <c r="C204" s="10" t="s">
        <v>54</v>
      </c>
      <c r="D204" s="10" t="s">
        <v>55</v>
      </c>
      <c r="E204" s="10" t="s">
        <v>52</v>
      </c>
    </row>
    <row r="205" spans="1:5" ht="45" customHeight="1" x14ac:dyDescent="0.2">
      <c r="A205" s="27"/>
      <c r="B205" s="27"/>
      <c r="C205" s="10" t="s">
        <v>56</v>
      </c>
      <c r="D205" s="10" t="s">
        <v>57</v>
      </c>
      <c r="E205" s="10" t="s">
        <v>52</v>
      </c>
    </row>
    <row r="206" spans="1:5" ht="45" customHeight="1" x14ac:dyDescent="0.2">
      <c r="A206" s="27" t="s">
        <v>585</v>
      </c>
      <c r="B206" s="27" t="s">
        <v>586</v>
      </c>
      <c r="C206" s="10" t="s">
        <v>21</v>
      </c>
      <c r="D206" s="10" t="s">
        <v>30</v>
      </c>
      <c r="E206" s="10" t="s">
        <v>54</v>
      </c>
    </row>
    <row r="207" spans="1:5" ht="45" customHeight="1" x14ac:dyDescent="0.2">
      <c r="A207" s="27"/>
      <c r="B207" s="27"/>
      <c r="C207" s="10" t="s">
        <v>46</v>
      </c>
      <c r="D207" s="10" t="s">
        <v>47</v>
      </c>
      <c r="E207" s="10" t="s">
        <v>54</v>
      </c>
    </row>
    <row r="208" spans="1:5" ht="45" customHeight="1" x14ac:dyDescent="0.2">
      <c r="A208" s="27"/>
      <c r="B208" s="27"/>
      <c r="C208" s="10" t="s">
        <v>48</v>
      </c>
      <c r="D208" s="10" t="s">
        <v>49</v>
      </c>
      <c r="E208" s="10" t="s">
        <v>54</v>
      </c>
    </row>
    <row r="209" spans="1:5" ht="45" customHeight="1" x14ac:dyDescent="0.2">
      <c r="A209" s="27"/>
      <c r="B209" s="27"/>
      <c r="C209" s="10" t="s">
        <v>50</v>
      </c>
      <c r="D209" s="10" t="s">
        <v>51</v>
      </c>
      <c r="E209" s="10" t="s">
        <v>54</v>
      </c>
    </row>
    <row r="210" spans="1:5" ht="45" customHeight="1" x14ac:dyDescent="0.2">
      <c r="A210" s="27"/>
      <c r="B210" s="27"/>
      <c r="C210" s="10" t="s">
        <v>52</v>
      </c>
      <c r="D210" s="10" t="s">
        <v>53</v>
      </c>
      <c r="E210" s="10" t="s">
        <v>54</v>
      </c>
    </row>
    <row r="211" spans="1:5" ht="45" customHeight="1" x14ac:dyDescent="0.2">
      <c r="A211" s="27"/>
      <c r="B211" s="27"/>
      <c r="C211" s="10" t="s">
        <v>54</v>
      </c>
      <c r="D211" s="10" t="s">
        <v>55</v>
      </c>
      <c r="E211" s="10" t="s">
        <v>54</v>
      </c>
    </row>
    <row r="212" spans="1:5" ht="45" customHeight="1" x14ac:dyDescent="0.2">
      <c r="A212" s="27"/>
      <c r="B212" s="27"/>
      <c r="C212" s="10" t="s">
        <v>56</v>
      </c>
      <c r="D212" s="10" t="s">
        <v>57</v>
      </c>
      <c r="E212" s="10" t="s">
        <v>54</v>
      </c>
    </row>
    <row r="213" spans="1:5" ht="45" customHeight="1" x14ac:dyDescent="0.2">
      <c r="A213" s="27" t="s">
        <v>602</v>
      </c>
      <c r="B213" s="27" t="s">
        <v>603</v>
      </c>
      <c r="C213" s="10" t="s">
        <v>21</v>
      </c>
      <c r="D213" s="10" t="s">
        <v>30</v>
      </c>
      <c r="E213" s="10" t="s">
        <v>264</v>
      </c>
    </row>
    <row r="214" spans="1:5" ht="45" customHeight="1" x14ac:dyDescent="0.2">
      <c r="A214" s="27"/>
      <c r="B214" s="27"/>
      <c r="C214" s="10" t="s">
        <v>46</v>
      </c>
      <c r="D214" s="10" t="s">
        <v>47</v>
      </c>
      <c r="E214" s="10" t="s">
        <v>264</v>
      </c>
    </row>
    <row r="215" spans="1:5" ht="45" customHeight="1" x14ac:dyDescent="0.2">
      <c r="A215" s="27"/>
      <c r="B215" s="27"/>
      <c r="C215" s="10" t="s">
        <v>48</v>
      </c>
      <c r="D215" s="10" t="s">
        <v>49</v>
      </c>
      <c r="E215" s="10" t="s">
        <v>264</v>
      </c>
    </row>
    <row r="216" spans="1:5" ht="45" customHeight="1" x14ac:dyDescent="0.2">
      <c r="A216" s="27"/>
      <c r="B216" s="27"/>
      <c r="C216" s="10" t="s">
        <v>50</v>
      </c>
      <c r="D216" s="10" t="s">
        <v>51</v>
      </c>
      <c r="E216" s="10" t="s">
        <v>264</v>
      </c>
    </row>
    <row r="217" spans="1:5" ht="45" customHeight="1" x14ac:dyDescent="0.2">
      <c r="A217" s="27"/>
      <c r="B217" s="27"/>
      <c r="C217" s="10" t="s">
        <v>52</v>
      </c>
      <c r="D217" s="10" t="s">
        <v>53</v>
      </c>
      <c r="E217" s="10" t="s">
        <v>264</v>
      </c>
    </row>
    <row r="218" spans="1:5" ht="45" customHeight="1" x14ac:dyDescent="0.2">
      <c r="A218" s="27"/>
      <c r="B218" s="27"/>
      <c r="C218" s="10" t="s">
        <v>54</v>
      </c>
      <c r="D218" s="10" t="s">
        <v>55</v>
      </c>
      <c r="E218" s="10" t="s">
        <v>264</v>
      </c>
    </row>
    <row r="219" spans="1:5" ht="45" customHeight="1" x14ac:dyDescent="0.2">
      <c r="A219" s="27"/>
      <c r="B219" s="27"/>
      <c r="C219" s="10" t="s">
        <v>56</v>
      </c>
      <c r="D219" s="10" t="s">
        <v>57</v>
      </c>
      <c r="E219" s="10" t="s">
        <v>264</v>
      </c>
    </row>
    <row r="220" spans="1:5" ht="45" customHeight="1" x14ac:dyDescent="0.2">
      <c r="A220" s="27" t="s">
        <v>622</v>
      </c>
      <c r="B220" s="27" t="s">
        <v>623</v>
      </c>
      <c r="C220" s="10" t="s">
        <v>21</v>
      </c>
      <c r="D220" s="10" t="s">
        <v>30</v>
      </c>
      <c r="E220" s="10" t="s">
        <v>264</v>
      </c>
    </row>
    <row r="221" spans="1:5" ht="45" customHeight="1" x14ac:dyDescent="0.2">
      <c r="A221" s="27"/>
      <c r="B221" s="27"/>
      <c r="C221" s="10" t="s">
        <v>46</v>
      </c>
      <c r="D221" s="10" t="s">
        <v>47</v>
      </c>
      <c r="E221" s="10" t="s">
        <v>264</v>
      </c>
    </row>
    <row r="222" spans="1:5" ht="45" customHeight="1" x14ac:dyDescent="0.2">
      <c r="A222" s="27"/>
      <c r="B222" s="27"/>
      <c r="C222" s="10" t="s">
        <v>48</v>
      </c>
      <c r="D222" s="10" t="s">
        <v>49</v>
      </c>
      <c r="E222" s="10" t="s">
        <v>264</v>
      </c>
    </row>
    <row r="223" spans="1:5" ht="45" customHeight="1" x14ac:dyDescent="0.2">
      <c r="A223" s="27"/>
      <c r="B223" s="27"/>
      <c r="C223" s="10" t="s">
        <v>50</v>
      </c>
      <c r="D223" s="10" t="s">
        <v>51</v>
      </c>
      <c r="E223" s="10" t="s">
        <v>264</v>
      </c>
    </row>
    <row r="224" spans="1:5" ht="45" customHeight="1" x14ac:dyDescent="0.2">
      <c r="A224" s="27"/>
      <c r="B224" s="27"/>
      <c r="C224" s="10" t="s">
        <v>52</v>
      </c>
      <c r="D224" s="10" t="s">
        <v>53</v>
      </c>
      <c r="E224" s="10" t="s">
        <v>264</v>
      </c>
    </row>
    <row r="225" spans="1:5" ht="45" customHeight="1" x14ac:dyDescent="0.2">
      <c r="A225" s="27"/>
      <c r="B225" s="27"/>
      <c r="C225" s="10" t="s">
        <v>54</v>
      </c>
      <c r="D225" s="10" t="s">
        <v>55</v>
      </c>
      <c r="E225" s="10" t="s">
        <v>264</v>
      </c>
    </row>
    <row r="226" spans="1:5" ht="45" customHeight="1" x14ac:dyDescent="0.2">
      <c r="A226" s="27"/>
      <c r="B226" s="27"/>
      <c r="C226" s="10" t="s">
        <v>56</v>
      </c>
      <c r="D226" s="10" t="s">
        <v>57</v>
      </c>
      <c r="E226" s="10" t="s">
        <v>264</v>
      </c>
    </row>
    <row r="227" spans="1:5" ht="45" customHeight="1" x14ac:dyDescent="0.2">
      <c r="A227" s="27" t="s">
        <v>651</v>
      </c>
      <c r="B227" s="27" t="s">
        <v>652</v>
      </c>
      <c r="C227" s="10" t="s">
        <v>21</v>
      </c>
      <c r="D227" s="10" t="s">
        <v>30</v>
      </c>
      <c r="E227" s="10" t="s">
        <v>46</v>
      </c>
    </row>
    <row r="228" spans="1:5" ht="45" customHeight="1" x14ac:dyDescent="0.2">
      <c r="A228" s="27"/>
      <c r="B228" s="27"/>
      <c r="C228" s="10" t="s">
        <v>46</v>
      </c>
      <c r="D228" s="10" t="s">
        <v>47</v>
      </c>
      <c r="E228" s="10" t="s">
        <v>48</v>
      </c>
    </row>
    <row r="229" spans="1:5" ht="45" customHeight="1" x14ac:dyDescent="0.2">
      <c r="A229" s="27"/>
      <c r="B229" s="27"/>
      <c r="C229" s="10" t="s">
        <v>48</v>
      </c>
      <c r="D229" s="10" t="s">
        <v>49</v>
      </c>
      <c r="E229" s="10" t="s">
        <v>50</v>
      </c>
    </row>
    <row r="230" spans="1:5" ht="45" customHeight="1" x14ac:dyDescent="0.2">
      <c r="A230" s="27"/>
      <c r="B230" s="27"/>
      <c r="C230" s="10" t="s">
        <v>50</v>
      </c>
      <c r="D230" s="10" t="s">
        <v>51</v>
      </c>
      <c r="E230" s="10" t="s">
        <v>54</v>
      </c>
    </row>
    <row r="231" spans="1:5" ht="45" customHeight="1" x14ac:dyDescent="0.2">
      <c r="A231" s="27"/>
      <c r="B231" s="27"/>
      <c r="C231" s="10" t="s">
        <v>52</v>
      </c>
      <c r="D231" s="10" t="s">
        <v>53</v>
      </c>
      <c r="E231" s="10" t="s">
        <v>211</v>
      </c>
    </row>
    <row r="232" spans="1:5" ht="45" customHeight="1" x14ac:dyDescent="0.2">
      <c r="A232" s="27"/>
      <c r="B232" s="27"/>
      <c r="C232" s="10" t="s">
        <v>54</v>
      </c>
      <c r="D232" s="10" t="s">
        <v>55</v>
      </c>
      <c r="E232" s="10" t="s">
        <v>236</v>
      </c>
    </row>
    <row r="233" spans="1:5" ht="45" customHeight="1" x14ac:dyDescent="0.2">
      <c r="A233" s="27"/>
      <c r="B233" s="27"/>
      <c r="C233" s="10" t="s">
        <v>56</v>
      </c>
      <c r="D233" s="10" t="s">
        <v>57</v>
      </c>
      <c r="E233" s="10" t="s">
        <v>264</v>
      </c>
    </row>
    <row r="234" spans="1:5" x14ac:dyDescent="0.2">
      <c r="C234" s="21"/>
    </row>
    <row r="235" spans="1:5" x14ac:dyDescent="0.2">
      <c r="C235" s="21"/>
    </row>
    <row r="237" spans="1:5" x14ac:dyDescent="0.2">
      <c r="C237" s="23" t="s">
        <v>657</v>
      </c>
    </row>
    <row r="238" spans="1:5" x14ac:dyDescent="0.2">
      <c r="C238" s="23" t="s">
        <v>658</v>
      </c>
    </row>
    <row r="239" spans="1:5" x14ac:dyDescent="0.2">
      <c r="C239" s="23" t="s">
        <v>659</v>
      </c>
    </row>
    <row r="241" spans="3:3" x14ac:dyDescent="0.2">
      <c r="C241" s="23" t="s">
        <v>660</v>
      </c>
    </row>
  </sheetData>
  <mergeCells count="67">
    <mergeCell ref="A227:A233"/>
    <mergeCell ref="B227:B233"/>
    <mergeCell ref="A206:A212"/>
    <mergeCell ref="B206:B212"/>
    <mergeCell ref="A213:A219"/>
    <mergeCell ref="B213:B219"/>
    <mergeCell ref="A220:A226"/>
    <mergeCell ref="B220:B226"/>
    <mergeCell ref="A185:A191"/>
    <mergeCell ref="B185:B191"/>
    <mergeCell ref="A192:A198"/>
    <mergeCell ref="B192:B198"/>
    <mergeCell ref="A199:A205"/>
    <mergeCell ref="B199:B205"/>
    <mergeCell ref="A164:A170"/>
    <mergeCell ref="B164:B170"/>
    <mergeCell ref="A171:A177"/>
    <mergeCell ref="B171:B177"/>
    <mergeCell ref="A178:A184"/>
    <mergeCell ref="B178:B184"/>
    <mergeCell ref="A143:A149"/>
    <mergeCell ref="B143:B149"/>
    <mergeCell ref="A150:A156"/>
    <mergeCell ref="B150:B156"/>
    <mergeCell ref="A157:A163"/>
    <mergeCell ref="B157:B163"/>
    <mergeCell ref="A122:A128"/>
    <mergeCell ref="B122:B128"/>
    <mergeCell ref="A129:A135"/>
    <mergeCell ref="B129:B135"/>
    <mergeCell ref="A136:A142"/>
    <mergeCell ref="B136:B142"/>
    <mergeCell ref="A101:A107"/>
    <mergeCell ref="B101:B107"/>
    <mergeCell ref="A108:A114"/>
    <mergeCell ref="B108:B114"/>
    <mergeCell ref="A115:A121"/>
    <mergeCell ref="B115:B121"/>
    <mergeCell ref="A80:A86"/>
    <mergeCell ref="B80:B86"/>
    <mergeCell ref="A87:A93"/>
    <mergeCell ref="B87:B93"/>
    <mergeCell ref="A94:A100"/>
    <mergeCell ref="B94:B100"/>
    <mergeCell ref="A59:A65"/>
    <mergeCell ref="B59:B65"/>
    <mergeCell ref="A66:A72"/>
    <mergeCell ref="B66:B72"/>
    <mergeCell ref="A73:A79"/>
    <mergeCell ref="B73:B79"/>
    <mergeCell ref="A38:A44"/>
    <mergeCell ref="B38:B44"/>
    <mergeCell ref="A45:A51"/>
    <mergeCell ref="B45:B51"/>
    <mergeCell ref="A52:A58"/>
    <mergeCell ref="B52:B58"/>
    <mergeCell ref="A17:A23"/>
    <mergeCell ref="B17:B23"/>
    <mergeCell ref="A24:A30"/>
    <mergeCell ref="B24:B30"/>
    <mergeCell ref="A31:A37"/>
    <mergeCell ref="B31:B37"/>
    <mergeCell ref="B1:E1"/>
    <mergeCell ref="A3:A9"/>
    <mergeCell ref="B3:B9"/>
    <mergeCell ref="A10:A16"/>
    <mergeCell ref="B10:B16"/>
  </mergeCells>
  <pageMargins left="0.7" right="0.7" top="0.75" bottom="0.75" header="0.51180555555555496" footer="0.51180555555555496"/>
  <pageSetup paperSize="9" scale="64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PO-PLE</vt:lpstr>
      <vt:lpstr>CFF - PLE</vt:lpstr>
      <vt:lpstr>'CFF - PLE'!Area_de_impressao</vt:lpstr>
      <vt:lpstr>'PO-PLE'!Area_de_impressao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Lucien Caue Pasquali</cp:lastModifiedBy>
  <cp:revision>2</cp:revision>
  <cp:lastPrinted>2025-10-28T12:30:06Z</cp:lastPrinted>
  <dcterms:created xsi:type="dcterms:W3CDTF">2025-10-24T12:18:30Z</dcterms:created>
  <dcterms:modified xsi:type="dcterms:W3CDTF">2026-01-19T18:42:10Z</dcterms:modified>
  <dc:language>pt-BR</dc:language>
</cp:coreProperties>
</file>