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LATÓRIO FINAL - HORA MÉDICA" sheetId="1" state="visible" r:id="rId2"/>
    <sheet name="M1 - HORA MÉDICA" sheetId="2" state="visible" r:id="rId3"/>
    <sheet name="M2 - HORA MÉDICA" sheetId="3" state="visible" r:id="rId4"/>
    <sheet name="M3 - HORA MÉDICA" sheetId="4" state="visible" r:id="rId5"/>
    <sheet name="M4 - HORA MÉDICA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<sst xmlns="http://schemas.openxmlformats.org/spreadsheetml/2006/main" count="1026" uniqueCount="175">
  <si>
    <t xml:space="preserve">RESUMO VALORES FINAIS – CONTRATAÇÃO POR HORA TRABALHADA</t>
  </si>
  <si>
    <t xml:space="preserve">Cargo/Valor</t>
  </si>
  <si>
    <t xml:space="preserve">Valor Unitário Mensal (R$)</t>
  </si>
  <si>
    <t xml:space="preserve">Quantidade Horas Mensal</t>
  </si>
  <si>
    <t xml:space="preserve">Valor Total Mensal (R$)</t>
  </si>
  <si>
    <t xml:space="preserve">Valor Anual (R$)</t>
  </si>
  <si>
    <t xml:space="preserve">Médico M1</t>
  </si>
  <si>
    <t xml:space="preserve">Médico M2</t>
  </si>
  <si>
    <t xml:space="preserve">Médico M3</t>
  </si>
  <si>
    <t xml:space="preserve">Médico M4</t>
  </si>
  <si>
    <t xml:space="preserve">TOTAL</t>
  </si>
  <si>
    <t xml:space="preserve">OLDAIR PRIMIERI</t>
  </si>
  <si>
    <t xml:space="preserve">Contador PM Bento Gonçalves - RS</t>
  </si>
  <si>
    <t xml:space="preserve"> Sec. de Finanças – CRC/RS-091476/O7</t>
  </si>
  <si>
    <t xml:space="preserve">PLANILHA DE CUSTOS E FORMAÇÃO DE PREÇOS   </t>
  </si>
  <si>
    <t xml:space="preserve">Nº do processo:</t>
  </si>
  <si>
    <t xml:space="preserve">Licitação nº:</t>
  </si>
  <si>
    <t xml:space="preserve">Pregão:</t>
  </si>
  <si>
    <t xml:space="preserve">Data: </t>
  </si>
  <si>
    <t xml:space="preserve">DISCRIMINAÇÃO DOS SERVIÇOS (DADOS REFERENTES À CONTRATAÇÃO)</t>
  </si>
  <si>
    <t xml:space="preserve">A</t>
  </si>
  <si>
    <t xml:space="preserve">Data de apresentação da proposta (dia/mês/ano)</t>
  </si>
  <si>
    <t xml:space="preserve">B</t>
  </si>
  <si>
    <t xml:space="preserve">Município/UF</t>
  </si>
  <si>
    <t xml:space="preserve">Bento Gonçalves/RS</t>
  </si>
  <si>
    <t xml:space="preserve">C</t>
  </si>
  <si>
    <t xml:space="preserve">Ano do Acordo, Convenção ou Dissídio Coletivo</t>
  </si>
  <si>
    <t xml:space="preserve">Remuneração de Mercado aplicado à Lei nº 3.999, de 15 de dezembro de 1961</t>
  </si>
  <si>
    <t xml:space="preserve">D</t>
  </si>
  <si>
    <t xml:space="preserve">Número de meses de execução contratual</t>
  </si>
  <si>
    <t xml:space="preserve">E</t>
  </si>
  <si>
    <t xml:space="preserve">Quantidade de horas contratadas</t>
  </si>
  <si>
    <t xml:space="preserve">IDENTIFICAÇÃO DO SERVIÇO</t>
  </si>
  <si>
    <r>
      <rPr>
        <b val="true"/>
        <sz val="15"/>
        <rFont val="Arial"/>
        <family val="2"/>
        <charset val="1"/>
      </rPr>
      <t xml:space="preserve">1. MÓDULOS 
</t>
    </r>
    <r>
      <rPr>
        <b val="true"/>
        <sz val="12"/>
        <rFont val="Arial"/>
        <family val="2"/>
        <charset val="1"/>
      </rPr>
      <t xml:space="preserve">Mão de obra
</t>
    </r>
    <r>
      <rPr>
        <b val="true"/>
        <sz val="11"/>
        <rFont val="Arial"/>
        <family val="2"/>
        <charset val="1"/>
      </rPr>
      <t xml:space="preserve">Mão de obra vinculada à execução contratual</t>
    </r>
  </si>
  <si>
    <t xml:space="preserve">Dados para composição dos custos referente à mão de obra</t>
  </si>
  <si>
    <t xml:space="preserve">Tipo de Serviço (mesmo serviço com características distintas)</t>
  </si>
  <si>
    <t xml:space="preserve">MÉDICO – M1</t>
  </si>
  <si>
    <t xml:space="preserve">Classificação Brasileira de Ocupações (CBO)</t>
  </si>
  <si>
    <t xml:space="preserve">Média por hora conforme pesquisa de mercado</t>
  </si>
  <si>
    <t xml:space="preserve">Categoria Profissional (vinculada à execução contratual)</t>
  </si>
  <si>
    <t xml:space="preserve">Data-Base do Cálculo (dia/mês/ano)</t>
  </si>
  <si>
    <t xml:space="preserve">Módulo 1: Composição da Remuneração</t>
  </si>
  <si>
    <t xml:space="preserve">Composição da Remuneração </t>
  </si>
  <si>
    <t xml:space="preserve">Percentual
(R$)</t>
  </si>
  <si>
    <t xml:space="preserve">Valor
(R$) </t>
  </si>
  <si>
    <t xml:space="preserve">Hora base</t>
  </si>
  <si>
    <t xml:space="preserve">Outros (especificar)                                          </t>
  </si>
  <si>
    <t xml:space="preserve">Total </t>
  </si>
  <si>
    <t xml:space="preserve">Módulo 2 – Encargos e Benefícios Anuais, Mensais e Diários</t>
  </si>
  <si>
    <t xml:space="preserve">Submódulo 2.1 – 13º (décimo terceiro) Salário e Adicional de Férias</t>
  </si>
  <si>
    <t xml:space="preserve">2.1</t>
  </si>
  <si>
    <t xml:space="preserve">13º (décimo terceiro) Salário e Adicional de Férias</t>
  </si>
  <si>
    <t xml:space="preserve">Valor (R$)</t>
  </si>
  <si>
    <r>
      <rPr>
        <b val="true"/>
        <sz val="10"/>
        <rFont val="Arial"/>
        <family val="2"/>
        <charset val="1"/>
      </rPr>
      <t xml:space="preserve">13º (décimo terceiro) Salário</t>
    </r>
    <r>
      <rPr>
        <b val="true"/>
        <sz val="11"/>
        <color rgb="FF000000"/>
        <rFont val="Arial"/>
        <family val="2"/>
        <charset val="1"/>
      </rPr>
      <t xml:space="preserve"> </t>
    </r>
    <r>
      <rPr>
        <b val="true"/>
        <sz val="8"/>
        <color rgb="FFFF0000"/>
        <rFont val="Arial"/>
        <family val="2"/>
        <charset val="1"/>
      </rPr>
      <t xml:space="preserve">Obrigatória a cotação de 8,33% sobre o valor do Módulo 1 – Composição da Remuneração, conforme Anexo XII da IN 5/17</t>
    </r>
  </si>
  <si>
    <r>
      <rPr>
        <b val="true"/>
        <sz val="10"/>
        <color rgb="FF000000"/>
        <rFont val="Arial"/>
        <family val="2"/>
        <charset val="1"/>
      </rPr>
      <t xml:space="preserve"> Férias </t>
    </r>
    <r>
      <rPr>
        <b val="true"/>
        <sz val="8"/>
        <color rgb="FFFF0000"/>
        <rFont val="Arial"/>
        <family val="2"/>
        <charset val="1"/>
      </rPr>
      <t xml:space="preserve">Obrigatória a cotação de 3,025% sobre o valor do Módulo 1 – Composição da Remuneração, conforme Anexo XII da IN 5/17 (Férias + Adicional = 9,075% + 3,025% = 12,10%)</t>
    </r>
  </si>
  <si>
    <t xml:space="preserve">Adicional de Férias</t>
  </si>
  <si>
    <t xml:space="preserve">Total</t>
  </si>
  <si>
    <t xml:space="preserve">Submódulo 2.2 - Encargos Previdenciários (GPS), Fundo de Garantia por Tempo de Serviço (FGTS) e outras contribuições</t>
  </si>
  <si>
    <t xml:space="preserve">2.2</t>
  </si>
  <si>
    <t xml:space="preserve">GPS, FGTS e outras contribuições</t>
  </si>
  <si>
    <t xml:space="preserve">Percentual (%)</t>
  </si>
  <si>
    <t xml:space="preserve">Valor
 (R$)</t>
  </si>
  <si>
    <t xml:space="preserve">INSS</t>
  </si>
  <si>
    <t xml:space="preserve">Salário Educação</t>
  </si>
  <si>
    <t xml:space="preserve">SAT (Seguro Acidente de Trabalho)</t>
  </si>
  <si>
    <t xml:space="preserve">RAT</t>
  </si>
  <si>
    <t xml:space="preserve">FAP</t>
  </si>
  <si>
    <t xml:space="preserve">SESC ou SESI</t>
  </si>
  <si>
    <t xml:space="preserve">SENAC ou SENAI</t>
  </si>
  <si>
    <t xml:space="preserve">F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</si>
  <si>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</si>
  <si>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</si>
  <si>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</si>
  <si>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</si>
  <si>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</si>
  <si>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t xml:space="preserve">Submódulo 2.3 – Benefícios Mensais e Diários</t>
  </si>
  <si>
    <t xml:space="preserve">2.3</t>
  </si>
  <si>
    <t xml:space="preserve">Benefícios Mensais e Diários</t>
  </si>
  <si>
    <r>
      <rPr>
        <b val="true"/>
        <sz val="10"/>
        <rFont val="Arial"/>
        <family val="2"/>
        <charset val="1"/>
      </rPr>
      <t xml:space="preserve">Auxilio Transporte  </t>
    </r>
    <r>
      <rPr>
        <b val="true"/>
        <sz val="10"/>
        <color rgb="FFFF0000"/>
        <rFont val="Arial"/>
        <family val="2"/>
        <charset val="1"/>
      </rPr>
      <t xml:space="preserve">)</t>
    </r>
    <r>
      <rPr>
        <b val="true"/>
        <sz val="10"/>
        <rFont val="Arial"/>
        <family val="2"/>
        <charset val="1"/>
      </rPr>
      <t xml:space="preserve">  </t>
    </r>
    <r>
      <rPr>
        <b val="true"/>
        <sz val="10"/>
        <color rgb="FFFF0000"/>
        <rFont val="Arial"/>
        <family val="2"/>
        <charset val="1"/>
      </rPr>
      <t xml:space="preserve"> Cálculo do valor: [(2xVTx22) – (6%xSB)]</t>
    </r>
  </si>
  <si>
    <t xml:space="preserve">      A.1) Valor da passagem do transporte coletivo no município de prestação dos serviços: </t>
  </si>
  <si>
    <t xml:space="preserve">-</t>
  </si>
  <si>
    <t xml:space="preserve">      A.2) Quantidade de passagens por dia por empregado:</t>
  </si>
  <si>
    <t xml:space="preserve">      A.3) Quantidade de dias do mês de recebimento de passagens</t>
  </si>
  <si>
    <r>
      <rPr>
        <b val="true"/>
        <sz val="10"/>
        <rFont val="Arial"/>
        <family val="2"/>
        <charset val="1"/>
      </rPr>
      <t xml:space="preserve">Auxílio-Refeição/Alimentação </t>
    </r>
    <r>
      <rPr>
        <b val="true"/>
        <sz val="10"/>
        <color rgb="FFFF0000"/>
        <rFont val="Arial"/>
        <family val="2"/>
        <charset val="1"/>
      </rPr>
      <t xml:space="preserve">Cálculo do valor = [(22xVA)</t>
    </r>
  </si>
  <si>
    <t xml:space="preserve">      B.1) Valor do auxílio-alimentação </t>
  </si>
  <si>
    <t xml:space="preserve">      B.2) Quantidade de dias do mês de recebimento de auxílio-alimentação</t>
  </si>
  <si>
    <t xml:space="preserve">Plano de saúde</t>
  </si>
  <si>
    <t xml:space="preserve">Auxilio-creche</t>
  </si>
  <si>
    <r>
      <rPr>
        <b val="true"/>
        <sz val="10"/>
        <rFont val="Arial"/>
        <family val="2"/>
        <charset val="1"/>
      </rPr>
      <t xml:space="preserve">Assistência á saude </t>
    </r>
    <r>
      <rPr>
        <b val="true"/>
        <sz val="8"/>
        <color rgb="FFFF0000"/>
        <rFont val="Arial"/>
        <family val="2"/>
        <charset val="1"/>
      </rPr>
      <t xml:space="preserve">( Cláusula quinquagésima oitava )</t>
    </r>
  </si>
  <si>
    <t xml:space="preserve">Outros (especificar)                                            </t>
  </si>
  <si>
    <t xml:space="preserve">Quadro-Resumo do Módulo 2 – Encargos e Benefícios Anuais, Mensais e Diários</t>
  </si>
  <si>
    <t xml:space="preserve">Encargos e Benefícios Anuais, Mensais e Diários</t>
  </si>
  <si>
    <r>
      <rPr>
        <b val="true"/>
        <sz val="10"/>
        <rFont val="Arial"/>
        <family val="2"/>
        <charset val="1"/>
      </rPr>
      <t xml:space="preserve">13º (décimo terceiro) Salário, </t>
    </r>
    <r>
      <rPr>
        <b val="true"/>
        <sz val="10"/>
        <color rgb="FF000000"/>
        <rFont val="Arial"/>
        <family val="2"/>
        <charset val="1"/>
      </rPr>
      <t xml:space="preserve">Férias</t>
    </r>
    <r>
      <rPr>
        <b val="true"/>
        <sz val="10"/>
        <color rgb="FF008080"/>
        <rFont val="Arial"/>
        <family val="2"/>
        <charset val="1"/>
      </rPr>
      <t xml:space="preserve"> </t>
    </r>
    <r>
      <rPr>
        <b val="true"/>
        <sz val="10"/>
        <rFont val="Arial"/>
        <family val="2"/>
        <charset val="1"/>
      </rPr>
      <t xml:space="preserve">e Adicional de Férias</t>
    </r>
  </si>
  <si>
    <t xml:space="preserve">Módulo 3 - Provisão para Rescisão</t>
  </si>
  <si>
    <t xml:space="preserve">Provisão para Rescisão</t>
  </si>
  <si>
    <t xml:space="preserve">Valor  (R$)</t>
  </si>
  <si>
    <r>
      <rPr>
        <b val="true"/>
        <sz val="10"/>
        <rFont val="Arial"/>
        <family val="2"/>
        <charset val="1"/>
      </rPr>
      <t xml:space="preserve">Aviso Prévio Indenizado</t>
    </r>
    <r>
      <rPr>
        <b val="true"/>
        <sz val="8"/>
        <color rgb="FFFF0000"/>
        <rFont val="Arial"/>
        <family val="2"/>
        <charset val="1"/>
      </rPr>
      <t xml:space="preserve">{[0,05 x (1 / 12)] x 100} = {[0,05 x 0,0833] x 100} = {0,0041 x 100}</t>
    </r>
  </si>
  <si>
    <t xml:space="preserve">Incidência do FGTS sobre o Aviso Prévio Indenizado</t>
  </si>
  <si>
    <r>
      <rPr>
        <b val="true"/>
        <sz val="8"/>
        <rFont val="Arial"/>
        <family val="2"/>
        <charset val="1"/>
      </rPr>
      <t xml:space="preserve">Aviso Prévio Trabalhado     (negociar extinção/redução na 1ª prorrogação. Em caso de prorrogação de contrato, o percentual máximo dessa parcela será de 0,194% a cada ano de prorrogação)  </t>
    </r>
    <r>
      <rPr>
        <b val="true"/>
        <sz val="8"/>
        <color rgb="FFFF0000"/>
        <rFont val="Arial"/>
        <family val="2"/>
        <charset val="1"/>
      </rPr>
      <t xml:space="preserve">Cálculo: {[(7/ 30) / 12] x 100} = {[0,2333 / 12] x 100} = {0,0194 x 100}
</t>
    </r>
  </si>
  <si>
    <t xml:space="preserve">Incidência dos encargos do Submódulo 2.2 sobre o Aviso Prévio Trabalhado         </t>
  </si>
  <si>
    <r>
      <rPr>
        <b val="true"/>
        <sz val="10"/>
        <rFont val="Arial"/>
        <family val="2"/>
        <charset val="1"/>
      </rPr>
      <t xml:space="preserve">Multa do FGTS e contribuição social sobre o Aviso Prévio Trabalhado </t>
    </r>
    <r>
      <rPr>
        <b val="true"/>
        <sz val="8"/>
        <color rgb="FFFF0000"/>
        <rFont val="Arial"/>
        <family val="2"/>
        <charset val="1"/>
      </rPr>
      <t xml:space="preserve">Obrigatória a cotação de 4,76% sobre o valor do Módulo 1 – Composição da Remuneração, conforme Anexo XII da IN Seges nº 5/2017 (4,76%+0,24% = 5,0%)</t>
    </r>
  </si>
  <si>
    <t xml:space="preserve">Módulo 4 - Custo de Reposição do Profissional Ausente</t>
  </si>
  <si>
    <r>
      <rPr>
        <b val="true"/>
        <sz val="11"/>
        <color rgb="FF0000FF"/>
        <rFont val="Arial"/>
        <family val="2"/>
        <charset val="1"/>
      </rPr>
      <t xml:space="preserve">Base de cálculo para o Custo de Reposição do Profissional Ausente (substituto): BCCPA = Rem + 13º + Férias + 1/3Férias </t>
    </r>
    <r>
      <rPr>
        <b val="true"/>
        <sz val="11"/>
        <color rgb="FFFF0000"/>
        <rFont val="Arial"/>
        <family val="2"/>
        <charset val="1"/>
      </rPr>
      <t xml:space="preserve">(exceto a linha “A” que tem % fixo pela conta vinculada e o Afastamento Maternidade) - </t>
    </r>
    <r>
      <rPr>
        <sz val="10"/>
        <color rgb="FF000000"/>
        <rFont val="Arial"/>
        <family val="2"/>
        <charset val="1"/>
      </rPr>
      <t xml:space="preserve">Conforme item 89 do Relatório do Acórdão TCU n 1.753/2008 do Plenário</t>
    </r>
  </si>
  <si>
    <t xml:space="preserve">4.1</t>
  </si>
  <si>
    <t xml:space="preserve">Ausências Legais</t>
  </si>
  <si>
    <r>
      <rPr>
        <b val="true"/>
        <sz val="10"/>
        <rFont val="Arial"/>
        <family val="2"/>
        <charset val="1"/>
      </rPr>
      <t xml:space="preserve">Férias</t>
    </r>
    <r>
      <rPr>
        <b val="true"/>
        <sz val="10"/>
        <color rgb="FF808000"/>
        <rFont val="Arial"/>
        <family val="2"/>
        <charset val="1"/>
      </rPr>
      <t xml:space="preserve"> </t>
    </r>
    <r>
      <rPr>
        <b val="true"/>
        <sz val="8"/>
        <color rgb="FFFF0000"/>
        <rFont val="Arial"/>
        <family val="2"/>
        <charset val="1"/>
      </rPr>
      <t xml:space="preserve">Obrigatória a cotação de 9,075% sobre o valor do Módulo 1 – Composição da Remuneração, conforme Anexo XII da IN 5/17 (Férias + Adicional = 9,075% + 3,025% = 12,10%)</t>
    </r>
  </si>
  <si>
    <r>
      <rPr>
        <b val="true"/>
        <sz val="10"/>
        <rFont val="Arial"/>
        <family val="2"/>
        <charset val="1"/>
      </rPr>
      <t xml:space="preserve">Ausências Legais      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/30)x2,96dias]/12</t>
    </r>
  </si>
  <si>
    <r>
      <rPr>
        <b val="true"/>
        <sz val="10"/>
        <rFont val="Arial"/>
        <family val="2"/>
        <charset val="1"/>
      </rPr>
      <t xml:space="preserve">Licença-Paternidade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{[(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/30)x5dias]/12}x1,5%</t>
    </r>
  </si>
  <si>
    <r>
      <rPr>
        <b val="true"/>
        <sz val="10"/>
        <rFont val="Arial"/>
        <family val="2"/>
        <charset val="1"/>
      </rPr>
      <t xml:space="preserve">Ausência por acidente de trabalho           </t>
    </r>
    <r>
      <rPr>
        <b val="true"/>
        <sz val="10"/>
        <color rgb="FFFF0000"/>
        <rFont val="Arial"/>
        <family val="2"/>
        <charset val="1"/>
      </rPr>
      <t xml:space="preserve">Cálculo do valor  = {[(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/30)x15dias]/12}x0,78%</t>
    </r>
  </si>
  <si>
    <r>
      <rPr>
        <b val="true"/>
        <sz val="10"/>
        <rFont val="Arial"/>
        <family val="2"/>
        <charset val="1"/>
      </rPr>
      <t xml:space="preserve">Ausência por doença            </t>
    </r>
    <r>
      <rPr>
        <b val="true"/>
        <sz val="10"/>
        <color rgb="FFFF0000"/>
        <rFont val="Arial"/>
        <family val="2"/>
        <charset val="1"/>
      </rPr>
      <t xml:space="preserve">Cálculo do valor = {[(</t>
    </r>
    <r>
      <rPr>
        <b val="true"/>
        <sz val="10"/>
        <color rgb="FF0000FF"/>
        <rFont val="Arial"/>
        <family val="2"/>
        <charset val="1"/>
      </rPr>
      <t xml:space="preserve">Rem</t>
    </r>
    <r>
      <rPr>
        <b val="true"/>
        <sz val="10"/>
        <color rgb="FFFF0000"/>
        <rFont val="Arial"/>
        <family val="2"/>
        <charset val="1"/>
      </rPr>
      <t xml:space="preserve">+1/3</t>
    </r>
    <r>
      <rPr>
        <b val="true"/>
        <sz val="10"/>
        <color rgb="FF0000FF"/>
        <rFont val="Arial"/>
        <family val="2"/>
        <charset val="1"/>
      </rPr>
      <t xml:space="preserve">Rem</t>
    </r>
    <r>
      <rPr>
        <b val="true"/>
        <sz val="10"/>
        <color rgb="FFFF0000"/>
        <rFont val="Arial"/>
        <family val="2"/>
        <charset val="1"/>
      </rPr>
      <t xml:space="preserve">)/12]x(4/12)}x2%</t>
    </r>
  </si>
  <si>
    <t xml:space="preserve">Outros (Especificar) </t>
  </si>
  <si>
    <t xml:space="preserve">Incidência dos encargos do Submódulo 2.2 sobre o  total do Submódulo 4.1</t>
  </si>
  <si>
    <t xml:space="preserve">4.2 </t>
  </si>
  <si>
    <t xml:space="preserve">Intrajornada</t>
  </si>
  <si>
    <t xml:space="preserve">Intervalo para repouso ou alimentação</t>
  </si>
  <si>
    <t xml:space="preserve">Incidência dos encargos do Submódulo 2.2 sobre o total do Submódulo 4.2</t>
  </si>
  <si>
    <t xml:space="preserve">Quadro-Resumo do Módulo 4 – Custo de Reposição do Profissional Ausente</t>
  </si>
  <si>
    <t xml:space="preserve">Custo de Reposição do Profissional Ausente</t>
  </si>
  <si>
    <t xml:space="preserve">4.2</t>
  </si>
  <si>
    <t xml:space="preserve">Módulo 5 – Insumos Diversos</t>
  </si>
  <si>
    <t xml:space="preserve">Insumos diversos</t>
  </si>
  <si>
    <t xml:space="preserve">Uniformes</t>
  </si>
  <si>
    <t xml:space="preserve">Materiais </t>
  </si>
  <si>
    <t xml:space="preserve">Equipamentos (Relógio-ponto eletrônico/biométrico + sistema)</t>
  </si>
  <si>
    <t xml:space="preserve">Escritório no município</t>
  </si>
  <si>
    <t xml:space="preserve">Veículos + combustível + telefone surpevisor</t>
  </si>
  <si>
    <t xml:space="preserve">Total valor anual por profissional</t>
  </si>
  <si>
    <t xml:space="preserve">Total valor mensal por profissional</t>
  </si>
  <si>
    <r>
      <rPr>
        <b val="true"/>
        <sz val="10"/>
        <color rgb="FF000000"/>
        <rFont val="Arial"/>
        <family val="2"/>
        <charset val="1"/>
      </rPr>
      <t xml:space="preserve">Total valor hora por profissional – </t>
    </r>
    <r>
      <rPr>
        <b val="true"/>
        <sz val="10"/>
        <color rgb="FFFF4000"/>
        <rFont val="Arial"/>
        <family val="2"/>
        <charset val="1"/>
      </rPr>
      <t xml:space="preserve">(Valor Atribuído para cálculo 200 horas mensais</t>
    </r>
    <r>
      <rPr>
        <b val="true"/>
        <sz val="10"/>
        <color rgb="FF000000"/>
        <rFont val="Arial"/>
        <family val="2"/>
        <charset val="1"/>
      </rPr>
      <t xml:space="preserve">)</t>
    </r>
  </si>
  <si>
    <t xml:space="preserve">Módulo 6 -  Custos Indiretos, Lucro e Tributos</t>
  </si>
  <si>
    <t xml:space="preserve">Custos Indiretos, Lucro e Tributos </t>
  </si>
  <si>
    <t xml:space="preserve">Valor
(R$)</t>
  </si>
  <si>
    <t xml:space="preserve">BASE DE CÁLCULO DOS CUSTOS INDIRETOS  = (Total do Módulo 1 – Composição da  Remuneração + Total do Módulo 2 - Encargos e Benefícios Anuais, Mensais e Diários + Total do Módulo 3 – Provisão da Rescisão + Total do Módulo 4 - Custo de Reposição do Profissional Ausente + Total do Módulo 5 - Insumos Diversos)</t>
  </si>
  <si>
    <t xml:space="preserve">Custos Indiretos - INSTRUÇÃO NORMATIVA Nº 5, DE 26 DE MAIO DE 2017 </t>
  </si>
  <si>
    <t xml:space="preserve">BASE DE CÁLCULO DO LUCRO =  (Total do Módulo 1 – Composição da  Remuneração + Total do Módulo 2 - Encargos e Benefícios Anuais, Mensais e Diários + Total do Módulo 3 – Provisão da Rescisão + Total do Módulo 4 - Custo de Reposição do Profissional Ausente + Total do Módulo 5 - Insumos Diversos + Custos Indiretos)</t>
  </si>
  <si>
    <t xml:space="preserve">Lucro</t>
  </si>
  <si>
    <t xml:space="preserve">BASE DE CÁLCULO DOS TRIBUTOS = (Total do Módulo 1 – Composição da  Remuneração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</si>
  <si>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 xml:space="preserve">Tributos</t>
  </si>
  <si>
    <t xml:space="preserve">C.1    Tributos Federais (especificar)</t>
  </si>
  <si>
    <r>
      <rPr>
        <b val="true"/>
        <sz val="10"/>
        <rFont val="Arial"/>
        <family val="2"/>
        <charset val="1"/>
      </rPr>
      <t xml:space="preserve">  a) Cofins  </t>
    </r>
    <r>
      <rPr>
        <sz val="10"/>
        <color rgb="FFFF0000"/>
        <rFont val="Arial"/>
        <family val="2"/>
        <charset val="1"/>
      </rPr>
      <t xml:space="preserve">(depende do regime de tributação - utilizada a hipótese de Lucro Real)</t>
    </r>
  </si>
  <si>
    <r>
      <rPr>
        <b val="true"/>
        <sz val="10"/>
        <rFont val="Arial"/>
        <family val="2"/>
        <charset val="1"/>
      </rPr>
      <t xml:space="preserve">  b) PIS </t>
    </r>
    <r>
      <rPr>
        <sz val="10"/>
        <color rgb="FFFF0000"/>
        <rFont val="Arial"/>
        <family val="2"/>
        <charset val="1"/>
      </rPr>
      <t xml:space="preserve">(depende do regime de tributação - utilizada a hipótese de Lucro Real)</t>
    </r>
  </si>
  <si>
    <r>
      <rPr>
        <b val="true"/>
        <sz val="10"/>
        <rFont val="Arial"/>
        <family val="2"/>
        <charset val="1"/>
      </rPr>
      <t xml:space="preserve"> c) IRPJ - </t>
    </r>
    <r>
      <rPr>
        <b val="true"/>
        <sz val="10"/>
        <color rgb="FF0000FF"/>
        <rFont val="Arial"/>
        <family val="2"/>
        <charset val="1"/>
      </rPr>
      <t xml:space="preserve">Em face do Ac. TCU nº 648/2016-P, o licitante pode cotar este tributo, porém a Administração não pode inclui-lo no orçamento-base</t>
    </r>
  </si>
  <si>
    <r>
      <rPr>
        <b val="true"/>
        <sz val="10"/>
        <rFont val="Arial"/>
        <family val="2"/>
        <charset val="1"/>
      </rPr>
      <t xml:space="preserve"> d) CSLL - </t>
    </r>
    <r>
      <rPr>
        <b val="true"/>
        <sz val="10"/>
        <color rgb="FF0000FF"/>
        <rFont val="Arial"/>
        <family val="2"/>
        <charset val="1"/>
      </rPr>
      <t xml:space="preserve">Em face do Ac. TCU nº 648/2016-P, o licitante pode cotar este tributo, porém a Administração não pode inclui-lo no orçamento-base</t>
    </r>
  </si>
  <si>
    <t xml:space="preserve">C.2   Tributos Estaduais (especificar)</t>
  </si>
  <si>
    <t xml:space="preserve">C.3   Tributos Municipais (especificar):</t>
  </si>
  <si>
    <r>
      <rPr>
        <b val="true"/>
        <sz val="10"/>
        <rFont val="Arial"/>
        <family val="2"/>
        <charset val="1"/>
      </rPr>
      <t xml:space="preserve">  a) ISS    </t>
    </r>
    <r>
      <rPr>
        <sz val="10"/>
        <color rgb="FFFF0000"/>
        <rFont val="Arial"/>
        <family val="2"/>
        <charset val="1"/>
      </rPr>
      <t xml:space="preserve"> Lei complementar municipal de Bento Gonçalves 183/2013 </t>
    </r>
  </si>
  <si>
    <t xml:space="preserve">Percentual Total e Valor Total de Tributos  </t>
  </si>
  <si>
    <t xml:space="preserve"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</si>
  <si>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</si>
  <si>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</si>
  <si>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</si>
  <si>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</si>
  <si>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</si>
  <si>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 xml:space="preserve">Módulo 1 - Composição da Remuneração</t>
  </si>
  <si>
    <t xml:space="preserve">Módulo 3 – Provisão para Rescisão</t>
  </si>
  <si>
    <t xml:space="preserve">Módulo 4 – Custo de Reposição do Profissional Ausente</t>
  </si>
  <si>
    <t xml:space="preserve">Módulo 5 - Insumo Diversos </t>
  </si>
  <si>
    <t xml:space="preserve">Subtotal (A + B + C + D + E)</t>
  </si>
  <si>
    <t xml:space="preserve">Módulo 6 - Custos Indiretos, Lucro e Tributos</t>
  </si>
  <si>
    <t xml:space="preserve">Valor Total por Empregado</t>
  </si>
  <si>
    <t xml:space="preserve">Quadro Resumo - VALOR MENSAL DOS SERVIÇOS</t>
  </si>
  <si>
    <t xml:space="preserve">Tipo de Serviço (A)</t>
  </si>
  <si>
    <t xml:space="preserve">Valor Por Hora do profissional</t>
  </si>
  <si>
    <t xml:space="preserve">VALOR (R$)</t>
  </si>
  <si>
    <t xml:space="preserve">VALOR MENSAL DOS SERVIÇOS (I + II + III + ...)</t>
  </si>
  <si>
    <t xml:space="preserve">Anexo III-D</t>
  </si>
  <si>
    <t xml:space="preserve">Quadro Demonstrativo - VALOR GLOBAL DA PROPOSTA</t>
  </si>
  <si>
    <t xml:space="preserve">VALOR GLOBAL DA PROPOSTA</t>
  </si>
  <si>
    <t xml:space="preserve">Descrição</t>
  </si>
  <si>
    <t xml:space="preserve">Valor proposto por unidade de medida*</t>
  </si>
  <si>
    <t xml:space="preserve">Valor mensal do serviço</t>
  </si>
  <si>
    <t xml:space="preserve">Valor Global da Proposta (valor mensal do serviço X 12 meses do contrato).</t>
  </si>
  <si>
    <t xml:space="preserve">MÉDICO – M2</t>
  </si>
  <si>
    <t xml:space="preserve">MÉDICO – M3</t>
  </si>
  <si>
    <t xml:space="preserve">MÉDICO – M4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</si>
</sst>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(&quot;R$ &quot;* #,##0.00_);_(&quot;R$ &quot;* \(#,##0.00\);_(&quot;R$ &quot;* \-??_);_(@_)"/>
    <numFmt numFmtId="166" formatCode="_-&quot;R$ &quot;* #,##0.00_-;&quot;-R$ &quot;* #,##0.00_-;_-&quot;R$ &quot;* \-??_-;_-@_-"/>
    <numFmt numFmtId="167" formatCode="#,##0.00"/>
    <numFmt numFmtId="168" formatCode="#,##0"/>
    <numFmt numFmtId="169" formatCode="_(* #,##0.00_);_(* \(#,##0.00\);_(* \-??_);_(@_)"/>
    <numFmt numFmtId="170" formatCode="d/m/yyyy"/>
    <numFmt numFmtId="171" formatCode="0.00%"/>
    <numFmt numFmtId="172" formatCode="0.00"/>
    <numFmt numFmtId="173" formatCode="0%"/>
    <numFmt numFmtId="174" formatCode="0.0000%"/>
    <numFmt numFmtId="175" formatCode="&quot;R$ &quot;#,##0.00"/>
    <numFmt numFmtId="176" formatCode="0.000%"/>
    <numFmt numFmtId="177" formatCode="@"/>
    <numFmt numFmtId="178" formatCode="General"/>
  </numFmts>
  <fonts count="43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sz val="12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i val="true"/>
      <sz val="12"/>
      <color rgb="FF00000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5"/>
      <name val="Arial"/>
      <family val="2"/>
      <charset val="1"/>
    </font>
    <font>
      <b val="true"/>
      <sz val="11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3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8"/>
      <color rgb="FFFF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b val="true"/>
      <strike val="true"/>
      <sz val="10"/>
      <color rgb="FF000000"/>
      <name val="Arial"/>
      <family val="2"/>
      <charset val="1"/>
    </font>
    <font>
      <b val="true"/>
      <sz val="10"/>
      <color rgb="FF008080"/>
      <name val="Arial"/>
      <family val="2"/>
      <charset val="1"/>
    </font>
    <font>
      <b val="true"/>
      <sz val="8"/>
      <name val="Arial"/>
      <family val="2"/>
      <charset val="1"/>
    </font>
    <font>
      <b val="true"/>
      <sz val="11"/>
      <color rgb="FF0000FF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10"/>
      <color rgb="FF808000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b val="true"/>
      <sz val="10"/>
      <color rgb="FFFF4000"/>
      <name val="Arial"/>
      <family val="2"/>
      <charset val="1"/>
    </font>
    <font>
      <sz val="10"/>
      <color rgb="FFFF0000"/>
      <name val="Arial"/>
      <family val="2"/>
      <charset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B4C7DC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F5CE"/>
      </patternFill>
    </fill>
    <fill>
      <patternFill patternType="solid">
        <fgColor rgb="FF99CCFF"/>
        <bgColor rgb="FFB4C7DC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81D41A"/>
      </patternFill>
    </fill>
    <fill>
      <patternFill patternType="solid">
        <fgColor rgb="FFFFCC00"/>
        <bgColor rgb="FFFFB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8000"/>
      </patternFill>
    </fill>
    <fill>
      <patternFill patternType="solid">
        <fgColor rgb="FFC0C0C0"/>
        <bgColor rgb="FFB4C7DC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A6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FF4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8000"/>
      </patternFill>
    </fill>
    <fill>
      <patternFill patternType="solid">
        <fgColor rgb="FFFFFFFF"/>
        <bgColor rgb="FFFFF5CE"/>
      </patternFill>
    </fill>
    <fill>
      <patternFill patternType="solid">
        <fgColor rgb="FFFFFFA6"/>
        <bgColor rgb="FFFFFF99"/>
      </patternFill>
    </fill>
    <fill>
      <patternFill patternType="solid">
        <fgColor rgb="FFFFFF00"/>
        <bgColor rgb="FFFFCC00"/>
      </patternFill>
    </fill>
    <fill>
      <patternFill patternType="solid">
        <fgColor rgb="FF81D41A"/>
        <bgColor rgb="FF969696"/>
      </patternFill>
    </fill>
    <fill>
      <patternFill patternType="solid">
        <fgColor rgb="FFFFF5CE"/>
        <bgColor rgb="FFFFFFA6"/>
      </patternFill>
    </fill>
    <fill>
      <patternFill patternType="solid">
        <fgColor rgb="FFFFBF00"/>
        <bgColor rgb="FFFFCC00"/>
      </patternFill>
    </fill>
    <fill>
      <patternFill patternType="solid">
        <fgColor rgb="FFB4C7DC"/>
        <bgColor rgb="FFC0C0C0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n">
        <color rgb="FF0066CC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 style="hair"/>
      <top style="hair"/>
      <bottom style="hair"/>
      <diagonal/>
    </border>
  </borders>
  <cellStyleXfs count="6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1" applyFont="true" applyBorder="true" applyAlignment="true" applyProtection="false">
      <alignment horizontal="general" vertical="bottom" textRotation="0" wrapText="false" indent="0" shrinkToFit="false"/>
    </xf>
    <xf numFmtId="164" fontId="7" fillId="17" borderId="2" applyFont="true" applyBorder="true" applyAlignment="true" applyProtection="false">
      <alignment horizontal="general" vertical="bottom" textRotation="0" wrapText="false" indent="0" shrinkToFit="false"/>
    </xf>
    <xf numFmtId="164" fontId="8" fillId="0" borderId="3" applyFont="true" applyBorder="true" applyAlignment="true" applyProtection="false">
      <alignment horizontal="general" vertical="bottom" textRotation="0" wrapText="false" indent="0" shrinkToFit="false"/>
    </xf>
    <xf numFmtId="164" fontId="9" fillId="7" borderId="1" applyFont="true" applyBorder="tru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16" borderId="4" applyFont="true" applyBorder="tru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5" applyFont="true" applyBorder="tru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22" borderId="0" applyFont="true" applyBorder="false" applyAlignment="true" applyProtection="false">
      <alignment horizontal="general" vertical="bottom" textRotation="0" wrapText="false" indent="0" shrinkToFit="false"/>
    </xf>
  </cellStyleXfs>
  <cellXfs count="1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2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2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2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2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0" fillId="2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9" fillId="2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1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23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2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3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3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3" fillId="2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2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3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2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23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24" fillId="26" borderId="7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0" fontId="27" fillId="23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8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3" fillId="2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26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23" fillId="26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2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24" fillId="2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4" fillId="2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23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23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3" fillId="23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23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2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2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23" fillId="23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23" fillId="23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23" fillId="23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23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1" fillId="2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23" fillId="23" borderId="1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23" fillId="23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9" fillId="2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5" fontId="33" fillId="2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23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3" fillId="2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33" fillId="2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3" fillId="2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23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23" fillId="2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23" fillId="23" borderId="6" xfId="17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1" fontId="23" fillId="23" borderId="6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3" fillId="23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6" fillId="23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23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23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23" fillId="23" borderId="10" xfId="19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7" fillId="23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24" fillId="2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4" fillId="2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23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23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23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2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23" fillId="23" borderId="6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3" fillId="2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2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23" fillId="23" borderId="6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4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3" fillId="25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24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23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3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2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23" fillId="26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23" fillId="27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23" fillId="25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9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23" fillId="2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7" fontId="19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23" fillId="23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7" fontId="23" fillId="2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23" fillId="2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23" fillId="28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19" fillId="29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23" fillId="2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23" fillId="2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3" fillId="24" borderId="6" xfId="17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23" fillId="24" borderId="6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3" fillId="24" borderId="6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2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3" fillId="23" borderId="1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2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2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23" fillId="29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23" fillId="23" borderId="1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23" fillId="23" borderId="1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2" fillId="27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3" fillId="25" borderId="6" xfId="17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4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Ênfase1" xfId="20"/>
    <cellStyle name="20% - Ênfase2" xfId="21"/>
    <cellStyle name="20% - Ênfase3" xfId="22"/>
    <cellStyle name="20% - Ênfase4" xfId="23"/>
    <cellStyle name="20% - Ênfase5" xfId="24"/>
    <cellStyle name="20% - Ênfase6" xfId="25"/>
    <cellStyle name="40% - Ênfase1" xfId="26"/>
    <cellStyle name="40% - Ênfase2" xfId="27"/>
    <cellStyle name="40% - Ênfase3" xfId="28"/>
    <cellStyle name="40% - Ênfase4" xfId="29"/>
    <cellStyle name="40% - Ênfase5" xfId="30"/>
    <cellStyle name="40% - Ênfase6" xfId="31"/>
    <cellStyle name="60% - Ênfase1" xfId="32"/>
    <cellStyle name="60% - Ênfase2" xfId="33"/>
    <cellStyle name="60% - Ênfase3" xfId="34"/>
    <cellStyle name="60% - Ênfase4" xfId="35"/>
    <cellStyle name="60% - Ênfase5" xfId="36"/>
    <cellStyle name="60% - Ênfase6" xfId="37"/>
    <cellStyle name="Currency 2" xfId="38"/>
    <cellStyle name="Cálculo" xfId="39"/>
    <cellStyle name="Célula de Verificação" xfId="40"/>
    <cellStyle name="Célula Vinculada" xfId="41"/>
    <cellStyle name="Entrada" xfId="42"/>
    <cellStyle name="Incorreto" xfId="43"/>
    <cellStyle name="Moeda 2" xfId="44"/>
    <cellStyle name="Moeda 3" xfId="45"/>
    <cellStyle name="Neutra" xfId="46"/>
    <cellStyle name="Normal 2" xfId="47"/>
    <cellStyle name="Normal 3" xfId="48"/>
    <cellStyle name="Saída" xfId="49"/>
    <cellStyle name="Texto de Aviso" xfId="50"/>
    <cellStyle name="Texto Explicativo" xfId="51"/>
    <cellStyle name="Título 3" xfId="52"/>
    <cellStyle name="Título 4" xfId="53"/>
    <cellStyle name="Título 5" xfId="54"/>
    <cellStyle name="Ênfase1" xfId="55"/>
    <cellStyle name="Ênfase2" xfId="56"/>
    <cellStyle name="Ênfase3" xfId="57"/>
    <cellStyle name="Ênfase4" xfId="58"/>
    <cellStyle name="Ênfase5" xfId="59"/>
    <cellStyle name="Ênfase6" xfId="6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B4C7DC"/>
      <rgbColor rgb="FFFF4000"/>
      <rgbColor rgb="FFFFF5CE"/>
      <rgbColor rgb="FFCCFFFF"/>
      <rgbColor rgb="FF660066"/>
      <rgbColor rgb="FFFF8080"/>
      <rgbColor rgb="FF0066CC"/>
      <rgbColor rgb="FFCCCCFF"/>
      <rgbColor rgb="FF000080"/>
      <rgbColor rgb="FFFF00FF"/>
      <rgbColor rgb="FFFFBF00"/>
      <rgbColor rgb="FF00FFFF"/>
      <rgbColor rgb="FF800080"/>
      <rgbColor rgb="FF800000"/>
      <rgbColor rgb="FF008080"/>
      <rgbColor rgb="FF0000FF"/>
      <rgbColor rgb="FF00CCFF"/>
      <rgbColor rgb="FFFFFFA6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FF8000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8000"/>
    <pageSetUpPr fitToPage="false"/>
  </sheetPr>
  <dimension ref="A1:E166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B7" activeCellId="0" sqref="B7"/>
    </sheetView>
  </sheetViews>
  <sheetFormatPr defaultColWidth="26.30859375" defaultRowHeight="15" zeroHeight="false" outlineLevelRow="0" outlineLevelCol="0"/>
  <cols>
    <col collapsed="false" customWidth="false" hidden="false" outlineLevel="0" max="5" min="1" style="1" width="26.28"/>
    <col collapsed="false" customWidth="false" hidden="false" outlineLevel="0" max="993" min="6" style="2" width="26.28"/>
  </cols>
  <sheetData>
    <row r="1" customFormat="false" ht="46.5" hidden="false" customHeight="true" outlineLevel="0" collapsed="false">
      <c r="A1" s="3" t="s">
        <v>0</v>
      </c>
      <c r="B1" s="3"/>
      <c r="C1" s="3"/>
      <c r="D1" s="3"/>
      <c r="E1" s="3"/>
    </row>
    <row r="2" customFormat="false" ht="14.65" hidden="false" customHeight="true" outlineLevel="0" collapsed="false">
      <c r="A2" s="4"/>
      <c r="B2" s="4"/>
      <c r="C2" s="4"/>
      <c r="D2" s="4"/>
      <c r="E2" s="5"/>
    </row>
    <row r="3" customFormat="false" ht="27.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15" hidden="false" customHeight="false" outlineLevel="0" collapsed="false">
      <c r="A4" s="6" t="s">
        <v>6</v>
      </c>
      <c r="B4" s="7" t="n">
        <f aca="false">'M1 - HORA MÉDICA'!C152</f>
        <v>172.4</v>
      </c>
      <c r="C4" s="8" t="n">
        <f aca="false">'M1 - HORA MÉDICA'!G152</f>
        <v>7680</v>
      </c>
      <c r="D4" s="7" t="n">
        <f aca="false">B4*C4</f>
        <v>1324032</v>
      </c>
      <c r="E4" s="7" t="n">
        <f aca="false">D4*12</f>
        <v>15888384</v>
      </c>
    </row>
    <row r="5" customFormat="false" ht="16.15" hidden="false" customHeight="true" outlineLevel="0" collapsed="false">
      <c r="A5" s="6" t="s">
        <v>7</v>
      </c>
      <c r="B5" s="7" t="n">
        <f aca="false">'M2 - HORA MÉDICA'!C152</f>
        <v>234.81</v>
      </c>
      <c r="C5" s="8" t="n">
        <f aca="false">'M2 - HORA MÉDICA'!G152</f>
        <v>2800</v>
      </c>
      <c r="D5" s="7" t="n">
        <f aca="false">B5*C5</f>
        <v>657468</v>
      </c>
      <c r="E5" s="7" t="n">
        <f aca="false">D5*12</f>
        <v>7889616</v>
      </c>
    </row>
    <row r="6" customFormat="false" ht="14.65" hidden="false" customHeight="true" outlineLevel="0" collapsed="false">
      <c r="A6" s="6" t="s">
        <v>8</v>
      </c>
      <c r="B6" s="7" t="n">
        <f aca="false">'M3 - HORA MÉDICA'!C152</f>
        <v>237.28</v>
      </c>
      <c r="C6" s="8" t="n">
        <f aca="false">'M3 - HORA MÉDICA'!G152</f>
        <v>12960</v>
      </c>
      <c r="D6" s="7" t="n">
        <f aca="false">B6*C6</f>
        <v>3075148.8</v>
      </c>
      <c r="E6" s="7" t="n">
        <f aca="false">D6*12</f>
        <v>36901785.6</v>
      </c>
    </row>
    <row r="7" customFormat="false" ht="14.65" hidden="false" customHeight="true" outlineLevel="0" collapsed="false">
      <c r="A7" s="6" t="s">
        <v>9</v>
      </c>
      <c r="B7" s="7" t="n">
        <f aca="false">'M4 - HORA MÉDICA'!C152</f>
        <v>285.35</v>
      </c>
      <c r="C7" s="8" t="n">
        <f aca="false">'M4 - HORA MÉDICA'!G152</f>
        <v>4800</v>
      </c>
      <c r="D7" s="7" t="n">
        <f aca="false">B7*C7</f>
        <v>1369680</v>
      </c>
      <c r="E7" s="7" t="n">
        <f aca="false">D7*12</f>
        <v>16436160</v>
      </c>
    </row>
    <row r="8" customFormat="false" ht="14.65" hidden="false" customHeight="true" outlineLevel="0" collapsed="false">
      <c r="A8" s="9" t="s">
        <v>10</v>
      </c>
      <c r="B8" s="10"/>
      <c r="C8" s="11" t="n">
        <f aca="false">SUM(C4:C7)</f>
        <v>28240</v>
      </c>
      <c r="D8" s="10" t="n">
        <f aca="false">SUM(D4:D7)</f>
        <v>6426328.8</v>
      </c>
      <c r="E8" s="10" t="n">
        <f aca="false">SUM(E4:E7)</f>
        <v>77115945.6</v>
      </c>
    </row>
    <row r="9" customFormat="false" ht="39" hidden="false" customHeight="true" outlineLevel="0" collapsed="false"/>
    <row r="10" customFormat="false" ht="39" hidden="false" customHeight="true" outlineLevel="0" collapsed="false"/>
    <row r="11" customFormat="false" ht="39" hidden="false" customHeight="true" outlineLevel="0" collapsed="false"/>
    <row r="12" customFormat="false" ht="39" hidden="false" customHeight="true" outlineLevel="0" collapsed="false"/>
    <row r="13" customFormat="false" ht="39" hidden="false" customHeight="true" outlineLevel="0" collapsed="false"/>
    <row r="14" customFormat="false" ht="14.65" hidden="false" customHeight="true" outlineLevel="0" collapsed="false">
      <c r="A14" s="12" t="s">
        <v>11</v>
      </c>
      <c r="B14" s="12"/>
      <c r="C14" s="12"/>
      <c r="D14" s="12"/>
      <c r="E14" s="12"/>
    </row>
    <row r="15" customFormat="false" ht="14.65" hidden="false" customHeight="true" outlineLevel="0" collapsed="false">
      <c r="A15" s="13" t="s">
        <v>12</v>
      </c>
      <c r="B15" s="13"/>
      <c r="C15" s="13"/>
      <c r="D15" s="13"/>
      <c r="E15" s="13"/>
    </row>
    <row r="16" customFormat="false" ht="15" hidden="false" customHeight="false" outlineLevel="0" collapsed="false">
      <c r="A16" s="14" t="s">
        <v>13</v>
      </c>
      <c r="B16" s="14"/>
      <c r="C16" s="14"/>
      <c r="D16" s="14"/>
      <c r="E16" s="14"/>
    </row>
    <row r="17" customFormat="false" ht="48.75" hidden="false" customHeight="true" outlineLevel="0" collapsed="false"/>
    <row r="19" customFormat="false" ht="16.15" hidden="false" customHeight="true" outlineLevel="0" collapsed="false"/>
    <row r="20" customFormat="false" ht="33.75" hidden="false" customHeight="true" outlineLevel="0" collapsed="false"/>
    <row r="21" customFormat="false" ht="16.15" hidden="false" customHeight="true" outlineLevel="0" collapsed="false"/>
    <row r="22" customFormat="false" ht="16.15" hidden="false" customHeight="true" outlineLevel="0" collapsed="false"/>
    <row r="23" customFormat="false" ht="16.15" hidden="false" customHeight="true" outlineLevel="0" collapsed="false"/>
    <row r="24" customFormat="false" ht="16.15" hidden="false" customHeight="true" outlineLevel="0" collapsed="false"/>
    <row r="25" customFormat="false" ht="33.55" hidden="false" customHeight="true" outlineLevel="0" collapsed="false"/>
    <row r="26" customFormat="false" ht="26.1" hidden="false" customHeight="true" outlineLevel="0" collapsed="false"/>
    <row r="27" customFormat="false" ht="30.4" hidden="false" customHeight="true" outlineLevel="0" collapsed="false"/>
    <row r="28" customFormat="false" ht="14.9" hidden="false" customHeight="true" outlineLevel="0" collapsed="false"/>
    <row r="29" customFormat="false" ht="14.9" hidden="false" customHeight="true" outlineLevel="0" collapsed="false"/>
    <row r="30" customFormat="false" ht="14.9" hidden="false" customHeight="true" outlineLevel="0" collapsed="false"/>
    <row r="31" customFormat="false" ht="15.75" hidden="false" customHeight="true" outlineLevel="0" collapsed="false"/>
    <row r="32" customFormat="false" ht="39.95" hidden="false" customHeight="true" outlineLevel="0" collapsed="false"/>
    <row r="33" customFormat="false" ht="28.75" hidden="false" customHeight="true" outlineLevel="0" collapsed="false"/>
    <row r="36" customFormat="false" ht="24" hidden="false" customHeight="true" outlineLevel="0" collapsed="false"/>
    <row r="37" customFormat="false" ht="24" hidden="false" customHeight="true" outlineLevel="0" collapsed="false"/>
    <row r="38" customFormat="false" ht="25.5" hidden="false" customHeight="true" outlineLevel="0" collapsed="false"/>
    <row r="42" customFormat="false" ht="26.65" hidden="false" customHeight="true" outlineLevel="0" collapsed="false"/>
    <row r="43" customFormat="false" ht="30.4" hidden="false" customHeight="true" outlineLevel="0" collapsed="false"/>
    <row r="44" customFormat="false" ht="30.4" hidden="false" customHeight="true" outlineLevel="0" collapsed="false"/>
    <row r="47" customFormat="false" ht="28.5" hidden="false" customHeight="true" outlineLevel="0" collapsed="false"/>
    <row r="54" customFormat="false" ht="39.4" hidden="false" customHeight="true" outlineLevel="0" collapsed="false"/>
    <row r="55" customFormat="false" ht="16.15" hidden="false" customHeight="true" outlineLevel="0" collapsed="false"/>
    <row r="56" customFormat="false" ht="16.15" hidden="false" customHeight="true" outlineLevel="0" collapsed="false"/>
    <row r="65" customFormat="false" ht="27.6" hidden="false" customHeight="true" outlineLevel="0" collapsed="false"/>
    <row r="66" customFormat="false" ht="27.6" hidden="false" customHeight="true" outlineLevel="0" collapsed="false"/>
    <row r="69" customFormat="false" ht="24.5" hidden="false" customHeight="true" outlineLevel="0" collapsed="false"/>
    <row r="70" customFormat="false" ht="16.15" hidden="false" customHeight="true" outlineLevel="0" collapsed="false"/>
    <row r="71" customFormat="false" ht="16.15" hidden="false" customHeight="true" outlineLevel="0" collapsed="false"/>
    <row r="72" customFormat="false" ht="14.65" hidden="false" customHeight="true" outlineLevel="0" collapsed="false"/>
    <row r="73" customFormat="false" ht="14.65" hidden="false" customHeight="true" outlineLevel="0" collapsed="false"/>
    <row r="74" customFormat="false" ht="14.65" hidden="false" customHeight="true" outlineLevel="0" collapsed="false"/>
    <row r="75" customFormat="false" ht="14.65" hidden="false" customHeight="true" outlineLevel="0" collapsed="false"/>
    <row r="76" customFormat="false" ht="20.75" hidden="false" customHeight="true" outlineLevel="0" collapsed="false"/>
    <row r="77" customFormat="false" ht="33" hidden="false" customHeight="true" outlineLevel="0" collapsed="false"/>
    <row r="78" customFormat="false" ht="16.15" hidden="false" customHeight="true" outlineLevel="0" collapsed="false"/>
    <row r="79" customFormat="false" ht="24.75" hidden="false" customHeight="true" outlineLevel="0" collapsed="false"/>
    <row r="80" customFormat="false" ht="22.15" hidden="false" customHeight="true" outlineLevel="0" collapsed="false"/>
    <row r="81" customFormat="false" ht="40.4" hidden="false" customHeight="true" outlineLevel="0" collapsed="false"/>
    <row r="82" customFormat="false" ht="31.9" hidden="false" customHeight="true" outlineLevel="0" collapsed="false"/>
    <row r="83" customFormat="false" ht="36.05" hidden="false" customHeight="true" outlineLevel="0" collapsed="false"/>
    <row r="85" customFormat="false" ht="31.4" hidden="false" customHeight="true" outlineLevel="0" collapsed="false"/>
    <row r="86" customFormat="false" ht="16.15" hidden="false" customHeight="true" outlineLevel="0" collapsed="false"/>
    <row r="87" customFormat="false" ht="48.75" hidden="false" customHeight="true" outlineLevel="0" collapsed="false"/>
    <row r="88" customFormat="false" ht="14.65" hidden="false" customHeight="true" outlineLevel="0" collapsed="false"/>
    <row r="89" customFormat="false" ht="15" hidden="false" customHeight="true" outlineLevel="0" collapsed="false"/>
    <row r="90" customFormat="false" ht="26.25" hidden="false" customHeight="true" outlineLevel="0" collapsed="false"/>
    <row r="97" customFormat="false" ht="14.65" hidden="false" customHeight="true" outlineLevel="0" collapsed="false"/>
    <row r="105" customFormat="false" ht="16.15" hidden="false" customHeight="true" outlineLevel="0" collapsed="false"/>
    <row r="106" customFormat="false" ht="16.15" hidden="false" customHeight="true" outlineLevel="0" collapsed="false"/>
    <row r="107" customFormat="false" ht="14.65" hidden="false" customHeight="true" outlineLevel="0" collapsed="false"/>
    <row r="108" customFormat="false" ht="14.65" hidden="false" customHeight="true" outlineLevel="0" collapsed="false"/>
    <row r="109" customFormat="false" ht="14.65" hidden="false" customHeight="true" outlineLevel="0" collapsed="false"/>
    <row r="110" customFormat="false" ht="27.15" hidden="false" customHeight="true" outlineLevel="0" collapsed="false"/>
    <row r="111" customFormat="false" ht="16.15" hidden="false" customHeight="true" outlineLevel="0" collapsed="false"/>
    <row r="112" customFormat="false" ht="16.15" hidden="false" customHeight="true" outlineLevel="0" collapsed="false"/>
    <row r="117" customFormat="false" ht="15.75" hidden="false" customHeight="true" outlineLevel="0" collapsed="false"/>
    <row r="121" customFormat="false" ht="16.15" hidden="false" customHeight="true" outlineLevel="0" collapsed="false"/>
    <row r="123" customFormat="false" ht="43.7" hidden="false" customHeight="true" outlineLevel="0" collapsed="false"/>
    <row r="125" customFormat="false" ht="42.3" hidden="false" customHeight="true" outlineLevel="0" collapsed="false"/>
    <row r="127" customFormat="false" ht="46.9" hidden="false" customHeight="true" outlineLevel="0" collapsed="false"/>
    <row r="132" customFormat="false" ht="27.6" hidden="false" customHeight="true" outlineLevel="0" collapsed="false"/>
    <row r="133" customFormat="false" ht="27.6" hidden="false" customHeight="true" outlineLevel="0" collapsed="false"/>
    <row r="139" customFormat="false" ht="14.65" hidden="false" customHeight="true" outlineLevel="0" collapsed="false"/>
    <row r="144" customFormat="false" ht="45.95" hidden="false" customHeight="true" outlineLevel="0" collapsed="false"/>
    <row r="145" customFormat="false" ht="14.65" hidden="false" customHeight="true" outlineLevel="0" collapsed="false"/>
    <row r="146" customFormat="false" ht="14.65" hidden="false" customHeight="true" outlineLevel="0" collapsed="false"/>
    <row r="147" customFormat="false" ht="14.65" hidden="false" customHeight="true" outlineLevel="0" collapsed="false"/>
    <row r="148" customFormat="false" ht="14.65" hidden="false" customHeight="true" outlineLevel="0" collapsed="false"/>
    <row r="149" customFormat="false" ht="14.65" hidden="false" customHeight="true" outlineLevel="0" collapsed="false"/>
    <row r="150" customFormat="false" ht="14.65" hidden="false" customHeight="true" outlineLevel="0" collapsed="false"/>
    <row r="151" customFormat="false" ht="14.65" hidden="false" customHeight="true" outlineLevel="0" collapsed="false"/>
    <row r="152" customFormat="false" ht="14.65" hidden="false" customHeight="true" outlineLevel="0" collapsed="false"/>
    <row r="153" customFormat="false" ht="14.65" hidden="false" customHeight="true" outlineLevel="0" collapsed="false"/>
    <row r="155" customFormat="false" ht="15.75" hidden="false" customHeight="true" outlineLevel="0" collapsed="false"/>
    <row r="156" customFormat="false" ht="71.25" hidden="false" customHeight="true" outlineLevel="0" collapsed="false"/>
    <row r="157" customFormat="false" ht="38.25" hidden="false" customHeight="true" outlineLevel="0" collapsed="false"/>
    <row r="158" customFormat="false" ht="12.75" hidden="false" customHeight="true" outlineLevel="0" collapsed="false"/>
    <row r="160" customFormat="false" ht="16.5" hidden="false" customHeight="true" outlineLevel="0" collapsed="false"/>
    <row r="161" customFormat="false" ht="13.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</sheetData>
  <mergeCells count="4">
    <mergeCell ref="A1:E1"/>
    <mergeCell ref="A14:E14"/>
    <mergeCell ref="A15:E15"/>
    <mergeCell ref="A16:E1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6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J161"/>
  <sheetViews>
    <sheetView showFormulas="false" showGridLines="true" showRowColHeaders="true" showZeros="true" rightToLeft="false" tabSelected="false" showOutlineSymbols="true" defaultGridColor="true" view="normal" topLeftCell="A142" colorId="64" zoomScale="120" zoomScaleNormal="120" zoomScalePageLayoutView="100" workbookViewId="0">
      <selection pane="topLeft" activeCell="I121" activeCellId="0" sqref="I121"/>
    </sheetView>
  </sheetViews>
  <sheetFormatPr defaultColWidth="11.60546875" defaultRowHeight="12.8" zeroHeight="false" outlineLevelRow="0" outlineLevelCol="0"/>
  <cols>
    <col collapsed="false" customWidth="false" hidden="false" outlineLevel="0" max="6" min="1" style="2" width="11.59"/>
    <col collapsed="false" customWidth="true" hidden="false" outlineLevel="0" max="7" min="7" style="2" width="13.14"/>
    <col collapsed="false" customWidth="true" hidden="false" outlineLevel="0" max="8" min="8" style="2" width="14.01"/>
    <col collapsed="false" customWidth="true" hidden="false" outlineLevel="0" max="9" min="9" style="2" width="15"/>
    <col collapsed="false" customWidth="true" hidden="false" outlineLevel="0" max="10" min="10" style="2" width="16"/>
    <col collapsed="false" customWidth="false" hidden="false" outlineLevel="0" max="994" min="11" style="2" width="11.59"/>
    <col collapsed="false" customWidth="true" hidden="false" outlineLevel="0" max="1024" min="995" style="0" width="11.52"/>
  </cols>
  <sheetData>
    <row r="1" customFormat="false" ht="46.5" hidden="false" customHeight="true" outlineLevel="0" collapsed="false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</row>
    <row r="2" customFormat="false" ht="14.65" hidden="false" customHeight="true" outlineLevel="0" collapsed="false">
      <c r="A2" s="16" t="s">
        <v>15</v>
      </c>
      <c r="B2" s="16"/>
      <c r="C2" s="16"/>
      <c r="D2" s="16"/>
      <c r="E2" s="16"/>
      <c r="F2" s="16"/>
      <c r="G2" s="16"/>
      <c r="H2" s="17"/>
      <c r="I2" s="17"/>
      <c r="J2" s="17"/>
    </row>
    <row r="3" customFormat="false" ht="14.65" hidden="false" customHeight="true" outlineLevel="0" collapsed="false">
      <c r="A3" s="16" t="s">
        <v>16</v>
      </c>
      <c r="B3" s="16"/>
      <c r="C3" s="16"/>
      <c r="D3" s="16"/>
      <c r="E3" s="16"/>
      <c r="F3" s="16"/>
      <c r="G3" s="16"/>
      <c r="H3" s="17" t="s">
        <v>17</v>
      </c>
      <c r="I3" s="17"/>
      <c r="J3" s="17"/>
    </row>
    <row r="4" customFormat="false" ht="14.65" hidden="false" customHeight="true" outlineLevel="0" collapsed="false">
      <c r="A4" s="16" t="s">
        <v>18</v>
      </c>
      <c r="B4" s="16"/>
      <c r="C4" s="16"/>
      <c r="D4" s="16"/>
      <c r="E4" s="16"/>
      <c r="F4" s="16"/>
      <c r="G4" s="16"/>
      <c r="H4" s="16"/>
      <c r="I4" s="16"/>
      <c r="J4" s="16"/>
    </row>
    <row r="5" customFormat="false" ht="16.15" hidden="false" customHeight="true" outlineLevel="0" collapsed="false">
      <c r="A5" s="18" t="s">
        <v>19</v>
      </c>
      <c r="B5" s="18"/>
      <c r="C5" s="18"/>
      <c r="D5" s="18"/>
      <c r="E5" s="18"/>
      <c r="F5" s="18"/>
      <c r="G5" s="18"/>
      <c r="H5" s="18"/>
      <c r="I5" s="18"/>
      <c r="J5" s="18"/>
    </row>
    <row r="6" customFormat="false" ht="14.65" hidden="false" customHeight="true" outlineLevel="0" collapsed="false">
      <c r="A6" s="19" t="s">
        <v>20</v>
      </c>
      <c r="B6" s="16" t="s">
        <v>21</v>
      </c>
      <c r="C6" s="16"/>
      <c r="D6" s="16"/>
      <c r="E6" s="16"/>
      <c r="F6" s="16"/>
      <c r="G6" s="16"/>
      <c r="H6" s="20"/>
      <c r="I6" s="20"/>
      <c r="J6" s="20"/>
    </row>
    <row r="7" customFormat="false" ht="14.65" hidden="false" customHeight="true" outlineLevel="0" collapsed="false">
      <c r="A7" s="19" t="s">
        <v>22</v>
      </c>
      <c r="B7" s="16" t="s">
        <v>23</v>
      </c>
      <c r="C7" s="16"/>
      <c r="D7" s="16"/>
      <c r="E7" s="16"/>
      <c r="F7" s="16"/>
      <c r="G7" s="16"/>
      <c r="H7" s="21" t="s">
        <v>24</v>
      </c>
      <c r="I7" s="21"/>
      <c r="J7" s="21"/>
    </row>
    <row r="8" customFormat="false" ht="39" hidden="false" customHeight="true" outlineLevel="0" collapsed="false">
      <c r="A8" s="19" t="s">
        <v>25</v>
      </c>
      <c r="B8" s="16" t="s">
        <v>26</v>
      </c>
      <c r="C8" s="16"/>
      <c r="D8" s="16"/>
      <c r="E8" s="16"/>
      <c r="F8" s="16"/>
      <c r="G8" s="16"/>
      <c r="H8" s="21" t="s">
        <v>27</v>
      </c>
      <c r="I8" s="21"/>
      <c r="J8" s="21"/>
    </row>
    <row r="9" customFormat="false" ht="14.65" hidden="false" customHeight="true" outlineLevel="0" collapsed="false">
      <c r="A9" s="19" t="s">
        <v>28</v>
      </c>
      <c r="B9" s="16" t="s">
        <v>29</v>
      </c>
      <c r="C9" s="16"/>
      <c r="D9" s="16"/>
      <c r="E9" s="16"/>
      <c r="F9" s="16"/>
      <c r="G9" s="16"/>
      <c r="H9" s="19" t="n">
        <v>12</v>
      </c>
      <c r="I9" s="19"/>
      <c r="J9" s="19"/>
    </row>
    <row r="10" customFormat="false" ht="14.65" hidden="false" customHeight="true" outlineLevel="0" collapsed="false">
      <c r="A10" s="19" t="s">
        <v>30</v>
      </c>
      <c r="B10" s="16" t="s">
        <v>31</v>
      </c>
      <c r="C10" s="16"/>
      <c r="D10" s="16"/>
      <c r="E10" s="16"/>
      <c r="F10" s="16"/>
      <c r="G10" s="16"/>
      <c r="H10" s="22" t="n">
        <v>7680</v>
      </c>
      <c r="I10" s="22"/>
      <c r="J10" s="22"/>
    </row>
    <row r="11" customFormat="false" ht="37.3" hidden="false" customHeight="true" outlineLevel="0" collapsed="false">
      <c r="A11" s="23" t="s">
        <v>32</v>
      </c>
      <c r="B11" s="23"/>
      <c r="C11" s="23"/>
      <c r="D11" s="23"/>
      <c r="E11" s="23"/>
      <c r="F11" s="23"/>
      <c r="G11" s="23"/>
      <c r="H11" s="23"/>
      <c r="I11" s="23"/>
      <c r="J11" s="23"/>
    </row>
    <row r="12" customFormat="false" ht="48.75" hidden="false" customHeight="true" outlineLevel="0" collapsed="false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</row>
    <row r="13" customFormat="false" ht="12.8" hidden="false" customHeight="false" outlineLevel="0" collapsed="false">
      <c r="A13" s="25"/>
      <c r="B13" s="25"/>
      <c r="C13" s="25"/>
      <c r="D13" s="25"/>
      <c r="E13" s="25"/>
      <c r="F13" s="25"/>
      <c r="G13" s="25"/>
      <c r="H13" s="25"/>
      <c r="I13" s="25"/>
      <c r="J13" s="25"/>
    </row>
    <row r="14" customFormat="false" ht="16.15" hidden="false" customHeight="true" outlineLevel="0" collapsed="false">
      <c r="A14" s="23" t="s">
        <v>34</v>
      </c>
      <c r="B14" s="23"/>
      <c r="C14" s="23"/>
      <c r="D14" s="23"/>
      <c r="E14" s="23"/>
      <c r="F14" s="23"/>
      <c r="G14" s="23"/>
      <c r="H14" s="23"/>
      <c r="I14" s="23"/>
      <c r="J14" s="23"/>
    </row>
    <row r="15" customFormat="false" ht="33.75" hidden="false" customHeight="true" outlineLevel="0" collapsed="false">
      <c r="A15" s="19" t="n">
        <v>1</v>
      </c>
      <c r="B15" s="16" t="s">
        <v>35</v>
      </c>
      <c r="C15" s="16"/>
      <c r="D15" s="16"/>
      <c r="E15" s="16"/>
      <c r="F15" s="16"/>
      <c r="G15" s="16"/>
      <c r="H15" s="26" t="s">
        <v>36</v>
      </c>
      <c r="I15" s="26"/>
      <c r="J15" s="26"/>
    </row>
    <row r="16" customFormat="false" ht="16.15" hidden="false" customHeight="true" outlineLevel="0" collapsed="false">
      <c r="A16" s="19" t="n">
        <v>2</v>
      </c>
      <c r="B16" s="16" t="s">
        <v>37</v>
      </c>
      <c r="C16" s="16"/>
      <c r="D16" s="16"/>
      <c r="E16" s="16"/>
      <c r="F16" s="16"/>
      <c r="G16" s="16"/>
      <c r="H16" s="27"/>
      <c r="I16" s="27"/>
      <c r="J16" s="27"/>
    </row>
    <row r="17" customFormat="false" ht="16.15" hidden="false" customHeight="true" outlineLevel="0" collapsed="false">
      <c r="A17" s="19" t="n">
        <v>3</v>
      </c>
      <c r="B17" s="16" t="s">
        <v>38</v>
      </c>
      <c r="C17" s="16"/>
      <c r="D17" s="16"/>
      <c r="E17" s="16"/>
      <c r="F17" s="16"/>
      <c r="G17" s="16"/>
      <c r="H17" s="28" t="n">
        <v>127.14</v>
      </c>
      <c r="I17" s="28"/>
      <c r="J17" s="28"/>
    </row>
    <row r="18" customFormat="false" ht="16.15" hidden="false" customHeight="true" outlineLevel="0" collapsed="false">
      <c r="A18" s="19" t="n">
        <v>4</v>
      </c>
      <c r="B18" s="16" t="s">
        <v>39</v>
      </c>
      <c r="C18" s="16"/>
      <c r="D18" s="16"/>
      <c r="E18" s="16"/>
      <c r="F18" s="16"/>
      <c r="G18" s="16"/>
      <c r="H18" s="27" t="str">
        <f aca="false">H15</f>
        <v>MÉDICO – M1</v>
      </c>
      <c r="I18" s="27"/>
      <c r="J18" s="27"/>
    </row>
    <row r="19" customFormat="false" ht="16.15" hidden="false" customHeight="true" outlineLevel="0" collapsed="false">
      <c r="A19" s="19" t="n">
        <v>5</v>
      </c>
      <c r="B19" s="16" t="s">
        <v>40</v>
      </c>
      <c r="C19" s="16"/>
      <c r="D19" s="16"/>
      <c r="E19" s="16"/>
      <c r="F19" s="16"/>
      <c r="G19" s="16"/>
      <c r="H19" s="29" t="n">
        <v>46091</v>
      </c>
      <c r="I19" s="29"/>
      <c r="J19" s="29"/>
    </row>
    <row r="20" customFormat="false" ht="33.55" hidden="false" customHeight="true" outlineLevel="0" collapsed="false">
      <c r="A20" s="25"/>
      <c r="B20" s="25"/>
      <c r="C20" s="25"/>
      <c r="D20" s="25"/>
      <c r="E20" s="25"/>
      <c r="F20" s="25"/>
      <c r="G20" s="25"/>
      <c r="H20" s="25"/>
      <c r="I20" s="25"/>
      <c r="J20" s="25"/>
    </row>
    <row r="21" customFormat="false" ht="26.1" hidden="false" customHeight="true" outlineLevel="0" collapsed="false">
      <c r="A21" s="30" t="s">
        <v>41</v>
      </c>
      <c r="B21" s="30"/>
      <c r="C21" s="30"/>
      <c r="D21" s="30"/>
      <c r="E21" s="30"/>
      <c r="F21" s="30"/>
      <c r="G21" s="30"/>
      <c r="H21" s="30"/>
      <c r="I21" s="30"/>
      <c r="J21" s="30"/>
    </row>
    <row r="22" customFormat="false" ht="30.4" hidden="false" customHeight="true" outlineLevel="0" collapsed="false">
      <c r="A22" s="23" t="n">
        <v>1</v>
      </c>
      <c r="B22" s="23" t="s">
        <v>42</v>
      </c>
      <c r="C22" s="23"/>
      <c r="D22" s="23"/>
      <c r="E22" s="23"/>
      <c r="F22" s="23"/>
      <c r="G22" s="23"/>
      <c r="H22" s="23" t="s">
        <v>43</v>
      </c>
      <c r="I22" s="23"/>
      <c r="J22" s="23" t="s">
        <v>44</v>
      </c>
    </row>
    <row r="23" customFormat="false" ht="14.9" hidden="false" customHeight="true" outlineLevel="0" collapsed="false">
      <c r="A23" s="19" t="s">
        <v>20</v>
      </c>
      <c r="B23" s="16" t="s">
        <v>45</v>
      </c>
      <c r="C23" s="16"/>
      <c r="D23" s="16"/>
      <c r="E23" s="16"/>
      <c r="F23" s="16"/>
      <c r="G23" s="16"/>
      <c r="H23" s="16"/>
      <c r="I23" s="16"/>
      <c r="J23" s="31" t="n">
        <f aca="false">ROUND(H17/220*220,2)</f>
        <v>127.14</v>
      </c>
    </row>
    <row r="24" customFormat="false" ht="14.9" hidden="false" customHeight="true" outlineLevel="0" collapsed="false">
      <c r="A24" s="19" t="s">
        <v>22</v>
      </c>
      <c r="B24" s="32" t="s">
        <v>46</v>
      </c>
      <c r="C24" s="32"/>
      <c r="D24" s="32"/>
      <c r="E24" s="32"/>
      <c r="F24" s="32"/>
      <c r="G24" s="32"/>
      <c r="H24" s="32"/>
      <c r="I24" s="33" t="n">
        <v>0</v>
      </c>
      <c r="J24" s="31" t="n">
        <f aca="false">J23*I24</f>
        <v>0</v>
      </c>
    </row>
    <row r="25" customFormat="false" ht="14.9" hidden="false" customHeight="true" outlineLevel="0" collapsed="false">
      <c r="A25" s="19" t="s">
        <v>25</v>
      </c>
      <c r="B25" s="16"/>
      <c r="C25" s="16"/>
      <c r="D25" s="16"/>
      <c r="E25" s="16"/>
      <c r="F25" s="16"/>
      <c r="G25" s="16"/>
      <c r="H25" s="16"/>
      <c r="I25" s="16"/>
      <c r="J25" s="31"/>
    </row>
    <row r="26" customFormat="false" ht="15.75" hidden="false" customHeight="true" outlineLevel="0" collapsed="false">
      <c r="A26" s="34" t="s">
        <v>47</v>
      </c>
      <c r="B26" s="34"/>
      <c r="C26" s="34"/>
      <c r="D26" s="34"/>
      <c r="E26" s="34"/>
      <c r="F26" s="34"/>
      <c r="G26" s="34"/>
      <c r="H26" s="34"/>
      <c r="I26" s="34"/>
      <c r="J26" s="35" t="n">
        <f aca="false">SUM(J23:J25)</f>
        <v>127.14</v>
      </c>
    </row>
    <row r="27" customFormat="false" ht="39.95" hidden="false" customHeight="true" outlineLevel="0" collapsed="false">
      <c r="A27" s="25"/>
      <c r="B27" s="25"/>
      <c r="C27" s="25"/>
      <c r="D27" s="25"/>
      <c r="E27" s="25"/>
      <c r="F27" s="25"/>
      <c r="G27" s="25"/>
      <c r="H27" s="25"/>
      <c r="I27" s="25"/>
      <c r="J27" s="25"/>
    </row>
    <row r="28" customFormat="false" ht="28.75" hidden="false" customHeight="true" outlineLevel="0" collapsed="false">
      <c r="A28" s="30" t="s">
        <v>48</v>
      </c>
      <c r="B28" s="30"/>
      <c r="C28" s="30"/>
      <c r="D28" s="30"/>
      <c r="E28" s="30"/>
      <c r="F28" s="30"/>
      <c r="G28" s="30"/>
      <c r="H28" s="30"/>
      <c r="I28" s="30"/>
      <c r="J28" s="30"/>
    </row>
    <row r="29" customFormat="false" ht="13.8" hidden="false" customHeight="false" outlineLevel="0" collapsed="false">
      <c r="A29" s="36" t="s">
        <v>49</v>
      </c>
      <c r="B29" s="36"/>
      <c r="C29" s="36"/>
      <c r="D29" s="36"/>
      <c r="E29" s="36"/>
      <c r="F29" s="36"/>
      <c r="G29" s="36"/>
      <c r="H29" s="36"/>
      <c r="I29" s="36"/>
      <c r="J29" s="36"/>
    </row>
    <row r="30" customFormat="false" ht="13.8" hidden="false" customHeight="false" outlineLevel="0" collapsed="false">
      <c r="A30" s="37" t="s">
        <v>50</v>
      </c>
      <c r="B30" s="36" t="s">
        <v>51</v>
      </c>
      <c r="C30" s="36"/>
      <c r="D30" s="36"/>
      <c r="E30" s="36"/>
      <c r="F30" s="36"/>
      <c r="G30" s="36"/>
      <c r="H30" s="36"/>
      <c r="I30" s="36"/>
      <c r="J30" s="23" t="s">
        <v>52</v>
      </c>
    </row>
    <row r="31" customFormat="false" ht="24" hidden="false" customHeight="true" outlineLevel="0" collapsed="false">
      <c r="A31" s="25" t="s">
        <v>20</v>
      </c>
      <c r="B31" s="38" t="s">
        <v>53</v>
      </c>
      <c r="C31" s="38"/>
      <c r="D31" s="38"/>
      <c r="E31" s="38"/>
      <c r="F31" s="38"/>
      <c r="G31" s="38"/>
      <c r="H31" s="38"/>
      <c r="I31" s="39"/>
      <c r="J31" s="40" t="n">
        <v>0</v>
      </c>
    </row>
    <row r="32" customFormat="false" ht="24" hidden="false" customHeight="true" outlineLevel="0" collapsed="false">
      <c r="A32" s="25" t="s">
        <v>22</v>
      </c>
      <c r="B32" s="16" t="s">
        <v>54</v>
      </c>
      <c r="C32" s="16"/>
      <c r="D32" s="16"/>
      <c r="E32" s="16"/>
      <c r="F32" s="16"/>
      <c r="G32" s="16"/>
      <c r="H32" s="16"/>
      <c r="I32" s="39"/>
      <c r="J32" s="40" t="n">
        <v>0</v>
      </c>
    </row>
    <row r="33" customFormat="false" ht="25.5" hidden="false" customHeight="true" outlineLevel="0" collapsed="false">
      <c r="A33" s="25" t="s">
        <v>25</v>
      </c>
      <c r="B33" s="16" t="s">
        <v>55</v>
      </c>
      <c r="C33" s="16"/>
      <c r="D33" s="16"/>
      <c r="E33" s="16"/>
      <c r="F33" s="16"/>
      <c r="G33" s="16"/>
      <c r="H33" s="16"/>
      <c r="I33" s="39"/>
      <c r="J33" s="40" t="n">
        <v>0</v>
      </c>
    </row>
    <row r="34" customFormat="false" ht="12.8" hidden="false" customHeight="false" outlineLevel="0" collapsed="false">
      <c r="A34" s="41" t="s">
        <v>56</v>
      </c>
      <c r="B34" s="41"/>
      <c r="C34" s="41"/>
      <c r="D34" s="41"/>
      <c r="E34" s="41"/>
      <c r="F34" s="41"/>
      <c r="G34" s="41"/>
      <c r="H34" s="41"/>
      <c r="I34" s="41"/>
      <c r="J34" s="40" t="n">
        <f aca="false">SUM(J31+J33+J32)</f>
        <v>0</v>
      </c>
    </row>
    <row r="35" customFormat="false" ht="12.8" hidden="false" customHeight="false" outlineLevel="0" collapsed="false">
      <c r="A35" s="42"/>
      <c r="B35" s="43"/>
      <c r="C35" s="43"/>
      <c r="D35" s="43"/>
      <c r="E35" s="43"/>
      <c r="F35" s="43"/>
      <c r="G35" s="43"/>
      <c r="H35" s="43"/>
      <c r="I35" s="43"/>
      <c r="J35" s="44"/>
    </row>
    <row r="36" customFormat="false" ht="12.8" hidden="false" customHeight="false" outlineLevel="0" collapsed="false">
      <c r="A36" s="41" t="s">
        <v>56</v>
      </c>
      <c r="B36" s="41"/>
      <c r="C36" s="41"/>
      <c r="D36" s="41"/>
      <c r="E36" s="41"/>
      <c r="F36" s="41"/>
      <c r="G36" s="41"/>
      <c r="H36" s="41"/>
      <c r="I36" s="41"/>
      <c r="J36" s="45" t="n">
        <f aca="false">J34+J35</f>
        <v>0</v>
      </c>
    </row>
    <row r="37" customFormat="false" ht="26.65" hidden="false" customHeight="true" outlineLevel="0" collapsed="false">
      <c r="A37" s="25"/>
      <c r="B37" s="25"/>
      <c r="C37" s="25"/>
      <c r="D37" s="25"/>
      <c r="E37" s="25"/>
      <c r="F37" s="25"/>
      <c r="G37" s="25"/>
      <c r="H37" s="25"/>
      <c r="I37" s="25"/>
      <c r="J37" s="25"/>
    </row>
    <row r="38" customFormat="false" ht="30.4" hidden="false" customHeight="true" outlineLevel="0" collapsed="false">
      <c r="A38" s="18" t="s">
        <v>57</v>
      </c>
      <c r="B38" s="18"/>
      <c r="C38" s="18"/>
      <c r="D38" s="18"/>
      <c r="E38" s="18"/>
      <c r="F38" s="18"/>
      <c r="G38" s="18"/>
      <c r="H38" s="18"/>
      <c r="I38" s="18"/>
      <c r="J38" s="18"/>
    </row>
    <row r="39" customFormat="false" ht="30.4" hidden="false" customHeight="true" outlineLevel="0" collapsed="false">
      <c r="A39" s="37" t="s">
        <v>58</v>
      </c>
      <c r="B39" s="37" t="s">
        <v>59</v>
      </c>
      <c r="C39" s="37"/>
      <c r="D39" s="37"/>
      <c r="E39" s="37"/>
      <c r="F39" s="37"/>
      <c r="G39" s="37"/>
      <c r="H39" s="37"/>
      <c r="I39" s="23" t="s">
        <v>60</v>
      </c>
      <c r="J39" s="23" t="s">
        <v>61</v>
      </c>
    </row>
    <row r="40" customFormat="false" ht="12.8" hidden="false" customHeight="false" outlineLevel="0" collapsed="false">
      <c r="A40" s="25" t="s">
        <v>20</v>
      </c>
      <c r="B40" s="43" t="s">
        <v>62</v>
      </c>
      <c r="C40" s="43"/>
      <c r="D40" s="43"/>
      <c r="E40" s="43"/>
      <c r="F40" s="43"/>
      <c r="G40" s="43"/>
      <c r="H40" s="43"/>
      <c r="I40" s="46"/>
      <c r="J40" s="45"/>
    </row>
    <row r="41" customFormat="false" ht="12.8" hidden="false" customHeight="false" outlineLevel="0" collapsed="false">
      <c r="A41" s="25" t="s">
        <v>22</v>
      </c>
      <c r="B41" s="43" t="s">
        <v>63</v>
      </c>
      <c r="C41" s="43"/>
      <c r="D41" s="43"/>
      <c r="E41" s="43"/>
      <c r="F41" s="43"/>
      <c r="G41" s="43"/>
      <c r="H41" s="43"/>
      <c r="I41" s="46"/>
      <c r="J41" s="45"/>
    </row>
    <row r="42" customFormat="false" ht="28.5" hidden="false" customHeight="true" outlineLevel="0" collapsed="false">
      <c r="A42" s="25" t="s">
        <v>25</v>
      </c>
      <c r="B42" s="47" t="s">
        <v>64</v>
      </c>
      <c r="C42" s="47"/>
      <c r="D42" s="47"/>
      <c r="E42" s="48" t="s">
        <v>65</v>
      </c>
      <c r="F42" s="48" t="n">
        <v>1</v>
      </c>
      <c r="G42" s="48" t="s">
        <v>66</v>
      </c>
      <c r="H42" s="48" t="n">
        <v>1</v>
      </c>
      <c r="I42" s="49"/>
      <c r="J42" s="45"/>
    </row>
    <row r="43" customFormat="false" ht="12.8" hidden="false" customHeight="false" outlineLevel="0" collapsed="false">
      <c r="A43" s="25" t="s">
        <v>28</v>
      </c>
      <c r="B43" s="43" t="s">
        <v>67</v>
      </c>
      <c r="C43" s="43"/>
      <c r="D43" s="43"/>
      <c r="E43" s="43"/>
      <c r="F43" s="43"/>
      <c r="G43" s="43"/>
      <c r="H43" s="43"/>
      <c r="I43" s="46"/>
      <c r="J43" s="45"/>
    </row>
    <row r="44" customFormat="false" ht="12.8" hidden="false" customHeight="false" outlineLevel="0" collapsed="false">
      <c r="A44" s="25" t="s">
        <v>30</v>
      </c>
      <c r="B44" s="43" t="s">
        <v>68</v>
      </c>
      <c r="C44" s="43"/>
      <c r="D44" s="43"/>
      <c r="E44" s="43"/>
      <c r="F44" s="43"/>
      <c r="G44" s="43"/>
      <c r="H44" s="43"/>
      <c r="I44" s="46"/>
      <c r="J44" s="45"/>
    </row>
    <row r="45" customFormat="false" ht="12.8" hidden="false" customHeight="false" outlineLevel="0" collapsed="false">
      <c r="A45" s="25" t="s">
        <v>69</v>
      </c>
      <c r="B45" s="43" t="s">
        <v>70</v>
      </c>
      <c r="C45" s="43"/>
      <c r="D45" s="43"/>
      <c r="E45" s="43"/>
      <c r="F45" s="43"/>
      <c r="G45" s="43"/>
      <c r="H45" s="43"/>
      <c r="I45" s="46"/>
      <c r="J45" s="45"/>
    </row>
    <row r="46" customFormat="false" ht="12.8" hidden="false" customHeight="false" outlineLevel="0" collapsed="false">
      <c r="A46" s="25" t="s">
        <v>71</v>
      </c>
      <c r="B46" s="43" t="s">
        <v>72</v>
      </c>
      <c r="C46" s="43"/>
      <c r="D46" s="43"/>
      <c r="E46" s="43"/>
      <c r="F46" s="43"/>
      <c r="G46" s="43"/>
      <c r="H46" s="43"/>
      <c r="I46" s="46"/>
      <c r="J46" s="45"/>
    </row>
    <row r="47" customFormat="false" ht="12.8" hidden="false" customHeight="false" outlineLevel="0" collapsed="false">
      <c r="A47" s="25" t="s">
        <v>73</v>
      </c>
      <c r="B47" s="43" t="s">
        <v>74</v>
      </c>
      <c r="C47" s="43"/>
      <c r="D47" s="43"/>
      <c r="E47" s="43"/>
      <c r="F47" s="43"/>
      <c r="G47" s="43"/>
      <c r="H47" s="43"/>
      <c r="I47" s="46"/>
      <c r="J47" s="45"/>
    </row>
    <row r="48" customFormat="false" ht="12.8" hidden="false" customHeight="false" outlineLevel="0" collapsed="false">
      <c r="A48" s="41" t="s">
        <v>56</v>
      </c>
      <c r="B48" s="41"/>
      <c r="C48" s="41"/>
      <c r="D48" s="41"/>
      <c r="E48" s="41"/>
      <c r="F48" s="41"/>
      <c r="G48" s="41"/>
      <c r="H48" s="41"/>
      <c r="I48" s="50" t="n">
        <f aca="false">SUM(I40:I47)</f>
        <v>0</v>
      </c>
      <c r="J48" s="45" t="n">
        <f aca="false">SUM(J40:J47)</f>
        <v>0</v>
      </c>
    </row>
    <row r="49" customFormat="false" ht="39.4" hidden="false" customHeight="true" outlineLevel="0" collapsed="false">
      <c r="A49" s="25"/>
      <c r="B49" s="25"/>
      <c r="C49" s="25"/>
      <c r="D49" s="25"/>
      <c r="E49" s="25"/>
      <c r="F49" s="25"/>
      <c r="G49" s="25"/>
      <c r="H49" s="25"/>
      <c r="I49" s="25"/>
      <c r="J49" s="25"/>
    </row>
    <row r="50" customFormat="false" ht="16.15" hidden="false" customHeight="true" outlineLevel="0" collapsed="false">
      <c r="A50" s="18" t="s">
        <v>75</v>
      </c>
      <c r="B50" s="18"/>
      <c r="C50" s="18"/>
      <c r="D50" s="18"/>
      <c r="E50" s="18"/>
      <c r="F50" s="18"/>
      <c r="G50" s="18"/>
      <c r="H50" s="18"/>
      <c r="I50" s="18"/>
      <c r="J50" s="18"/>
    </row>
    <row r="51" customFormat="false" ht="16.15" hidden="false" customHeight="true" outlineLevel="0" collapsed="false">
      <c r="A51" s="37" t="s">
        <v>76</v>
      </c>
      <c r="B51" s="37" t="s">
        <v>77</v>
      </c>
      <c r="C51" s="37"/>
      <c r="D51" s="37"/>
      <c r="E51" s="37"/>
      <c r="F51" s="37"/>
      <c r="G51" s="37"/>
      <c r="H51" s="37"/>
      <c r="I51" s="37"/>
      <c r="J51" s="23" t="s">
        <v>52</v>
      </c>
    </row>
    <row r="52" customFormat="false" ht="12.8" hidden="false" customHeight="false" outlineLevel="0" collapsed="false">
      <c r="A52" s="25" t="s">
        <v>20</v>
      </c>
      <c r="B52" s="51" t="s">
        <v>78</v>
      </c>
      <c r="C52" s="51"/>
      <c r="D52" s="51"/>
      <c r="E52" s="51"/>
      <c r="F52" s="51"/>
      <c r="G52" s="51"/>
      <c r="H52" s="51"/>
      <c r="I52" s="51"/>
      <c r="J52" s="45" t="n">
        <v>0</v>
      </c>
    </row>
    <row r="53" customFormat="false" ht="12.8" hidden="false" customHeight="false" outlineLevel="0" collapsed="false">
      <c r="A53" s="25"/>
      <c r="B53" s="43" t="s">
        <v>79</v>
      </c>
      <c r="C53" s="43"/>
      <c r="D53" s="43"/>
      <c r="E53" s="43"/>
      <c r="F53" s="43"/>
      <c r="G53" s="43"/>
      <c r="H53" s="43"/>
      <c r="I53" s="52"/>
      <c r="J53" s="53" t="s">
        <v>80</v>
      </c>
    </row>
    <row r="54" customFormat="false" ht="12.8" hidden="false" customHeight="false" outlineLevel="0" collapsed="false">
      <c r="A54" s="25"/>
      <c r="B54" s="43" t="s">
        <v>81</v>
      </c>
      <c r="C54" s="43"/>
      <c r="D54" s="43"/>
      <c r="E54" s="43"/>
      <c r="F54" s="43"/>
      <c r="G54" s="43"/>
      <c r="H54" s="43"/>
      <c r="I54" s="54"/>
      <c r="J54" s="53"/>
    </row>
    <row r="55" customFormat="false" ht="12.8" hidden="false" customHeight="false" outlineLevel="0" collapsed="false">
      <c r="A55" s="25"/>
      <c r="B55" s="43" t="s">
        <v>82</v>
      </c>
      <c r="C55" s="43"/>
      <c r="D55" s="43"/>
      <c r="E55" s="43"/>
      <c r="F55" s="43"/>
      <c r="G55" s="43"/>
      <c r="H55" s="43"/>
      <c r="I55" s="55"/>
      <c r="J55" s="53"/>
    </row>
    <row r="56" customFormat="false" ht="12.8" hidden="false" customHeight="false" outlineLevel="0" collapsed="false">
      <c r="A56" s="25" t="s">
        <v>22</v>
      </c>
      <c r="B56" s="51" t="s">
        <v>83</v>
      </c>
      <c r="C56" s="51"/>
      <c r="D56" s="51"/>
      <c r="E56" s="51"/>
      <c r="F56" s="51"/>
      <c r="G56" s="51"/>
      <c r="H56" s="51"/>
      <c r="I56" s="51"/>
      <c r="J56" s="45" t="n">
        <f aca="false">ROUND((I57*I58*81%),2)</f>
        <v>0</v>
      </c>
    </row>
    <row r="57" customFormat="false" ht="12.8" hidden="false" customHeight="false" outlineLevel="0" collapsed="false">
      <c r="A57" s="25"/>
      <c r="B57" s="43" t="s">
        <v>84</v>
      </c>
      <c r="C57" s="43"/>
      <c r="D57" s="43"/>
      <c r="E57" s="43"/>
      <c r="F57" s="43"/>
      <c r="G57" s="43"/>
      <c r="H57" s="43"/>
      <c r="I57" s="52"/>
      <c r="J57" s="53" t="s">
        <v>80</v>
      </c>
    </row>
    <row r="58" customFormat="false" ht="12.8" hidden="false" customHeight="false" outlineLevel="0" collapsed="false">
      <c r="A58" s="56"/>
      <c r="B58" s="43" t="s">
        <v>85</v>
      </c>
      <c r="C58" s="43"/>
      <c r="D58" s="43"/>
      <c r="E58" s="43"/>
      <c r="F58" s="43"/>
      <c r="G58" s="43"/>
      <c r="H58" s="43"/>
      <c r="I58" s="55"/>
      <c r="J58" s="53"/>
    </row>
    <row r="59" customFormat="false" ht="12.8" hidden="false" customHeight="false" outlineLevel="0" collapsed="false">
      <c r="A59" s="25" t="s">
        <v>25</v>
      </c>
      <c r="B59" s="43" t="s">
        <v>86</v>
      </c>
      <c r="C59" s="43"/>
      <c r="D59" s="43"/>
      <c r="E59" s="43"/>
      <c r="F59" s="43"/>
      <c r="G59" s="43"/>
      <c r="H59" s="43"/>
      <c r="I59" s="43"/>
      <c r="J59" s="45" t="n">
        <v>0</v>
      </c>
    </row>
    <row r="60" customFormat="false" ht="27.6" hidden="false" customHeight="true" outlineLevel="0" collapsed="false">
      <c r="A60" s="25" t="s">
        <v>28</v>
      </c>
      <c r="B60" s="16" t="s">
        <v>87</v>
      </c>
      <c r="C60" s="16"/>
      <c r="D60" s="16"/>
      <c r="E60" s="16"/>
      <c r="F60" s="16"/>
      <c r="G60" s="16"/>
      <c r="H60" s="16"/>
      <c r="I60" s="16"/>
      <c r="J60" s="45" t="n">
        <v>0</v>
      </c>
    </row>
    <row r="61" customFormat="false" ht="27.6" hidden="false" customHeight="true" outlineLevel="0" collapsed="false">
      <c r="A61" s="25" t="s">
        <v>30</v>
      </c>
      <c r="B61" s="38" t="s">
        <v>88</v>
      </c>
      <c r="C61" s="38"/>
      <c r="D61" s="38"/>
      <c r="E61" s="38"/>
      <c r="F61" s="38"/>
      <c r="G61" s="38"/>
      <c r="H61" s="38"/>
      <c r="I61" s="38"/>
      <c r="J61" s="57" t="n">
        <v>0</v>
      </c>
    </row>
    <row r="62" customFormat="false" ht="12.8" hidden="false" customHeight="false" outlineLevel="0" collapsed="false">
      <c r="A62" s="25" t="s">
        <v>69</v>
      </c>
      <c r="B62" s="43" t="s">
        <v>89</v>
      </c>
      <c r="C62" s="43"/>
      <c r="D62" s="43"/>
      <c r="E62" s="43"/>
      <c r="F62" s="43"/>
      <c r="G62" s="43"/>
      <c r="H62" s="43"/>
      <c r="I62" s="43"/>
      <c r="J62" s="58" t="s">
        <v>80</v>
      </c>
    </row>
    <row r="63" customFormat="false" ht="12.8" hidden="false" customHeight="false" outlineLevel="0" collapsed="false">
      <c r="A63" s="41" t="s">
        <v>47</v>
      </c>
      <c r="B63" s="41"/>
      <c r="C63" s="41"/>
      <c r="D63" s="41"/>
      <c r="E63" s="41"/>
      <c r="F63" s="41"/>
      <c r="G63" s="41"/>
      <c r="H63" s="41"/>
      <c r="I63" s="41"/>
      <c r="J63" s="45" t="n">
        <f aca="false">SUM(J52:J61)</f>
        <v>0</v>
      </c>
    </row>
    <row r="64" customFormat="false" ht="24.5" hidden="false" customHeight="true" outlineLevel="0" collapsed="false">
      <c r="A64" s="25"/>
      <c r="B64" s="25"/>
      <c r="C64" s="25"/>
      <c r="D64" s="25"/>
      <c r="E64" s="25"/>
      <c r="F64" s="25"/>
      <c r="G64" s="25"/>
      <c r="H64" s="25"/>
      <c r="I64" s="25"/>
      <c r="J64" s="25"/>
    </row>
    <row r="65" customFormat="false" ht="16.15" hidden="false" customHeight="true" outlineLevel="0" collapsed="false">
      <c r="A65" s="59" t="s">
        <v>90</v>
      </c>
      <c r="B65" s="59"/>
      <c r="C65" s="59"/>
      <c r="D65" s="59"/>
      <c r="E65" s="59"/>
      <c r="F65" s="59"/>
      <c r="G65" s="59"/>
      <c r="H65" s="59"/>
      <c r="I65" s="59"/>
      <c r="J65" s="59"/>
    </row>
    <row r="66" customFormat="false" ht="16.15" hidden="false" customHeight="true" outlineLevel="0" collapsed="false">
      <c r="A66" s="23" t="n">
        <v>2</v>
      </c>
      <c r="B66" s="23" t="s">
        <v>91</v>
      </c>
      <c r="C66" s="23"/>
      <c r="D66" s="23"/>
      <c r="E66" s="23"/>
      <c r="F66" s="23"/>
      <c r="G66" s="23"/>
      <c r="H66" s="23"/>
      <c r="I66" s="23"/>
      <c r="J66" s="23" t="s">
        <v>52</v>
      </c>
    </row>
    <row r="67" customFormat="false" ht="14.65" hidden="false" customHeight="true" outlineLevel="0" collapsed="false">
      <c r="A67" s="19" t="s">
        <v>50</v>
      </c>
      <c r="B67" s="38" t="s">
        <v>92</v>
      </c>
      <c r="C67" s="38"/>
      <c r="D67" s="38"/>
      <c r="E67" s="38"/>
      <c r="F67" s="38"/>
      <c r="G67" s="38"/>
      <c r="H67" s="38"/>
      <c r="I67" s="38"/>
      <c r="J67" s="60" t="n">
        <f aca="false">J36</f>
        <v>0</v>
      </c>
    </row>
    <row r="68" customFormat="false" ht="14.65" hidden="false" customHeight="true" outlineLevel="0" collapsed="false">
      <c r="A68" s="19" t="s">
        <v>58</v>
      </c>
      <c r="B68" s="16" t="s">
        <v>59</v>
      </c>
      <c r="C68" s="16"/>
      <c r="D68" s="16"/>
      <c r="E68" s="16"/>
      <c r="F68" s="16"/>
      <c r="G68" s="16"/>
      <c r="H68" s="16"/>
      <c r="I68" s="16"/>
      <c r="J68" s="60" t="n">
        <f aca="false">J48</f>
        <v>0</v>
      </c>
    </row>
    <row r="69" customFormat="false" ht="14.65" hidden="false" customHeight="true" outlineLevel="0" collapsed="false">
      <c r="A69" s="19" t="s">
        <v>76</v>
      </c>
      <c r="B69" s="16" t="s">
        <v>77</v>
      </c>
      <c r="C69" s="16"/>
      <c r="D69" s="16"/>
      <c r="E69" s="16"/>
      <c r="F69" s="16"/>
      <c r="G69" s="16"/>
      <c r="H69" s="16"/>
      <c r="I69" s="16"/>
      <c r="J69" s="60" t="n">
        <f aca="false">J63</f>
        <v>0</v>
      </c>
    </row>
    <row r="70" customFormat="false" ht="14.65" hidden="false" customHeight="true" outlineLevel="0" collapsed="false">
      <c r="A70" s="34" t="s">
        <v>56</v>
      </c>
      <c r="B70" s="34"/>
      <c r="C70" s="34"/>
      <c r="D70" s="34"/>
      <c r="E70" s="34"/>
      <c r="F70" s="34"/>
      <c r="G70" s="34"/>
      <c r="H70" s="34"/>
      <c r="I70" s="34"/>
      <c r="J70" s="61" t="n">
        <f aca="false">SUM(J67+J68+J69)</f>
        <v>0</v>
      </c>
    </row>
    <row r="71" customFormat="false" ht="20.75" hidden="false" customHeight="true" outlineLevel="0" collapsed="false">
      <c r="A71" s="25"/>
      <c r="B71" s="25"/>
      <c r="C71" s="25"/>
      <c r="D71" s="25"/>
      <c r="E71" s="25"/>
      <c r="F71" s="25"/>
      <c r="G71" s="25"/>
      <c r="H71" s="25"/>
      <c r="I71" s="25"/>
      <c r="J71" s="25"/>
    </row>
    <row r="72" customFormat="false" ht="33" hidden="false" customHeight="true" outlineLevel="0" collapsed="false">
      <c r="A72" s="30" t="s">
        <v>93</v>
      </c>
      <c r="B72" s="30"/>
      <c r="C72" s="30"/>
      <c r="D72" s="30"/>
      <c r="E72" s="30"/>
      <c r="F72" s="30"/>
      <c r="G72" s="30"/>
      <c r="H72" s="30"/>
      <c r="I72" s="30"/>
      <c r="J72" s="30"/>
    </row>
    <row r="73" customFormat="false" ht="16.15" hidden="false" customHeight="true" outlineLevel="0" collapsed="false">
      <c r="A73" s="37" t="n">
        <v>3</v>
      </c>
      <c r="B73" s="23" t="s">
        <v>94</v>
      </c>
      <c r="C73" s="23"/>
      <c r="D73" s="23"/>
      <c r="E73" s="23"/>
      <c r="F73" s="23"/>
      <c r="G73" s="23"/>
      <c r="H73" s="23"/>
      <c r="I73" s="23"/>
      <c r="J73" s="37" t="s">
        <v>95</v>
      </c>
    </row>
    <row r="74" customFormat="false" ht="24.75" hidden="false" customHeight="true" outlineLevel="0" collapsed="false">
      <c r="A74" s="25" t="s">
        <v>20</v>
      </c>
      <c r="B74" s="38" t="s">
        <v>96</v>
      </c>
      <c r="C74" s="38"/>
      <c r="D74" s="38"/>
      <c r="E74" s="38"/>
      <c r="F74" s="38"/>
      <c r="G74" s="38"/>
      <c r="H74" s="38"/>
      <c r="I74" s="62"/>
      <c r="J74" s="63" t="n">
        <f aca="false">I74*J26</f>
        <v>0</v>
      </c>
    </row>
    <row r="75" customFormat="false" ht="22.15" hidden="false" customHeight="true" outlineLevel="0" collapsed="false">
      <c r="A75" s="25" t="s">
        <v>22</v>
      </c>
      <c r="B75" s="16" t="s">
        <v>97</v>
      </c>
      <c r="C75" s="16"/>
      <c r="D75" s="16"/>
      <c r="E75" s="16"/>
      <c r="F75" s="16"/>
      <c r="G75" s="16"/>
      <c r="H75" s="16"/>
      <c r="I75" s="62"/>
      <c r="J75" s="31" t="n">
        <f aca="false">ROUND($J$74*I47,2)</f>
        <v>0</v>
      </c>
    </row>
    <row r="76" customFormat="false" ht="40.4" hidden="false" customHeight="true" outlineLevel="0" collapsed="false">
      <c r="A76" s="25" t="s">
        <v>25</v>
      </c>
      <c r="B76" s="64" t="s">
        <v>98</v>
      </c>
      <c r="C76" s="64"/>
      <c r="D76" s="64"/>
      <c r="E76" s="64"/>
      <c r="F76" s="64"/>
      <c r="G76" s="64"/>
      <c r="H76" s="64"/>
      <c r="I76" s="65"/>
      <c r="J76" s="31" t="n">
        <f aca="false">ROUND($J$26*I76,2)</f>
        <v>0</v>
      </c>
    </row>
    <row r="77" customFormat="false" ht="31.9" hidden="false" customHeight="true" outlineLevel="0" collapsed="false">
      <c r="A77" s="25" t="s">
        <v>28</v>
      </c>
      <c r="B77" s="66" t="s">
        <v>99</v>
      </c>
      <c r="C77" s="66"/>
      <c r="D77" s="66"/>
      <c r="E77" s="66"/>
      <c r="F77" s="66"/>
      <c r="G77" s="66"/>
      <c r="H77" s="66"/>
      <c r="I77" s="67"/>
      <c r="J77" s="31" t="n">
        <f aca="false">I77*J26</f>
        <v>0</v>
      </c>
    </row>
    <row r="78" customFormat="false" ht="36.05" hidden="false" customHeight="true" outlineLevel="0" collapsed="false">
      <c r="A78" s="25" t="s">
        <v>30</v>
      </c>
      <c r="B78" s="38" t="s">
        <v>100</v>
      </c>
      <c r="C78" s="38"/>
      <c r="D78" s="38"/>
      <c r="E78" s="38"/>
      <c r="F78" s="38"/>
      <c r="G78" s="38"/>
      <c r="H78" s="38"/>
      <c r="I78" s="67"/>
      <c r="J78" s="31" t="n">
        <f aca="false">ROUND($I$48*J77,2)</f>
        <v>0</v>
      </c>
    </row>
    <row r="79" customFormat="false" ht="12.8" hidden="false" customHeight="false" outlineLevel="0" collapsed="false">
      <c r="A79" s="41" t="s">
        <v>56</v>
      </c>
      <c r="B79" s="41"/>
      <c r="C79" s="41"/>
      <c r="D79" s="41"/>
      <c r="E79" s="41"/>
      <c r="F79" s="41"/>
      <c r="G79" s="41"/>
      <c r="H79" s="41"/>
      <c r="I79" s="41"/>
      <c r="J79" s="45" t="n">
        <f aca="false">SUM(J74:J78)</f>
        <v>0</v>
      </c>
    </row>
    <row r="80" customFormat="false" ht="31.4" hidden="false" customHeight="true" outlineLevel="0" collapsed="false">
      <c r="A80" s="25"/>
      <c r="B80" s="25"/>
      <c r="C80" s="25"/>
      <c r="D80" s="25"/>
      <c r="E80" s="25"/>
      <c r="F80" s="25"/>
      <c r="G80" s="25"/>
      <c r="H80" s="25"/>
      <c r="I80" s="25"/>
      <c r="J80" s="25"/>
    </row>
    <row r="81" customFormat="false" ht="16.15" hidden="false" customHeight="true" outlineLevel="0" collapsed="false">
      <c r="A81" s="23" t="s">
        <v>101</v>
      </c>
      <c r="B81" s="23"/>
      <c r="C81" s="23"/>
      <c r="D81" s="23"/>
      <c r="E81" s="23"/>
      <c r="F81" s="23"/>
      <c r="G81" s="23"/>
      <c r="H81" s="23"/>
      <c r="I81" s="23"/>
      <c r="J81" s="23"/>
    </row>
    <row r="82" customFormat="false" ht="48.75" hidden="false" customHeight="true" outlineLevel="0" collapsed="false">
      <c r="A82" s="68" t="s">
        <v>102</v>
      </c>
      <c r="B82" s="68"/>
      <c r="C82" s="68"/>
      <c r="D82" s="68"/>
      <c r="E82" s="68"/>
      <c r="F82" s="68"/>
      <c r="G82" s="68"/>
      <c r="H82" s="68"/>
      <c r="I82" s="68"/>
      <c r="J82" s="69" t="n">
        <f aca="false">J85+J31+J32</f>
        <v>0</v>
      </c>
    </row>
    <row r="83" customFormat="false" ht="14.65" hidden="false" customHeight="true" outlineLevel="0" collapsed="false">
      <c r="A83" s="16"/>
      <c r="B83" s="16"/>
      <c r="C83" s="16"/>
      <c r="D83" s="16"/>
      <c r="E83" s="16"/>
      <c r="F83" s="16"/>
      <c r="G83" s="16"/>
      <c r="H83" s="16"/>
      <c r="I83" s="16"/>
      <c r="J83" s="16"/>
    </row>
    <row r="84" customFormat="false" ht="15" hidden="false" customHeight="true" outlineLevel="0" collapsed="false">
      <c r="A84" s="70" t="s">
        <v>103</v>
      </c>
      <c r="B84" s="37" t="s">
        <v>104</v>
      </c>
      <c r="C84" s="37"/>
      <c r="D84" s="37"/>
      <c r="E84" s="37"/>
      <c r="F84" s="37"/>
      <c r="G84" s="37"/>
      <c r="H84" s="37"/>
      <c r="I84" s="37"/>
      <c r="J84" s="70" t="s">
        <v>52</v>
      </c>
    </row>
    <row r="85" customFormat="false" ht="26.25" hidden="false" customHeight="true" outlineLevel="0" collapsed="false">
      <c r="A85" s="42" t="s">
        <v>20</v>
      </c>
      <c r="B85" s="38" t="s">
        <v>105</v>
      </c>
      <c r="C85" s="38"/>
      <c r="D85" s="38"/>
      <c r="E85" s="38"/>
      <c r="F85" s="38"/>
      <c r="G85" s="38"/>
      <c r="H85" s="38"/>
      <c r="I85" s="71"/>
      <c r="J85" s="45" t="n">
        <f aca="false">ROUND(($J$26*I85),2)</f>
        <v>0</v>
      </c>
    </row>
    <row r="86" customFormat="false" ht="12.8" hidden="false" customHeight="false" outlineLevel="0" collapsed="false">
      <c r="A86" s="42" t="s">
        <v>22</v>
      </c>
      <c r="B86" s="72" t="s">
        <v>106</v>
      </c>
      <c r="C86" s="73"/>
      <c r="D86" s="73"/>
      <c r="E86" s="73"/>
      <c r="F86" s="73"/>
      <c r="G86" s="73"/>
      <c r="H86" s="74"/>
      <c r="I86" s="75"/>
      <c r="J86" s="76" t="n">
        <f aca="false">ROUND((J$26*I86),2)</f>
        <v>0</v>
      </c>
    </row>
    <row r="87" customFormat="false" ht="12.8" hidden="false" customHeight="false" outlineLevel="0" collapsed="false">
      <c r="A87" s="42" t="s">
        <v>25</v>
      </c>
      <c r="B87" s="77" t="s">
        <v>107</v>
      </c>
      <c r="C87" s="77"/>
      <c r="D87" s="77"/>
      <c r="E87" s="77"/>
      <c r="F87" s="77"/>
      <c r="G87" s="77"/>
      <c r="H87" s="77"/>
      <c r="I87" s="75"/>
      <c r="J87" s="76" t="n">
        <f aca="false">ROUND((J$26*I87),2)</f>
        <v>0</v>
      </c>
    </row>
    <row r="88" customFormat="false" ht="12.8" hidden="false" customHeight="false" outlineLevel="0" collapsed="false">
      <c r="A88" s="42" t="s">
        <v>28</v>
      </c>
      <c r="B88" s="77" t="s">
        <v>108</v>
      </c>
      <c r="C88" s="77"/>
      <c r="D88" s="77"/>
      <c r="E88" s="77"/>
      <c r="F88" s="77"/>
      <c r="G88" s="77"/>
      <c r="H88" s="77"/>
      <c r="I88" s="75"/>
      <c r="J88" s="76" t="n">
        <f aca="false">ROUND((J$26*I88),2)</f>
        <v>0</v>
      </c>
    </row>
    <row r="89" customFormat="false" ht="12.8" hidden="false" customHeight="false" outlineLevel="0" collapsed="false">
      <c r="A89" s="42" t="s">
        <v>30</v>
      </c>
      <c r="B89" s="77" t="s">
        <v>109</v>
      </c>
      <c r="C89" s="77"/>
      <c r="D89" s="77"/>
      <c r="E89" s="77"/>
      <c r="F89" s="77"/>
      <c r="G89" s="77"/>
      <c r="H89" s="77"/>
      <c r="I89" s="78"/>
      <c r="J89" s="76" t="n">
        <f aca="false">ROUND((J$26*I89),2)</f>
        <v>0</v>
      </c>
    </row>
    <row r="90" customFormat="false" ht="12.8" hidden="false" customHeight="false" outlineLevel="0" collapsed="false">
      <c r="A90" s="42" t="s">
        <v>69</v>
      </c>
      <c r="B90" s="43" t="s">
        <v>110</v>
      </c>
      <c r="C90" s="43"/>
      <c r="D90" s="43"/>
      <c r="E90" s="43"/>
      <c r="F90" s="43"/>
      <c r="G90" s="43"/>
      <c r="H90" s="43"/>
      <c r="I90" s="43"/>
      <c r="J90" s="76" t="n">
        <f aca="false">ROUND((J$26*I90),2)</f>
        <v>0</v>
      </c>
    </row>
    <row r="91" customFormat="false" ht="12.8" hidden="false" customHeight="false" outlineLevel="0" collapsed="false">
      <c r="A91" s="41" t="s">
        <v>56</v>
      </c>
      <c r="B91" s="41"/>
      <c r="C91" s="41"/>
      <c r="D91" s="41"/>
      <c r="E91" s="41"/>
      <c r="F91" s="41"/>
      <c r="G91" s="41"/>
      <c r="H91" s="41"/>
      <c r="I91" s="41"/>
      <c r="J91" s="44" t="n">
        <f aca="false">SUM(J85:J90)</f>
        <v>0</v>
      </c>
    </row>
    <row r="92" customFormat="false" ht="14.65" hidden="false" customHeight="true" outlineLevel="0" collapsed="false">
      <c r="A92" s="42" t="s">
        <v>71</v>
      </c>
      <c r="B92" s="43" t="s">
        <v>111</v>
      </c>
      <c r="C92" s="43"/>
      <c r="D92" s="43"/>
      <c r="E92" s="43"/>
      <c r="F92" s="43"/>
      <c r="G92" s="43"/>
      <c r="H92" s="43"/>
      <c r="I92" s="43"/>
      <c r="J92" s="44" t="n">
        <f aca="false">ROUND(I48*J91,2)</f>
        <v>0</v>
      </c>
    </row>
    <row r="93" customFormat="false" ht="12.8" hidden="false" customHeight="false" outlineLevel="0" collapsed="false">
      <c r="A93" s="41" t="s">
        <v>56</v>
      </c>
      <c r="B93" s="41"/>
      <c r="C93" s="41"/>
      <c r="D93" s="41"/>
      <c r="E93" s="41"/>
      <c r="F93" s="41"/>
      <c r="G93" s="41"/>
      <c r="H93" s="41"/>
      <c r="I93" s="41"/>
      <c r="J93" s="45" t="n">
        <f aca="false">SUM(J91:J92)</f>
        <v>0</v>
      </c>
    </row>
    <row r="94" customFormat="false" ht="13.8" hidden="false" customHeight="false" outlineLevel="0" collapsed="false">
      <c r="A94" s="37" t="s">
        <v>112</v>
      </c>
      <c r="B94" s="37" t="s">
        <v>113</v>
      </c>
      <c r="C94" s="37"/>
      <c r="D94" s="37"/>
      <c r="E94" s="37"/>
      <c r="F94" s="37"/>
      <c r="G94" s="37"/>
      <c r="H94" s="37"/>
      <c r="I94" s="37"/>
      <c r="J94" s="79" t="s">
        <v>52</v>
      </c>
    </row>
    <row r="95" customFormat="false" ht="12.8" hidden="false" customHeight="false" outlineLevel="0" collapsed="false">
      <c r="A95" s="25" t="s">
        <v>20</v>
      </c>
      <c r="B95" s="43" t="s">
        <v>114</v>
      </c>
      <c r="C95" s="43"/>
      <c r="D95" s="43"/>
      <c r="E95" s="43"/>
      <c r="F95" s="43"/>
      <c r="G95" s="43"/>
      <c r="H95" s="43"/>
      <c r="I95" s="43"/>
      <c r="J95" s="45" t="n">
        <v>0</v>
      </c>
    </row>
    <row r="96" customFormat="false" ht="12.8" hidden="false" customHeight="false" outlineLevel="0" collapsed="false">
      <c r="A96" s="41" t="s">
        <v>56</v>
      </c>
      <c r="B96" s="41"/>
      <c r="C96" s="41"/>
      <c r="D96" s="41"/>
      <c r="E96" s="41"/>
      <c r="F96" s="41"/>
      <c r="G96" s="41"/>
      <c r="H96" s="41"/>
      <c r="I96" s="41"/>
      <c r="J96" s="45" t="n">
        <v>0</v>
      </c>
    </row>
    <row r="97" customFormat="false" ht="12.8" hidden="false" customHeight="false" outlineLevel="0" collapsed="false">
      <c r="A97" s="42" t="s">
        <v>22</v>
      </c>
      <c r="B97" s="43" t="s">
        <v>115</v>
      </c>
      <c r="C97" s="43"/>
      <c r="D97" s="43"/>
      <c r="E97" s="43"/>
      <c r="F97" s="43"/>
      <c r="G97" s="43"/>
      <c r="H97" s="43"/>
      <c r="I97" s="43"/>
      <c r="J97" s="44" t="n">
        <f aca="false">ROUND(I48*J96,2)</f>
        <v>0</v>
      </c>
    </row>
    <row r="98" customFormat="false" ht="12.8" hidden="false" customHeight="false" outlineLevel="0" collapsed="false">
      <c r="A98" s="41" t="s">
        <v>56</v>
      </c>
      <c r="B98" s="41"/>
      <c r="C98" s="41"/>
      <c r="D98" s="41"/>
      <c r="E98" s="41"/>
      <c r="F98" s="41"/>
      <c r="G98" s="41"/>
      <c r="H98" s="41"/>
      <c r="I98" s="41"/>
      <c r="J98" s="45" t="n">
        <f aca="false">SUM(J96:J97)</f>
        <v>0</v>
      </c>
    </row>
    <row r="99" customFormat="false" ht="12.8" hidden="false" customHeight="false" outlineLevel="0" collapsed="false">
      <c r="A99" s="25"/>
      <c r="B99" s="25"/>
      <c r="C99" s="25"/>
      <c r="D99" s="25"/>
      <c r="E99" s="25"/>
      <c r="F99" s="25"/>
      <c r="G99" s="25"/>
      <c r="H99" s="25"/>
      <c r="I99" s="25"/>
      <c r="J99" s="25"/>
    </row>
    <row r="100" customFormat="false" ht="16.15" hidden="false" customHeight="true" outlineLevel="0" collapsed="false">
      <c r="A100" s="23" t="s">
        <v>116</v>
      </c>
      <c r="B100" s="23"/>
      <c r="C100" s="23"/>
      <c r="D100" s="23"/>
      <c r="E100" s="23"/>
      <c r="F100" s="23"/>
      <c r="G100" s="23"/>
      <c r="H100" s="23"/>
      <c r="I100" s="23"/>
      <c r="J100" s="23"/>
    </row>
    <row r="101" customFormat="false" ht="16.15" hidden="false" customHeight="true" outlineLevel="0" collapsed="false">
      <c r="A101" s="23" t="n">
        <v>4</v>
      </c>
      <c r="B101" s="23" t="s">
        <v>117</v>
      </c>
      <c r="C101" s="23"/>
      <c r="D101" s="23"/>
      <c r="E101" s="23"/>
      <c r="F101" s="23"/>
      <c r="G101" s="23"/>
      <c r="H101" s="23"/>
      <c r="I101" s="23"/>
      <c r="J101" s="79" t="s">
        <v>52</v>
      </c>
    </row>
    <row r="102" customFormat="false" ht="14.65" hidden="false" customHeight="true" outlineLevel="0" collapsed="false">
      <c r="A102" s="19" t="s">
        <v>103</v>
      </c>
      <c r="B102" s="16" t="s">
        <v>104</v>
      </c>
      <c r="C102" s="16"/>
      <c r="D102" s="16"/>
      <c r="E102" s="16"/>
      <c r="F102" s="16"/>
      <c r="G102" s="16"/>
      <c r="H102" s="16"/>
      <c r="I102" s="16"/>
      <c r="J102" s="45" t="n">
        <v>0</v>
      </c>
    </row>
    <row r="103" customFormat="false" ht="14.65" hidden="false" customHeight="true" outlineLevel="0" collapsed="false">
      <c r="A103" s="19" t="s">
        <v>118</v>
      </c>
      <c r="B103" s="16" t="s">
        <v>113</v>
      </c>
      <c r="C103" s="16"/>
      <c r="D103" s="16"/>
      <c r="E103" s="16"/>
      <c r="F103" s="16"/>
      <c r="G103" s="16"/>
      <c r="H103" s="16"/>
      <c r="I103" s="16"/>
      <c r="J103" s="45" t="n">
        <f aca="false">J98</f>
        <v>0</v>
      </c>
    </row>
    <row r="104" customFormat="false" ht="14.65" hidden="false" customHeight="true" outlineLevel="0" collapsed="false">
      <c r="A104" s="34" t="s">
        <v>56</v>
      </c>
      <c r="B104" s="34"/>
      <c r="C104" s="34"/>
      <c r="D104" s="34"/>
      <c r="E104" s="34"/>
      <c r="F104" s="34"/>
      <c r="G104" s="34"/>
      <c r="H104" s="34"/>
      <c r="I104" s="34"/>
      <c r="J104" s="45" t="n">
        <f aca="false">SUM(J102+J103)</f>
        <v>0</v>
      </c>
    </row>
    <row r="105" customFormat="false" ht="27.15" hidden="false" customHeight="true" outlineLevel="0" collapsed="false">
      <c r="A105" s="25"/>
      <c r="B105" s="25"/>
      <c r="C105" s="25"/>
      <c r="D105" s="25"/>
      <c r="E105" s="25"/>
      <c r="F105" s="25"/>
      <c r="G105" s="25"/>
      <c r="H105" s="25"/>
      <c r="I105" s="25"/>
      <c r="J105" s="25"/>
    </row>
    <row r="106" customFormat="false" ht="16.15" hidden="false" customHeight="true" outlineLevel="0" collapsed="false">
      <c r="A106" s="23" t="s">
        <v>119</v>
      </c>
      <c r="B106" s="23"/>
      <c r="C106" s="23"/>
      <c r="D106" s="23"/>
      <c r="E106" s="23"/>
      <c r="F106" s="23"/>
      <c r="G106" s="23"/>
      <c r="H106" s="23"/>
      <c r="I106" s="23"/>
      <c r="J106" s="23"/>
    </row>
    <row r="107" customFormat="false" ht="16.15" hidden="false" customHeight="true" outlineLevel="0" collapsed="false">
      <c r="A107" s="37" t="n">
        <v>5</v>
      </c>
      <c r="B107" s="37" t="s">
        <v>120</v>
      </c>
      <c r="C107" s="37"/>
      <c r="D107" s="37"/>
      <c r="E107" s="37"/>
      <c r="F107" s="37"/>
      <c r="G107" s="37"/>
      <c r="H107" s="37"/>
      <c r="I107" s="37"/>
      <c r="J107" s="37" t="s">
        <v>52</v>
      </c>
    </row>
    <row r="108" customFormat="false" ht="12.8" hidden="false" customHeight="false" outlineLevel="0" collapsed="false">
      <c r="A108" s="25" t="s">
        <v>20</v>
      </c>
      <c r="B108" s="43" t="s">
        <v>121</v>
      </c>
      <c r="C108" s="43"/>
      <c r="D108" s="43"/>
      <c r="E108" s="43"/>
      <c r="F108" s="43"/>
      <c r="G108" s="43"/>
      <c r="H108" s="43"/>
      <c r="I108" s="43"/>
      <c r="J108" s="45" t="n">
        <v>500</v>
      </c>
    </row>
    <row r="109" customFormat="false" ht="12.8" hidden="false" customHeight="false" outlineLevel="0" collapsed="false">
      <c r="A109" s="25" t="s">
        <v>22</v>
      </c>
      <c r="B109" s="43" t="s">
        <v>122</v>
      </c>
      <c r="C109" s="43"/>
      <c r="D109" s="43"/>
      <c r="E109" s="43"/>
      <c r="F109" s="43"/>
      <c r="G109" s="43"/>
      <c r="H109" s="43"/>
      <c r="I109" s="43"/>
      <c r="J109" s="57" t="n">
        <v>0</v>
      </c>
    </row>
    <row r="110" customFormat="false" ht="12.8" hidden="false" customHeight="false" outlineLevel="0" collapsed="false">
      <c r="A110" s="25" t="s">
        <v>25</v>
      </c>
      <c r="B110" s="43" t="s">
        <v>123</v>
      </c>
      <c r="C110" s="43"/>
      <c r="D110" s="43"/>
      <c r="E110" s="43"/>
      <c r="F110" s="43"/>
      <c r="G110" s="43"/>
      <c r="H110" s="43"/>
      <c r="I110" s="43"/>
      <c r="J110" s="57" t="n">
        <v>0.55</v>
      </c>
    </row>
    <row r="111" customFormat="false" ht="12.8" hidden="false" customHeight="false" outlineLevel="0" collapsed="false">
      <c r="A111" s="25" t="s">
        <v>28</v>
      </c>
      <c r="B111" s="43" t="s">
        <v>124</v>
      </c>
      <c r="C111" s="43"/>
      <c r="D111" s="43"/>
      <c r="E111" s="43"/>
      <c r="F111" s="43"/>
      <c r="G111" s="43"/>
      <c r="H111" s="43"/>
      <c r="I111" s="43"/>
      <c r="J111" s="57" t="n">
        <v>0</v>
      </c>
    </row>
    <row r="112" customFormat="false" ht="15.75" hidden="false" customHeight="true" outlineLevel="0" collapsed="false">
      <c r="A112" s="25" t="s">
        <v>30</v>
      </c>
      <c r="B112" s="16" t="s">
        <v>125</v>
      </c>
      <c r="C112" s="16"/>
      <c r="D112" s="16"/>
      <c r="E112" s="16"/>
      <c r="F112" s="16"/>
      <c r="G112" s="16"/>
      <c r="H112" s="16"/>
      <c r="I112" s="16"/>
      <c r="J112" s="57" t="n">
        <v>0.69</v>
      </c>
    </row>
    <row r="113" customFormat="false" ht="12.8" hidden="false" customHeight="false" outlineLevel="0" collapsed="false">
      <c r="A113" s="41" t="s">
        <v>126</v>
      </c>
      <c r="B113" s="41"/>
      <c r="C113" s="41"/>
      <c r="D113" s="41"/>
      <c r="E113" s="41"/>
      <c r="F113" s="41"/>
      <c r="G113" s="41"/>
      <c r="H113" s="41"/>
      <c r="I113" s="41"/>
      <c r="J113" s="57" t="n">
        <f aca="false">SUM(J108:J112)</f>
        <v>501.24</v>
      </c>
    </row>
    <row r="114" customFormat="false" ht="12.8" hidden="false" customHeight="false" outlineLevel="0" collapsed="false">
      <c r="A114" s="41" t="s">
        <v>127</v>
      </c>
      <c r="B114" s="41"/>
      <c r="C114" s="41"/>
      <c r="D114" s="41"/>
      <c r="E114" s="41"/>
      <c r="F114" s="41"/>
      <c r="G114" s="41"/>
      <c r="H114" s="41"/>
      <c r="I114" s="41"/>
      <c r="J114" s="57" t="n">
        <f aca="false">J113/12</f>
        <v>41.77</v>
      </c>
    </row>
    <row r="115" customFormat="false" ht="12.8" hidden="false" customHeight="false" outlineLevel="0" collapsed="false">
      <c r="A115" s="41" t="s">
        <v>128</v>
      </c>
      <c r="B115" s="41"/>
      <c r="C115" s="41"/>
      <c r="D115" s="41"/>
      <c r="E115" s="41"/>
      <c r="F115" s="41"/>
      <c r="G115" s="41"/>
      <c r="H115" s="41"/>
      <c r="I115" s="41"/>
      <c r="J115" s="80" t="n">
        <f aca="false">J114/200</f>
        <v>0.20885</v>
      </c>
    </row>
    <row r="116" customFormat="false" ht="16.15" hidden="false" customHeight="true" outlineLevel="0" collapsed="false">
      <c r="A116" s="23" t="s">
        <v>129</v>
      </c>
      <c r="B116" s="23"/>
      <c r="C116" s="23"/>
      <c r="D116" s="23"/>
      <c r="E116" s="23"/>
      <c r="F116" s="23"/>
      <c r="G116" s="23"/>
      <c r="H116" s="23"/>
      <c r="I116" s="23"/>
      <c r="J116" s="23"/>
    </row>
    <row r="117" customFormat="false" ht="26.65" hidden="false" customHeight="false" outlineLevel="0" collapsed="false">
      <c r="A117" s="37" t="n">
        <v>6</v>
      </c>
      <c r="B117" s="37" t="s">
        <v>130</v>
      </c>
      <c r="C117" s="37"/>
      <c r="D117" s="37"/>
      <c r="E117" s="37"/>
      <c r="F117" s="37"/>
      <c r="G117" s="37"/>
      <c r="H117" s="37"/>
      <c r="I117" s="23" t="s">
        <v>60</v>
      </c>
      <c r="J117" s="81" t="s">
        <v>131</v>
      </c>
    </row>
    <row r="118" customFormat="false" ht="43.7" hidden="false" customHeight="true" outlineLevel="0" collapsed="false">
      <c r="A118" s="82" t="s">
        <v>132</v>
      </c>
      <c r="B118" s="82"/>
      <c r="C118" s="82"/>
      <c r="D118" s="82"/>
      <c r="E118" s="82"/>
      <c r="F118" s="82"/>
      <c r="G118" s="82"/>
      <c r="H118" s="82"/>
      <c r="I118" s="25" t="s">
        <v>80</v>
      </c>
      <c r="J118" s="45" t="n">
        <f aca="false">SUM(J26+J70+J79+J104+J115)</f>
        <v>127.34885</v>
      </c>
    </row>
    <row r="119" customFormat="false" ht="12.8" hidden="false" customHeight="false" outlineLevel="0" collapsed="false">
      <c r="A119" s="83" t="s">
        <v>20</v>
      </c>
      <c r="B119" s="84" t="s">
        <v>133</v>
      </c>
      <c r="C119" s="84"/>
      <c r="D119" s="84"/>
      <c r="E119" s="84"/>
      <c r="F119" s="84"/>
      <c r="G119" s="84"/>
      <c r="H119" s="84"/>
      <c r="I119" s="85" t="n">
        <v>0.08</v>
      </c>
      <c r="J119" s="86" t="n">
        <f aca="false">J118*I119</f>
        <v>10.187908</v>
      </c>
    </row>
    <row r="120" customFormat="false" ht="42.3" hidden="false" customHeight="true" outlineLevel="0" collapsed="false">
      <c r="A120" s="82" t="s">
        <v>134</v>
      </c>
      <c r="B120" s="82"/>
      <c r="C120" s="82"/>
      <c r="D120" s="82"/>
      <c r="E120" s="82"/>
      <c r="F120" s="82"/>
      <c r="G120" s="82"/>
      <c r="H120" s="82"/>
      <c r="I120" s="39" t="s">
        <v>80</v>
      </c>
      <c r="J120" s="45" t="n">
        <f aca="false">SUM(J26+J70+J79+J104+J115+J119)</f>
        <v>137.536758</v>
      </c>
    </row>
    <row r="121" customFormat="false" ht="12.8" hidden="false" customHeight="false" outlineLevel="0" collapsed="false">
      <c r="A121" s="83" t="s">
        <v>22</v>
      </c>
      <c r="B121" s="84" t="s">
        <v>135</v>
      </c>
      <c r="C121" s="84"/>
      <c r="D121" s="84"/>
      <c r="E121" s="84"/>
      <c r="F121" s="84"/>
      <c r="G121" s="84"/>
      <c r="H121" s="84"/>
      <c r="I121" s="85" t="n">
        <v>0.1</v>
      </c>
      <c r="J121" s="86" t="n">
        <f aca="false">J120*I121</f>
        <v>13.7536758</v>
      </c>
    </row>
    <row r="122" customFormat="false" ht="46.9" hidden="false" customHeight="true" outlineLevel="0" collapsed="false">
      <c r="A122" s="82" t="s">
        <v>136</v>
      </c>
      <c r="B122" s="82"/>
      <c r="C122" s="82"/>
      <c r="D122" s="82"/>
      <c r="E122" s="82"/>
      <c r="F122" s="82"/>
      <c r="G122" s="82"/>
      <c r="H122" s="82"/>
      <c r="I122" s="39" t="s">
        <v>80</v>
      </c>
      <c r="J122" s="87" t="n">
        <f aca="false">SUM(J26+J70+J79+J104+J115+J119+J121)</f>
        <v>151.2904338</v>
      </c>
    </row>
    <row r="123" customFormat="false" ht="15" hidden="false" customHeight="false" outlineLevel="0" collapsed="false">
      <c r="A123" s="88" t="s">
        <v>25</v>
      </c>
      <c r="B123" s="89" t="s">
        <v>137</v>
      </c>
      <c r="C123" s="89"/>
      <c r="D123" s="89"/>
      <c r="E123" s="89"/>
      <c r="F123" s="89"/>
      <c r="G123" s="89"/>
      <c r="H123" s="89"/>
      <c r="I123" s="39" t="s">
        <v>80</v>
      </c>
      <c r="J123" s="53" t="s">
        <v>80</v>
      </c>
    </row>
    <row r="124" customFormat="false" ht="12.8" hidden="false" customHeight="false" outlineLevel="0" collapsed="false">
      <c r="A124" s="25"/>
      <c r="B124" s="43" t="s">
        <v>138</v>
      </c>
      <c r="C124" s="43"/>
      <c r="D124" s="43"/>
      <c r="E124" s="43"/>
      <c r="F124" s="43"/>
      <c r="G124" s="43"/>
      <c r="H124" s="43"/>
      <c r="I124" s="39" t="s">
        <v>80</v>
      </c>
      <c r="J124" s="53" t="s">
        <v>80</v>
      </c>
    </row>
    <row r="125" customFormat="false" ht="12.8" hidden="false" customHeight="false" outlineLevel="0" collapsed="false">
      <c r="A125" s="25"/>
      <c r="B125" s="51" t="s">
        <v>139</v>
      </c>
      <c r="C125" s="51"/>
      <c r="D125" s="51"/>
      <c r="E125" s="51"/>
      <c r="F125" s="51"/>
      <c r="G125" s="51"/>
      <c r="H125" s="51"/>
      <c r="I125" s="90" t="n">
        <v>0.076</v>
      </c>
      <c r="J125" s="86" t="n">
        <f aca="false">ROUND(($J$122/(1-$I$134))*I125,2)</f>
        <v>13.1</v>
      </c>
    </row>
    <row r="126" customFormat="false" ht="12.8" hidden="false" customHeight="false" outlineLevel="0" collapsed="false">
      <c r="A126" s="25"/>
      <c r="B126" s="51" t="s">
        <v>140</v>
      </c>
      <c r="C126" s="51"/>
      <c r="D126" s="51"/>
      <c r="E126" s="51"/>
      <c r="F126" s="51"/>
      <c r="G126" s="51"/>
      <c r="H126" s="51"/>
      <c r="I126" s="90" t="n">
        <v>0.0165</v>
      </c>
      <c r="J126" s="86" t="n">
        <f aca="false">ROUND(($J$122/(1-$I$134))*I126,2)</f>
        <v>2.84</v>
      </c>
    </row>
    <row r="127" customFormat="false" ht="27.6" hidden="false" customHeight="true" outlineLevel="0" collapsed="false">
      <c r="A127" s="25"/>
      <c r="B127" s="38" t="s">
        <v>141</v>
      </c>
      <c r="C127" s="38"/>
      <c r="D127" s="38"/>
      <c r="E127" s="38"/>
      <c r="F127" s="38"/>
      <c r="G127" s="38"/>
      <c r="H127" s="38"/>
      <c r="I127" s="65" t="s">
        <v>80</v>
      </c>
      <c r="J127" s="53" t="s">
        <v>80</v>
      </c>
    </row>
    <row r="128" customFormat="false" ht="27.6" hidden="false" customHeight="true" outlineLevel="0" collapsed="false">
      <c r="A128" s="25"/>
      <c r="B128" s="38" t="s">
        <v>142</v>
      </c>
      <c r="C128" s="38"/>
      <c r="D128" s="38"/>
      <c r="E128" s="38"/>
      <c r="F128" s="38"/>
      <c r="G128" s="38"/>
      <c r="H128" s="38"/>
      <c r="I128" s="65" t="s">
        <v>80</v>
      </c>
      <c r="J128" s="53" t="s">
        <v>80</v>
      </c>
    </row>
    <row r="129" customFormat="false" ht="12.8" hidden="false" customHeight="false" outlineLevel="0" collapsed="false">
      <c r="A129" s="25"/>
      <c r="B129" s="43" t="s">
        <v>143</v>
      </c>
      <c r="C129" s="43"/>
      <c r="D129" s="43"/>
      <c r="E129" s="43"/>
      <c r="F129" s="43"/>
      <c r="G129" s="43"/>
      <c r="H129" s="43"/>
      <c r="I129" s="65" t="s">
        <v>80</v>
      </c>
      <c r="J129" s="53" t="s">
        <v>80</v>
      </c>
    </row>
    <row r="130" customFormat="false" ht="12.8" hidden="false" customHeight="false" outlineLevel="0" collapsed="false">
      <c r="A130" s="25"/>
      <c r="B130" s="43" t="s">
        <v>144</v>
      </c>
      <c r="C130" s="43"/>
      <c r="D130" s="43"/>
      <c r="E130" s="43"/>
      <c r="F130" s="43"/>
      <c r="G130" s="43"/>
      <c r="H130" s="43"/>
      <c r="I130" s="65" t="s">
        <v>80</v>
      </c>
      <c r="J130" s="53" t="s">
        <v>80</v>
      </c>
    </row>
    <row r="131" customFormat="false" ht="12.8" hidden="false" customHeight="false" outlineLevel="0" collapsed="false">
      <c r="A131" s="25"/>
      <c r="B131" s="51" t="s">
        <v>145</v>
      </c>
      <c r="C131" s="51"/>
      <c r="D131" s="51"/>
      <c r="E131" s="51"/>
      <c r="F131" s="51"/>
      <c r="G131" s="51"/>
      <c r="H131" s="51"/>
      <c r="I131" s="90" t="n">
        <v>0.03</v>
      </c>
      <c r="J131" s="86" t="n">
        <f aca="false">ROUND(($J$122/(1-$I$134))*I131,2)</f>
        <v>5.17</v>
      </c>
    </row>
    <row r="132" customFormat="false" ht="12.8" hidden="false" customHeight="false" outlineLevel="0" collapsed="false">
      <c r="A132" s="41" t="s">
        <v>56</v>
      </c>
      <c r="B132" s="41"/>
      <c r="C132" s="41"/>
      <c r="D132" s="41"/>
      <c r="E132" s="41"/>
      <c r="F132" s="41"/>
      <c r="G132" s="41"/>
      <c r="H132" s="41"/>
      <c r="I132" s="41"/>
      <c r="J132" s="87" t="n">
        <f aca="false">SUM(J119+J121+J125+J126+J131)</f>
        <v>45.0515838</v>
      </c>
    </row>
    <row r="133" customFormat="false" ht="12.8" hidden="false" customHeight="false" outlineLevel="0" collapsed="false">
      <c r="A133" s="25"/>
      <c r="B133" s="25"/>
      <c r="C133" s="25"/>
      <c r="D133" s="25"/>
      <c r="E133" s="25"/>
      <c r="F133" s="25"/>
      <c r="G133" s="25"/>
      <c r="H133" s="25"/>
      <c r="I133" s="25"/>
      <c r="J133" s="25"/>
    </row>
    <row r="134" customFormat="false" ht="14.65" hidden="false" customHeight="true" outlineLevel="0" collapsed="false">
      <c r="A134" s="34" t="s">
        <v>146</v>
      </c>
      <c r="B134" s="34"/>
      <c r="C134" s="34"/>
      <c r="D134" s="34"/>
      <c r="E134" s="34"/>
      <c r="F134" s="34"/>
      <c r="G134" s="34"/>
      <c r="H134" s="34"/>
      <c r="I134" s="46" t="n">
        <f aca="false">SUM(I125:I131)</f>
        <v>0.1225</v>
      </c>
      <c r="J134" s="45" t="n">
        <f aca="false">SUM(J125:J131)</f>
        <v>21.11</v>
      </c>
    </row>
    <row r="135" customFormat="false" ht="12.8" hidden="false" customHeight="false" outlineLevel="0" collapsed="false">
      <c r="A135" s="53" t="s">
        <v>147</v>
      </c>
      <c r="B135" s="53"/>
      <c r="C135" s="53"/>
      <c r="D135" s="84" t="s">
        <v>148</v>
      </c>
      <c r="E135" s="84"/>
      <c r="F135" s="84"/>
      <c r="G135" s="84"/>
      <c r="H135" s="84"/>
      <c r="I135" s="84"/>
      <c r="J135" s="84"/>
    </row>
    <row r="136" customFormat="false" ht="12.8" hidden="false" customHeight="false" outlineLevel="0" collapsed="false">
      <c r="A136" s="53"/>
      <c r="B136" s="53"/>
      <c r="C136" s="53"/>
      <c r="D136" s="84" t="s">
        <v>149</v>
      </c>
      <c r="E136" s="84"/>
      <c r="F136" s="84"/>
      <c r="G136" s="84"/>
      <c r="H136" s="84"/>
      <c r="I136" s="84"/>
      <c r="J136" s="84"/>
    </row>
    <row r="137" customFormat="false" ht="12.8" hidden="false" customHeight="false" outlineLevel="0" collapsed="false">
      <c r="A137" s="53"/>
      <c r="B137" s="53"/>
      <c r="C137" s="53"/>
      <c r="D137" s="84" t="s">
        <v>150</v>
      </c>
      <c r="E137" s="84"/>
      <c r="F137" s="84"/>
      <c r="G137" s="84"/>
      <c r="H137" s="84"/>
      <c r="I137" s="84"/>
      <c r="J137" s="84"/>
    </row>
    <row r="138" customFormat="false" ht="12.8" hidden="false" customHeight="false" outlineLevel="0" collapsed="false">
      <c r="A138" s="25"/>
      <c r="B138" s="25"/>
      <c r="C138" s="25"/>
      <c r="D138" s="25"/>
      <c r="E138" s="25"/>
      <c r="F138" s="25"/>
      <c r="G138" s="25"/>
      <c r="H138" s="25"/>
      <c r="I138" s="25"/>
      <c r="J138" s="25"/>
    </row>
    <row r="139" customFormat="false" ht="45.95" hidden="false" customHeight="true" outlineLevel="0" collapsed="false">
      <c r="A139" s="91" t="s">
        <v>151</v>
      </c>
      <c r="B139" s="91"/>
      <c r="C139" s="91"/>
      <c r="D139" s="91"/>
      <c r="E139" s="91"/>
      <c r="F139" s="91"/>
      <c r="G139" s="91"/>
      <c r="H139" s="91"/>
      <c r="I139" s="91"/>
      <c r="J139" s="91"/>
    </row>
    <row r="140" customFormat="false" ht="14.65" hidden="false" customHeight="true" outlineLevel="0" collapsed="false">
      <c r="A140" s="92" t="s">
        <v>152</v>
      </c>
      <c r="B140" s="92"/>
      <c r="C140" s="92"/>
      <c r="D140" s="92"/>
      <c r="E140" s="92"/>
      <c r="F140" s="92"/>
      <c r="G140" s="92"/>
      <c r="H140" s="92"/>
      <c r="I140" s="92"/>
      <c r="J140" s="19" t="s">
        <v>52</v>
      </c>
    </row>
    <row r="141" customFormat="false" ht="14.65" hidden="false" customHeight="true" outlineLevel="0" collapsed="false">
      <c r="A141" s="93" t="s">
        <v>20</v>
      </c>
      <c r="B141" s="92" t="s">
        <v>153</v>
      </c>
      <c r="C141" s="92"/>
      <c r="D141" s="92"/>
      <c r="E141" s="92"/>
      <c r="F141" s="92"/>
      <c r="G141" s="92"/>
      <c r="H141" s="92"/>
      <c r="I141" s="92"/>
      <c r="J141" s="57" t="n">
        <f aca="false">J26</f>
        <v>127.14</v>
      </c>
    </row>
    <row r="142" customFormat="false" ht="14.65" hidden="false" customHeight="true" outlineLevel="0" collapsed="false">
      <c r="A142" s="93" t="s">
        <v>22</v>
      </c>
      <c r="B142" s="92" t="s">
        <v>48</v>
      </c>
      <c r="C142" s="92"/>
      <c r="D142" s="92"/>
      <c r="E142" s="92"/>
      <c r="F142" s="92"/>
      <c r="G142" s="92"/>
      <c r="H142" s="92"/>
      <c r="I142" s="92"/>
      <c r="J142" s="57" t="n">
        <f aca="false">J70</f>
        <v>0</v>
      </c>
    </row>
    <row r="143" customFormat="false" ht="14.65" hidden="false" customHeight="true" outlineLevel="0" collapsed="false">
      <c r="A143" s="93" t="s">
        <v>25</v>
      </c>
      <c r="B143" s="92" t="s">
        <v>154</v>
      </c>
      <c r="C143" s="92"/>
      <c r="D143" s="92"/>
      <c r="E143" s="92"/>
      <c r="F143" s="92"/>
      <c r="G143" s="92"/>
      <c r="H143" s="92"/>
      <c r="I143" s="92"/>
      <c r="J143" s="57" t="n">
        <f aca="false">J79</f>
        <v>0</v>
      </c>
    </row>
    <row r="144" customFormat="false" ht="14.65" hidden="false" customHeight="true" outlineLevel="0" collapsed="false">
      <c r="A144" s="93" t="s">
        <v>28</v>
      </c>
      <c r="B144" s="92" t="s">
        <v>155</v>
      </c>
      <c r="C144" s="92"/>
      <c r="D144" s="92"/>
      <c r="E144" s="92"/>
      <c r="F144" s="92"/>
      <c r="G144" s="92"/>
      <c r="H144" s="92"/>
      <c r="I144" s="92"/>
      <c r="J144" s="57" t="n">
        <f aca="false">J104</f>
        <v>0</v>
      </c>
    </row>
    <row r="145" customFormat="false" ht="14.65" hidden="false" customHeight="true" outlineLevel="0" collapsed="false">
      <c r="A145" s="93" t="s">
        <v>30</v>
      </c>
      <c r="B145" s="92" t="s">
        <v>156</v>
      </c>
      <c r="C145" s="92"/>
      <c r="D145" s="92"/>
      <c r="E145" s="92"/>
      <c r="F145" s="92"/>
      <c r="G145" s="92"/>
      <c r="H145" s="92"/>
      <c r="I145" s="92"/>
      <c r="J145" s="57" t="n">
        <f aca="false">J115</f>
        <v>0.20885</v>
      </c>
    </row>
    <row r="146" customFormat="false" ht="14.65" hidden="false" customHeight="true" outlineLevel="0" collapsed="false">
      <c r="A146" s="94" t="s">
        <v>157</v>
      </c>
      <c r="B146" s="94"/>
      <c r="C146" s="94"/>
      <c r="D146" s="94"/>
      <c r="E146" s="94"/>
      <c r="F146" s="94"/>
      <c r="G146" s="94"/>
      <c r="H146" s="94"/>
      <c r="I146" s="94"/>
      <c r="J146" s="80" t="n">
        <f aca="false">SUM(J141:J145)</f>
        <v>127.34885</v>
      </c>
    </row>
    <row r="147" customFormat="false" ht="14.65" hidden="false" customHeight="true" outlineLevel="0" collapsed="false">
      <c r="A147" s="93" t="s">
        <v>69</v>
      </c>
      <c r="B147" s="92" t="s">
        <v>158</v>
      </c>
      <c r="C147" s="92"/>
      <c r="D147" s="92"/>
      <c r="E147" s="92"/>
      <c r="F147" s="92"/>
      <c r="G147" s="92"/>
      <c r="H147" s="92"/>
      <c r="I147" s="92"/>
      <c r="J147" s="80" t="n">
        <f aca="false">J132</f>
        <v>45.0515838</v>
      </c>
    </row>
    <row r="148" customFormat="false" ht="14.65" hidden="false" customHeight="true" outlineLevel="0" collapsed="false">
      <c r="A148" s="94" t="s">
        <v>159</v>
      </c>
      <c r="B148" s="94"/>
      <c r="C148" s="94"/>
      <c r="D148" s="94"/>
      <c r="E148" s="94"/>
      <c r="F148" s="94"/>
      <c r="G148" s="94"/>
      <c r="H148" s="94"/>
      <c r="I148" s="94"/>
      <c r="J148" s="95" t="n">
        <f aca="false">SUM(J146:J147)</f>
        <v>172.4004338</v>
      </c>
    </row>
    <row r="150" customFormat="false" ht="15.75" hidden="false" customHeight="true" outlineLevel="0" collapsed="false">
      <c r="A150" s="96" t="s">
        <v>160</v>
      </c>
      <c r="B150" s="96"/>
      <c r="C150" s="96"/>
      <c r="D150" s="96"/>
      <c r="E150" s="96"/>
      <c r="F150" s="96"/>
      <c r="G150" s="96"/>
      <c r="H150" s="96"/>
      <c r="I150" s="96"/>
      <c r="J150" s="96"/>
    </row>
    <row r="151" customFormat="false" ht="71.25" hidden="false" customHeight="true" outlineLevel="0" collapsed="false">
      <c r="A151" s="97" t="s">
        <v>161</v>
      </c>
      <c r="B151" s="97"/>
      <c r="C151" s="97" t="s">
        <v>162</v>
      </c>
      <c r="D151" s="97"/>
      <c r="E151" s="97"/>
      <c r="F151" s="97"/>
      <c r="G151" s="97" t="s">
        <v>31</v>
      </c>
      <c r="H151" s="97"/>
      <c r="I151" s="97" t="s">
        <v>163</v>
      </c>
      <c r="J151" s="97"/>
    </row>
    <row r="152" customFormat="false" ht="38.25" hidden="false" customHeight="true" outlineLevel="0" collapsed="false">
      <c r="A152" s="98" t="str">
        <f aca="false">H15</f>
        <v>MÉDICO – M1</v>
      </c>
      <c r="B152" s="98"/>
      <c r="C152" s="99" t="n">
        <v>172.4</v>
      </c>
      <c r="D152" s="99"/>
      <c r="E152" s="99"/>
      <c r="F152" s="99"/>
      <c r="G152" s="100" t="n">
        <f aca="false">H10</f>
        <v>7680</v>
      </c>
      <c r="H152" s="100"/>
      <c r="I152" s="101" t="n">
        <f aca="false">C152*G152</f>
        <v>1324032</v>
      </c>
      <c r="J152" s="101"/>
    </row>
    <row r="153" customFormat="false" ht="12.75" hidden="false" customHeight="true" outlineLevel="0" collapsed="false">
      <c r="A153" s="102" t="s">
        <v>164</v>
      </c>
      <c r="B153" s="102"/>
      <c r="C153" s="102"/>
      <c r="D153" s="102"/>
      <c r="E153" s="102"/>
      <c r="F153" s="102"/>
      <c r="G153" s="102"/>
      <c r="H153" s="102"/>
      <c r="I153" s="103" t="n">
        <f aca="false">I152</f>
        <v>1324032</v>
      </c>
      <c r="J153" s="103"/>
    </row>
    <row r="154" customFormat="false" ht="12.8" hidden="false" customHeight="false" outlineLevel="0" collapsed="false">
      <c r="I154" s="104"/>
      <c r="J154" s="104"/>
    </row>
    <row r="155" customFormat="false" ht="16.5" hidden="false" customHeight="true" outlineLevel="0" collapsed="false">
      <c r="A155" s="105" t="s">
        <v>165</v>
      </c>
      <c r="B155" s="96" t="s">
        <v>166</v>
      </c>
      <c r="C155" s="96"/>
      <c r="D155" s="96"/>
      <c r="E155" s="96"/>
      <c r="F155" s="96"/>
      <c r="G155" s="96"/>
      <c r="H155" s="96"/>
      <c r="I155" s="96"/>
      <c r="J155" s="96"/>
    </row>
    <row r="156" customFormat="false" ht="13.5" hidden="false" customHeight="true" outlineLevel="0" collapsed="false">
      <c r="A156" s="106" t="s">
        <v>167</v>
      </c>
      <c r="B156" s="106"/>
      <c r="C156" s="106"/>
      <c r="D156" s="106"/>
      <c r="E156" s="106"/>
      <c r="F156" s="106"/>
      <c r="G156" s="106"/>
      <c r="H156" s="106"/>
      <c r="I156" s="106"/>
      <c r="J156" s="106"/>
    </row>
    <row r="157" customFormat="false" ht="12.75" hidden="false" customHeight="true" outlineLevel="0" collapsed="false">
      <c r="A157" s="93" t="s">
        <v>168</v>
      </c>
      <c r="B157" s="93"/>
      <c r="C157" s="93"/>
      <c r="D157" s="93"/>
      <c r="E157" s="93"/>
      <c r="F157" s="93"/>
      <c r="G157" s="93"/>
      <c r="H157" s="93"/>
      <c r="I157" s="19" t="s">
        <v>163</v>
      </c>
      <c r="J157" s="19"/>
    </row>
    <row r="158" customFormat="false" ht="12.75" hidden="false" customHeight="true" outlineLevel="0" collapsed="false">
      <c r="A158" s="93" t="s">
        <v>20</v>
      </c>
      <c r="B158" s="107" t="s">
        <v>169</v>
      </c>
      <c r="C158" s="107"/>
      <c r="D158" s="107"/>
      <c r="E158" s="107"/>
      <c r="F158" s="107"/>
      <c r="G158" s="107"/>
      <c r="H158" s="107"/>
      <c r="I158" s="99" t="n">
        <f aca="false">C152</f>
        <v>172.4</v>
      </c>
      <c r="J158" s="99"/>
    </row>
    <row r="159" customFormat="false" ht="12.75" hidden="false" customHeight="true" outlineLevel="0" collapsed="false">
      <c r="A159" s="93" t="s">
        <v>22</v>
      </c>
      <c r="B159" s="92" t="s">
        <v>170</v>
      </c>
      <c r="C159" s="92"/>
      <c r="D159" s="92"/>
      <c r="E159" s="92"/>
      <c r="F159" s="92"/>
      <c r="G159" s="92"/>
      <c r="H159" s="92"/>
      <c r="I159" s="99" t="n">
        <f aca="false">I152</f>
        <v>1324032</v>
      </c>
      <c r="J159" s="99"/>
    </row>
    <row r="160" customFormat="false" ht="12.75" hidden="false" customHeight="true" outlineLevel="0" collapsed="false">
      <c r="A160" s="93" t="s">
        <v>25</v>
      </c>
      <c r="B160" s="92" t="s">
        <v>171</v>
      </c>
      <c r="C160" s="92"/>
      <c r="D160" s="92"/>
      <c r="E160" s="92"/>
      <c r="F160" s="92"/>
      <c r="G160" s="92"/>
      <c r="H160" s="92"/>
      <c r="I160" s="61" t="n">
        <f aca="false">ROUND(I159*12,2)</f>
        <v>15888384</v>
      </c>
      <c r="J160" s="61"/>
    </row>
    <row r="161" customFormat="false" ht="12.75" hidden="false" customHeight="true" outlineLevel="0" collapsed="false">
      <c r="A161" s="94"/>
      <c r="B161" s="94"/>
      <c r="C161" s="94"/>
      <c r="D161" s="94"/>
      <c r="E161" s="94"/>
      <c r="F161" s="94"/>
      <c r="G161" s="94"/>
      <c r="H161" s="94"/>
      <c r="I161" s="108" t="n">
        <f aca="false">I160</f>
        <v>15888384</v>
      </c>
      <c r="J161" s="108"/>
    </row>
  </sheetData>
  <mergeCells count="182">
    <mergeCell ref="A1:J1"/>
    <mergeCell ref="A2:G2"/>
    <mergeCell ref="H2:J2"/>
    <mergeCell ref="A3:G3"/>
    <mergeCell ref="H3:J3"/>
    <mergeCell ref="A4:J4"/>
    <mergeCell ref="A5:J5"/>
    <mergeCell ref="B6:G6"/>
    <mergeCell ref="H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A26:I26"/>
    <mergeCell ref="A27:J27"/>
    <mergeCell ref="A28:J28"/>
    <mergeCell ref="A29:J29"/>
    <mergeCell ref="B30:I30"/>
    <mergeCell ref="B31:H31"/>
    <mergeCell ref="B32:H32"/>
    <mergeCell ref="B33:H33"/>
    <mergeCell ref="A34:I34"/>
    <mergeCell ref="B35:I35"/>
    <mergeCell ref="A36:I36"/>
    <mergeCell ref="A37:J37"/>
    <mergeCell ref="A38:J38"/>
    <mergeCell ref="B39:H39"/>
    <mergeCell ref="B40:H40"/>
    <mergeCell ref="B41:H41"/>
    <mergeCell ref="B42:D42"/>
    <mergeCell ref="B43:H43"/>
    <mergeCell ref="B44:H44"/>
    <mergeCell ref="B45:H45"/>
    <mergeCell ref="B46:H46"/>
    <mergeCell ref="B47:H47"/>
    <mergeCell ref="A48:H48"/>
    <mergeCell ref="A49:J49"/>
    <mergeCell ref="A50:J50"/>
    <mergeCell ref="B51:I51"/>
    <mergeCell ref="B52:I52"/>
    <mergeCell ref="B53:H53"/>
    <mergeCell ref="B54:H54"/>
    <mergeCell ref="B55:H55"/>
    <mergeCell ref="B56:I56"/>
    <mergeCell ref="B57:H57"/>
    <mergeCell ref="B58:H58"/>
    <mergeCell ref="B59:I59"/>
    <mergeCell ref="B60:I60"/>
    <mergeCell ref="B61:I61"/>
    <mergeCell ref="B62:I62"/>
    <mergeCell ref="A63:I63"/>
    <mergeCell ref="A64:J64"/>
    <mergeCell ref="A65:J65"/>
    <mergeCell ref="B66:I66"/>
    <mergeCell ref="B67:I67"/>
    <mergeCell ref="B68:I68"/>
    <mergeCell ref="B69:I69"/>
    <mergeCell ref="A70:I70"/>
    <mergeCell ref="A71:J71"/>
    <mergeCell ref="A72:J72"/>
    <mergeCell ref="B73:I73"/>
    <mergeCell ref="B74:H74"/>
    <mergeCell ref="B75:H75"/>
    <mergeCell ref="B76:H76"/>
    <mergeCell ref="B77:H77"/>
    <mergeCell ref="B78:H78"/>
    <mergeCell ref="A79:I79"/>
    <mergeCell ref="A80:J80"/>
    <mergeCell ref="A81:J81"/>
    <mergeCell ref="A82:I82"/>
    <mergeCell ref="A83:J83"/>
    <mergeCell ref="B84:I84"/>
    <mergeCell ref="B85:H85"/>
    <mergeCell ref="B90:I90"/>
    <mergeCell ref="A91:I91"/>
    <mergeCell ref="B92:I92"/>
    <mergeCell ref="A93:I93"/>
    <mergeCell ref="B94:I94"/>
    <mergeCell ref="B95:I95"/>
    <mergeCell ref="A96:I96"/>
    <mergeCell ref="B97:I97"/>
    <mergeCell ref="A98:I98"/>
    <mergeCell ref="A99:J99"/>
    <mergeCell ref="A100:J100"/>
    <mergeCell ref="B101:I101"/>
    <mergeCell ref="B102:I102"/>
    <mergeCell ref="B103:I103"/>
    <mergeCell ref="A104:I104"/>
    <mergeCell ref="A105:J105"/>
    <mergeCell ref="A106:J106"/>
    <mergeCell ref="B107:I107"/>
    <mergeCell ref="B108:I108"/>
    <mergeCell ref="B109:I109"/>
    <mergeCell ref="B110:I110"/>
    <mergeCell ref="B111:I111"/>
    <mergeCell ref="B112:I112"/>
    <mergeCell ref="A113:I113"/>
    <mergeCell ref="A114:I114"/>
    <mergeCell ref="A115:I115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B125:H125"/>
    <mergeCell ref="B126:H126"/>
    <mergeCell ref="B127:H127"/>
    <mergeCell ref="B128:H128"/>
    <mergeCell ref="B129:H129"/>
    <mergeCell ref="B130:H130"/>
    <mergeCell ref="B131:H131"/>
    <mergeCell ref="A132:I132"/>
    <mergeCell ref="A133:J133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42:I142"/>
    <mergeCell ref="B143:I143"/>
    <mergeCell ref="B144:I144"/>
    <mergeCell ref="B145:I145"/>
    <mergeCell ref="A146:I146"/>
    <mergeCell ref="B147:I147"/>
    <mergeCell ref="A148:I148"/>
    <mergeCell ref="A150:J150"/>
    <mergeCell ref="A151:B151"/>
    <mergeCell ref="C151:F151"/>
    <mergeCell ref="G151:H151"/>
    <mergeCell ref="I151:J151"/>
    <mergeCell ref="A152:B152"/>
    <mergeCell ref="C152:F152"/>
    <mergeCell ref="G152:H152"/>
    <mergeCell ref="I152:J152"/>
    <mergeCell ref="A153:H153"/>
    <mergeCell ref="I153:J153"/>
    <mergeCell ref="I154:J154"/>
    <mergeCell ref="B155:J155"/>
    <mergeCell ref="A156:J156"/>
    <mergeCell ref="A157:H157"/>
    <mergeCell ref="I157:J157"/>
    <mergeCell ref="B158:H158"/>
    <mergeCell ref="I158:J158"/>
    <mergeCell ref="B159:H159"/>
    <mergeCell ref="I159:J159"/>
    <mergeCell ref="B160:H160"/>
    <mergeCell ref="I160:J160"/>
    <mergeCell ref="A161:H161"/>
    <mergeCell ref="I161:J16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6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J161"/>
  <sheetViews>
    <sheetView showFormulas="false" showGridLines="true" showRowColHeaders="true" showZeros="true" rightToLeft="false" tabSelected="false" showOutlineSymbols="true" defaultGridColor="true" view="normal" topLeftCell="A136" colorId="64" zoomScale="120" zoomScaleNormal="120" zoomScalePageLayoutView="100" workbookViewId="0">
      <selection pane="topLeft" activeCell="A153" activeCellId="0" sqref="A153"/>
    </sheetView>
  </sheetViews>
  <sheetFormatPr defaultColWidth="11.60546875" defaultRowHeight="12.8" zeroHeight="false" outlineLevelRow="0" outlineLevelCol="0"/>
  <cols>
    <col collapsed="false" customWidth="false" hidden="false" outlineLevel="0" max="6" min="1" style="2" width="11.59"/>
    <col collapsed="false" customWidth="true" hidden="false" outlineLevel="0" max="7" min="7" style="2" width="13.14"/>
    <col collapsed="false" customWidth="true" hidden="false" outlineLevel="0" max="8" min="8" style="2" width="14.01"/>
    <col collapsed="false" customWidth="true" hidden="false" outlineLevel="0" max="9" min="9" style="2" width="15"/>
    <col collapsed="false" customWidth="true" hidden="false" outlineLevel="0" max="10" min="10" style="2" width="16"/>
    <col collapsed="false" customWidth="false" hidden="false" outlineLevel="0" max="994" min="11" style="2" width="11.59"/>
    <col collapsed="false" customWidth="true" hidden="false" outlineLevel="0" max="1024" min="995" style="0" width="11.52"/>
  </cols>
  <sheetData>
    <row r="1" customFormat="false" ht="46.5" hidden="false" customHeight="true" outlineLevel="0" collapsed="false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</row>
    <row r="2" customFormat="false" ht="14.65" hidden="false" customHeight="true" outlineLevel="0" collapsed="false">
      <c r="A2" s="16" t="s">
        <v>15</v>
      </c>
      <c r="B2" s="16"/>
      <c r="C2" s="16"/>
      <c r="D2" s="16"/>
      <c r="E2" s="16"/>
      <c r="F2" s="16"/>
      <c r="G2" s="16"/>
      <c r="H2" s="17"/>
      <c r="I2" s="17"/>
      <c r="J2" s="17"/>
    </row>
    <row r="3" customFormat="false" ht="14.65" hidden="false" customHeight="true" outlineLevel="0" collapsed="false">
      <c r="A3" s="16" t="s">
        <v>16</v>
      </c>
      <c r="B3" s="16"/>
      <c r="C3" s="16"/>
      <c r="D3" s="16"/>
      <c r="E3" s="16"/>
      <c r="F3" s="16"/>
      <c r="G3" s="16"/>
      <c r="H3" s="17" t="s">
        <v>17</v>
      </c>
      <c r="I3" s="17"/>
      <c r="J3" s="17"/>
    </row>
    <row r="4" customFormat="false" ht="14.65" hidden="false" customHeight="true" outlineLevel="0" collapsed="false">
      <c r="A4" s="16" t="s">
        <v>18</v>
      </c>
      <c r="B4" s="16"/>
      <c r="C4" s="16"/>
      <c r="D4" s="16"/>
      <c r="E4" s="16"/>
      <c r="F4" s="16"/>
      <c r="G4" s="16"/>
      <c r="H4" s="16"/>
      <c r="I4" s="16"/>
      <c r="J4" s="16"/>
    </row>
    <row r="5" customFormat="false" ht="16.15" hidden="false" customHeight="true" outlineLevel="0" collapsed="false">
      <c r="A5" s="18" t="s">
        <v>19</v>
      </c>
      <c r="B5" s="18"/>
      <c r="C5" s="18"/>
      <c r="D5" s="18"/>
      <c r="E5" s="18"/>
      <c r="F5" s="18"/>
      <c r="G5" s="18"/>
      <c r="H5" s="18"/>
      <c r="I5" s="18"/>
      <c r="J5" s="18"/>
    </row>
    <row r="6" customFormat="false" ht="14.65" hidden="false" customHeight="true" outlineLevel="0" collapsed="false">
      <c r="A6" s="19" t="s">
        <v>20</v>
      </c>
      <c r="B6" s="16" t="s">
        <v>21</v>
      </c>
      <c r="C6" s="16"/>
      <c r="D6" s="16"/>
      <c r="E6" s="16"/>
      <c r="F6" s="16"/>
      <c r="G6" s="16"/>
      <c r="H6" s="20"/>
      <c r="I6" s="20"/>
      <c r="J6" s="20"/>
    </row>
    <row r="7" customFormat="false" ht="14.65" hidden="false" customHeight="true" outlineLevel="0" collapsed="false">
      <c r="A7" s="19" t="s">
        <v>22</v>
      </c>
      <c r="B7" s="16" t="s">
        <v>23</v>
      </c>
      <c r="C7" s="16"/>
      <c r="D7" s="16"/>
      <c r="E7" s="16"/>
      <c r="F7" s="16"/>
      <c r="G7" s="16"/>
      <c r="H7" s="21" t="s">
        <v>24</v>
      </c>
      <c r="I7" s="21"/>
      <c r="J7" s="21"/>
    </row>
    <row r="8" customFormat="false" ht="39" hidden="false" customHeight="true" outlineLevel="0" collapsed="false">
      <c r="A8" s="19" t="s">
        <v>25</v>
      </c>
      <c r="B8" s="16" t="s">
        <v>26</v>
      </c>
      <c r="C8" s="16"/>
      <c r="D8" s="16"/>
      <c r="E8" s="16"/>
      <c r="F8" s="16"/>
      <c r="G8" s="16"/>
      <c r="H8" s="21" t="s">
        <v>27</v>
      </c>
      <c r="I8" s="21"/>
      <c r="J8" s="21"/>
    </row>
    <row r="9" customFormat="false" ht="14.65" hidden="false" customHeight="true" outlineLevel="0" collapsed="false">
      <c r="A9" s="19" t="s">
        <v>28</v>
      </c>
      <c r="B9" s="16" t="s">
        <v>29</v>
      </c>
      <c r="C9" s="16"/>
      <c r="D9" s="16"/>
      <c r="E9" s="16"/>
      <c r="F9" s="16"/>
      <c r="G9" s="16"/>
      <c r="H9" s="19" t="n">
        <v>12</v>
      </c>
      <c r="I9" s="19"/>
      <c r="J9" s="19"/>
    </row>
    <row r="10" customFormat="false" ht="14.65" hidden="false" customHeight="true" outlineLevel="0" collapsed="false">
      <c r="A10" s="19" t="s">
        <v>30</v>
      </c>
      <c r="B10" s="16" t="s">
        <v>31</v>
      </c>
      <c r="C10" s="16"/>
      <c r="D10" s="16"/>
      <c r="E10" s="16"/>
      <c r="F10" s="16"/>
      <c r="G10" s="16"/>
      <c r="H10" s="22" t="n">
        <v>2800</v>
      </c>
      <c r="I10" s="22"/>
      <c r="J10" s="22"/>
    </row>
    <row r="11" customFormat="false" ht="37.3" hidden="false" customHeight="true" outlineLevel="0" collapsed="false">
      <c r="A11" s="23" t="s">
        <v>32</v>
      </c>
      <c r="B11" s="23"/>
      <c r="C11" s="23"/>
      <c r="D11" s="23"/>
      <c r="E11" s="23"/>
      <c r="F11" s="23"/>
      <c r="G11" s="23"/>
      <c r="H11" s="23"/>
      <c r="I11" s="23"/>
      <c r="J11" s="23"/>
    </row>
    <row r="12" customFormat="false" ht="48.75" hidden="false" customHeight="true" outlineLevel="0" collapsed="false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</row>
    <row r="13" customFormat="false" ht="12.8" hidden="false" customHeight="false" outlineLevel="0" collapsed="false">
      <c r="A13" s="25"/>
      <c r="B13" s="25"/>
      <c r="C13" s="25"/>
      <c r="D13" s="25"/>
      <c r="E13" s="25"/>
      <c r="F13" s="25"/>
      <c r="G13" s="25"/>
      <c r="H13" s="25"/>
      <c r="I13" s="25"/>
      <c r="J13" s="25"/>
    </row>
    <row r="14" customFormat="false" ht="16.15" hidden="false" customHeight="true" outlineLevel="0" collapsed="false">
      <c r="A14" s="23" t="s">
        <v>34</v>
      </c>
      <c r="B14" s="23"/>
      <c r="C14" s="23"/>
      <c r="D14" s="23"/>
      <c r="E14" s="23"/>
      <c r="F14" s="23"/>
      <c r="G14" s="23"/>
      <c r="H14" s="23"/>
      <c r="I14" s="23"/>
      <c r="J14" s="23"/>
    </row>
    <row r="15" customFormat="false" ht="33.75" hidden="false" customHeight="true" outlineLevel="0" collapsed="false">
      <c r="A15" s="19" t="n">
        <v>1</v>
      </c>
      <c r="B15" s="16" t="s">
        <v>35</v>
      </c>
      <c r="C15" s="16"/>
      <c r="D15" s="16"/>
      <c r="E15" s="16"/>
      <c r="F15" s="16"/>
      <c r="G15" s="16"/>
      <c r="H15" s="26" t="s">
        <v>172</v>
      </c>
      <c r="I15" s="26"/>
      <c r="J15" s="26"/>
    </row>
    <row r="16" customFormat="false" ht="16.15" hidden="false" customHeight="true" outlineLevel="0" collapsed="false">
      <c r="A16" s="19" t="n">
        <v>2</v>
      </c>
      <c r="B16" s="16" t="s">
        <v>37</v>
      </c>
      <c r="C16" s="16"/>
      <c r="D16" s="16"/>
      <c r="E16" s="16"/>
      <c r="F16" s="16"/>
      <c r="G16" s="16"/>
      <c r="H16" s="27"/>
      <c r="I16" s="27"/>
      <c r="J16" s="27"/>
    </row>
    <row r="17" customFormat="false" ht="16.15" hidden="false" customHeight="true" outlineLevel="0" collapsed="false">
      <c r="A17" s="19" t="n">
        <v>3</v>
      </c>
      <c r="B17" s="16" t="s">
        <v>38</v>
      </c>
      <c r="C17" s="16"/>
      <c r="D17" s="16"/>
      <c r="E17" s="16"/>
      <c r="F17" s="16"/>
      <c r="G17" s="16"/>
      <c r="H17" s="28" t="n">
        <v>173.23</v>
      </c>
      <c r="I17" s="28"/>
      <c r="J17" s="28"/>
    </row>
    <row r="18" customFormat="false" ht="16.15" hidden="false" customHeight="true" outlineLevel="0" collapsed="false">
      <c r="A18" s="19" t="n">
        <v>4</v>
      </c>
      <c r="B18" s="16" t="s">
        <v>39</v>
      </c>
      <c r="C18" s="16"/>
      <c r="D18" s="16"/>
      <c r="E18" s="16"/>
      <c r="F18" s="16"/>
      <c r="G18" s="16"/>
      <c r="H18" s="27" t="str">
        <f aca="false">H15</f>
        <v>MÉDICO – M2</v>
      </c>
      <c r="I18" s="27"/>
      <c r="J18" s="27"/>
    </row>
    <row r="19" customFormat="false" ht="16.15" hidden="false" customHeight="true" outlineLevel="0" collapsed="false">
      <c r="A19" s="19" t="n">
        <v>5</v>
      </c>
      <c r="B19" s="16" t="s">
        <v>40</v>
      </c>
      <c r="C19" s="16"/>
      <c r="D19" s="16"/>
      <c r="E19" s="16"/>
      <c r="F19" s="16"/>
      <c r="G19" s="16"/>
      <c r="H19" s="29" t="n">
        <v>46091</v>
      </c>
      <c r="I19" s="29"/>
      <c r="J19" s="29"/>
    </row>
    <row r="20" customFormat="false" ht="33.55" hidden="false" customHeight="true" outlineLevel="0" collapsed="false">
      <c r="A20" s="25"/>
      <c r="B20" s="25"/>
      <c r="C20" s="25"/>
      <c r="D20" s="25"/>
      <c r="E20" s="25"/>
      <c r="F20" s="25"/>
      <c r="G20" s="25"/>
      <c r="H20" s="25"/>
      <c r="I20" s="25"/>
      <c r="J20" s="25"/>
    </row>
    <row r="21" customFormat="false" ht="26.1" hidden="false" customHeight="true" outlineLevel="0" collapsed="false">
      <c r="A21" s="30" t="s">
        <v>41</v>
      </c>
      <c r="B21" s="30"/>
      <c r="C21" s="30"/>
      <c r="D21" s="30"/>
      <c r="E21" s="30"/>
      <c r="F21" s="30"/>
      <c r="G21" s="30"/>
      <c r="H21" s="30"/>
      <c r="I21" s="30"/>
      <c r="J21" s="30"/>
    </row>
    <row r="22" customFormat="false" ht="30.4" hidden="false" customHeight="true" outlineLevel="0" collapsed="false">
      <c r="A22" s="23" t="n">
        <v>1</v>
      </c>
      <c r="B22" s="23" t="s">
        <v>42</v>
      </c>
      <c r="C22" s="23"/>
      <c r="D22" s="23"/>
      <c r="E22" s="23"/>
      <c r="F22" s="23"/>
      <c r="G22" s="23"/>
      <c r="H22" s="23" t="s">
        <v>43</v>
      </c>
      <c r="I22" s="23"/>
      <c r="J22" s="23" t="s">
        <v>44</v>
      </c>
    </row>
    <row r="23" customFormat="false" ht="14.9" hidden="false" customHeight="true" outlineLevel="0" collapsed="false">
      <c r="A23" s="19" t="s">
        <v>20</v>
      </c>
      <c r="B23" s="16" t="s">
        <v>45</v>
      </c>
      <c r="C23" s="16"/>
      <c r="D23" s="16"/>
      <c r="E23" s="16"/>
      <c r="F23" s="16"/>
      <c r="G23" s="16"/>
      <c r="H23" s="16"/>
      <c r="I23" s="16"/>
      <c r="J23" s="31" t="n">
        <f aca="false">ROUND(H17/220*220,2)</f>
        <v>173.23</v>
      </c>
    </row>
    <row r="24" customFormat="false" ht="14.9" hidden="false" customHeight="true" outlineLevel="0" collapsed="false">
      <c r="A24" s="19" t="s">
        <v>22</v>
      </c>
      <c r="B24" s="32" t="s">
        <v>46</v>
      </c>
      <c r="C24" s="32"/>
      <c r="D24" s="32"/>
      <c r="E24" s="32"/>
      <c r="F24" s="32"/>
      <c r="G24" s="32"/>
      <c r="H24" s="32"/>
      <c r="I24" s="33" t="n">
        <v>0</v>
      </c>
      <c r="J24" s="31" t="n">
        <f aca="false">J23*I24</f>
        <v>0</v>
      </c>
    </row>
    <row r="25" customFormat="false" ht="14.9" hidden="false" customHeight="true" outlineLevel="0" collapsed="false">
      <c r="A25" s="19" t="s">
        <v>25</v>
      </c>
      <c r="B25" s="16"/>
      <c r="C25" s="16"/>
      <c r="D25" s="16"/>
      <c r="E25" s="16"/>
      <c r="F25" s="16"/>
      <c r="G25" s="16"/>
      <c r="H25" s="16"/>
      <c r="I25" s="16"/>
      <c r="J25" s="31"/>
    </row>
    <row r="26" customFormat="false" ht="15.75" hidden="false" customHeight="true" outlineLevel="0" collapsed="false">
      <c r="A26" s="34" t="s">
        <v>47</v>
      </c>
      <c r="B26" s="34"/>
      <c r="C26" s="34"/>
      <c r="D26" s="34"/>
      <c r="E26" s="34"/>
      <c r="F26" s="34"/>
      <c r="G26" s="34"/>
      <c r="H26" s="34"/>
      <c r="I26" s="34"/>
      <c r="J26" s="35" t="n">
        <f aca="false">SUM(J23:J25)</f>
        <v>173.23</v>
      </c>
    </row>
    <row r="27" customFormat="false" ht="39.95" hidden="false" customHeight="true" outlineLevel="0" collapsed="false">
      <c r="A27" s="25"/>
      <c r="B27" s="25"/>
      <c r="C27" s="25"/>
      <c r="D27" s="25"/>
      <c r="E27" s="25"/>
      <c r="F27" s="25"/>
      <c r="G27" s="25"/>
      <c r="H27" s="25"/>
      <c r="I27" s="25"/>
      <c r="J27" s="25"/>
    </row>
    <row r="28" customFormat="false" ht="28.75" hidden="false" customHeight="true" outlineLevel="0" collapsed="false">
      <c r="A28" s="30" t="s">
        <v>48</v>
      </c>
      <c r="B28" s="30"/>
      <c r="C28" s="30"/>
      <c r="D28" s="30"/>
      <c r="E28" s="30"/>
      <c r="F28" s="30"/>
      <c r="G28" s="30"/>
      <c r="H28" s="30"/>
      <c r="I28" s="30"/>
      <c r="J28" s="30"/>
    </row>
    <row r="29" customFormat="false" ht="13.8" hidden="false" customHeight="false" outlineLevel="0" collapsed="false">
      <c r="A29" s="36" t="s">
        <v>49</v>
      </c>
      <c r="B29" s="36"/>
      <c r="C29" s="36"/>
      <c r="D29" s="36"/>
      <c r="E29" s="36"/>
      <c r="F29" s="36"/>
      <c r="G29" s="36"/>
      <c r="H29" s="36"/>
      <c r="I29" s="36"/>
      <c r="J29" s="36"/>
    </row>
    <row r="30" customFormat="false" ht="13.8" hidden="false" customHeight="false" outlineLevel="0" collapsed="false">
      <c r="A30" s="37" t="s">
        <v>50</v>
      </c>
      <c r="B30" s="36" t="s">
        <v>51</v>
      </c>
      <c r="C30" s="36"/>
      <c r="D30" s="36"/>
      <c r="E30" s="36"/>
      <c r="F30" s="36"/>
      <c r="G30" s="36"/>
      <c r="H30" s="36"/>
      <c r="I30" s="36"/>
      <c r="J30" s="23" t="s">
        <v>52</v>
      </c>
    </row>
    <row r="31" customFormat="false" ht="24" hidden="false" customHeight="true" outlineLevel="0" collapsed="false">
      <c r="A31" s="25" t="s">
        <v>20</v>
      </c>
      <c r="B31" s="38" t="s">
        <v>53</v>
      </c>
      <c r="C31" s="38"/>
      <c r="D31" s="38"/>
      <c r="E31" s="38"/>
      <c r="F31" s="38"/>
      <c r="G31" s="38"/>
      <c r="H31" s="38"/>
      <c r="I31" s="39"/>
      <c r="J31" s="40" t="n">
        <v>0</v>
      </c>
    </row>
    <row r="32" customFormat="false" ht="24" hidden="false" customHeight="true" outlineLevel="0" collapsed="false">
      <c r="A32" s="25" t="s">
        <v>22</v>
      </c>
      <c r="B32" s="16" t="s">
        <v>54</v>
      </c>
      <c r="C32" s="16"/>
      <c r="D32" s="16"/>
      <c r="E32" s="16"/>
      <c r="F32" s="16"/>
      <c r="G32" s="16"/>
      <c r="H32" s="16"/>
      <c r="I32" s="39"/>
      <c r="J32" s="40" t="n">
        <v>0</v>
      </c>
    </row>
    <row r="33" customFormat="false" ht="25.5" hidden="false" customHeight="true" outlineLevel="0" collapsed="false">
      <c r="A33" s="25" t="s">
        <v>25</v>
      </c>
      <c r="B33" s="16" t="s">
        <v>55</v>
      </c>
      <c r="C33" s="16"/>
      <c r="D33" s="16"/>
      <c r="E33" s="16"/>
      <c r="F33" s="16"/>
      <c r="G33" s="16"/>
      <c r="H33" s="16"/>
      <c r="I33" s="39"/>
      <c r="J33" s="40" t="n">
        <v>0</v>
      </c>
    </row>
    <row r="34" customFormat="false" ht="12.8" hidden="false" customHeight="false" outlineLevel="0" collapsed="false">
      <c r="A34" s="41" t="s">
        <v>56</v>
      </c>
      <c r="B34" s="41"/>
      <c r="C34" s="41"/>
      <c r="D34" s="41"/>
      <c r="E34" s="41"/>
      <c r="F34" s="41"/>
      <c r="G34" s="41"/>
      <c r="H34" s="41"/>
      <c r="I34" s="41"/>
      <c r="J34" s="40" t="n">
        <f aca="false">SUM(J31+J33+J32)</f>
        <v>0</v>
      </c>
    </row>
    <row r="35" customFormat="false" ht="12.8" hidden="false" customHeight="false" outlineLevel="0" collapsed="false">
      <c r="A35" s="42"/>
      <c r="B35" s="43"/>
      <c r="C35" s="43"/>
      <c r="D35" s="43"/>
      <c r="E35" s="43"/>
      <c r="F35" s="43"/>
      <c r="G35" s="43"/>
      <c r="H35" s="43"/>
      <c r="I35" s="43"/>
      <c r="J35" s="44"/>
    </row>
    <row r="36" customFormat="false" ht="12.8" hidden="false" customHeight="false" outlineLevel="0" collapsed="false">
      <c r="A36" s="41" t="s">
        <v>56</v>
      </c>
      <c r="B36" s="41"/>
      <c r="C36" s="41"/>
      <c r="D36" s="41"/>
      <c r="E36" s="41"/>
      <c r="F36" s="41"/>
      <c r="G36" s="41"/>
      <c r="H36" s="41"/>
      <c r="I36" s="41"/>
      <c r="J36" s="45" t="n">
        <f aca="false">J34+J35</f>
        <v>0</v>
      </c>
    </row>
    <row r="37" customFormat="false" ht="26.65" hidden="false" customHeight="true" outlineLevel="0" collapsed="false">
      <c r="A37" s="25"/>
      <c r="B37" s="25"/>
      <c r="C37" s="25"/>
      <c r="D37" s="25"/>
      <c r="E37" s="25"/>
      <c r="F37" s="25"/>
      <c r="G37" s="25"/>
      <c r="H37" s="25"/>
      <c r="I37" s="25"/>
      <c r="J37" s="25"/>
    </row>
    <row r="38" customFormat="false" ht="30.4" hidden="false" customHeight="true" outlineLevel="0" collapsed="false">
      <c r="A38" s="18" t="s">
        <v>57</v>
      </c>
      <c r="B38" s="18"/>
      <c r="C38" s="18"/>
      <c r="D38" s="18"/>
      <c r="E38" s="18"/>
      <c r="F38" s="18"/>
      <c r="G38" s="18"/>
      <c r="H38" s="18"/>
      <c r="I38" s="18"/>
      <c r="J38" s="18"/>
    </row>
    <row r="39" customFormat="false" ht="30.4" hidden="false" customHeight="true" outlineLevel="0" collapsed="false">
      <c r="A39" s="37" t="s">
        <v>58</v>
      </c>
      <c r="B39" s="37" t="s">
        <v>59</v>
      </c>
      <c r="C39" s="37"/>
      <c r="D39" s="37"/>
      <c r="E39" s="37"/>
      <c r="F39" s="37"/>
      <c r="G39" s="37"/>
      <c r="H39" s="37"/>
      <c r="I39" s="23" t="s">
        <v>60</v>
      </c>
      <c r="J39" s="23" t="s">
        <v>61</v>
      </c>
    </row>
    <row r="40" customFormat="false" ht="12.8" hidden="false" customHeight="false" outlineLevel="0" collapsed="false">
      <c r="A40" s="25" t="s">
        <v>20</v>
      </c>
      <c r="B40" s="43" t="s">
        <v>62</v>
      </c>
      <c r="C40" s="43"/>
      <c r="D40" s="43"/>
      <c r="E40" s="43"/>
      <c r="F40" s="43"/>
      <c r="G40" s="43"/>
      <c r="H40" s="43"/>
      <c r="I40" s="46"/>
      <c r="J40" s="45"/>
    </row>
    <row r="41" customFormat="false" ht="12.8" hidden="false" customHeight="false" outlineLevel="0" collapsed="false">
      <c r="A41" s="25" t="s">
        <v>22</v>
      </c>
      <c r="B41" s="43" t="s">
        <v>63</v>
      </c>
      <c r="C41" s="43"/>
      <c r="D41" s="43"/>
      <c r="E41" s="43"/>
      <c r="F41" s="43"/>
      <c r="G41" s="43"/>
      <c r="H41" s="43"/>
      <c r="I41" s="46"/>
      <c r="J41" s="45"/>
    </row>
    <row r="42" customFormat="false" ht="28.5" hidden="false" customHeight="true" outlineLevel="0" collapsed="false">
      <c r="A42" s="25" t="s">
        <v>25</v>
      </c>
      <c r="B42" s="47" t="s">
        <v>64</v>
      </c>
      <c r="C42" s="47"/>
      <c r="D42" s="47"/>
      <c r="E42" s="48" t="s">
        <v>65</v>
      </c>
      <c r="F42" s="48" t="n">
        <v>1</v>
      </c>
      <c r="G42" s="48" t="s">
        <v>66</v>
      </c>
      <c r="H42" s="48" t="n">
        <v>1</v>
      </c>
      <c r="I42" s="49"/>
      <c r="J42" s="45"/>
    </row>
    <row r="43" customFormat="false" ht="12.8" hidden="false" customHeight="false" outlineLevel="0" collapsed="false">
      <c r="A43" s="25" t="s">
        <v>28</v>
      </c>
      <c r="B43" s="43" t="s">
        <v>67</v>
      </c>
      <c r="C43" s="43"/>
      <c r="D43" s="43"/>
      <c r="E43" s="43"/>
      <c r="F43" s="43"/>
      <c r="G43" s="43"/>
      <c r="H43" s="43"/>
      <c r="I43" s="46"/>
      <c r="J43" s="45"/>
    </row>
    <row r="44" customFormat="false" ht="12.8" hidden="false" customHeight="false" outlineLevel="0" collapsed="false">
      <c r="A44" s="25" t="s">
        <v>30</v>
      </c>
      <c r="B44" s="43" t="s">
        <v>68</v>
      </c>
      <c r="C44" s="43"/>
      <c r="D44" s="43"/>
      <c r="E44" s="43"/>
      <c r="F44" s="43"/>
      <c r="G44" s="43"/>
      <c r="H44" s="43"/>
      <c r="I44" s="46"/>
      <c r="J44" s="45"/>
    </row>
    <row r="45" customFormat="false" ht="12.8" hidden="false" customHeight="false" outlineLevel="0" collapsed="false">
      <c r="A45" s="25" t="s">
        <v>69</v>
      </c>
      <c r="B45" s="43" t="s">
        <v>70</v>
      </c>
      <c r="C45" s="43"/>
      <c r="D45" s="43"/>
      <c r="E45" s="43"/>
      <c r="F45" s="43"/>
      <c r="G45" s="43"/>
      <c r="H45" s="43"/>
      <c r="I45" s="46"/>
      <c r="J45" s="45"/>
    </row>
    <row r="46" customFormat="false" ht="12.8" hidden="false" customHeight="false" outlineLevel="0" collapsed="false">
      <c r="A46" s="25" t="s">
        <v>71</v>
      </c>
      <c r="B46" s="43" t="s">
        <v>72</v>
      </c>
      <c r="C46" s="43"/>
      <c r="D46" s="43"/>
      <c r="E46" s="43"/>
      <c r="F46" s="43"/>
      <c r="G46" s="43"/>
      <c r="H46" s="43"/>
      <c r="I46" s="46"/>
      <c r="J46" s="45"/>
    </row>
    <row r="47" customFormat="false" ht="12.8" hidden="false" customHeight="false" outlineLevel="0" collapsed="false">
      <c r="A47" s="25" t="s">
        <v>73</v>
      </c>
      <c r="B47" s="43" t="s">
        <v>74</v>
      </c>
      <c r="C47" s="43"/>
      <c r="D47" s="43"/>
      <c r="E47" s="43"/>
      <c r="F47" s="43"/>
      <c r="G47" s="43"/>
      <c r="H47" s="43"/>
      <c r="I47" s="46"/>
      <c r="J47" s="45"/>
    </row>
    <row r="48" customFormat="false" ht="12.8" hidden="false" customHeight="false" outlineLevel="0" collapsed="false">
      <c r="A48" s="41" t="s">
        <v>56</v>
      </c>
      <c r="B48" s="41"/>
      <c r="C48" s="41"/>
      <c r="D48" s="41"/>
      <c r="E48" s="41"/>
      <c r="F48" s="41"/>
      <c r="G48" s="41"/>
      <c r="H48" s="41"/>
      <c r="I48" s="50" t="n">
        <f aca="false">SUM(I40:I47)</f>
        <v>0</v>
      </c>
      <c r="J48" s="45" t="n">
        <f aca="false">SUM(J40:J47)</f>
        <v>0</v>
      </c>
    </row>
    <row r="49" customFormat="false" ht="39.4" hidden="false" customHeight="true" outlineLevel="0" collapsed="false">
      <c r="A49" s="25"/>
      <c r="B49" s="25"/>
      <c r="C49" s="25"/>
      <c r="D49" s="25"/>
      <c r="E49" s="25"/>
      <c r="F49" s="25"/>
      <c r="G49" s="25"/>
      <c r="H49" s="25"/>
      <c r="I49" s="25"/>
      <c r="J49" s="25"/>
    </row>
    <row r="50" customFormat="false" ht="16.15" hidden="false" customHeight="true" outlineLevel="0" collapsed="false">
      <c r="A50" s="18" t="s">
        <v>75</v>
      </c>
      <c r="B50" s="18"/>
      <c r="C50" s="18"/>
      <c r="D50" s="18"/>
      <c r="E50" s="18"/>
      <c r="F50" s="18"/>
      <c r="G50" s="18"/>
      <c r="H50" s="18"/>
      <c r="I50" s="18"/>
      <c r="J50" s="18"/>
    </row>
    <row r="51" customFormat="false" ht="16.15" hidden="false" customHeight="true" outlineLevel="0" collapsed="false">
      <c r="A51" s="37" t="s">
        <v>76</v>
      </c>
      <c r="B51" s="37" t="s">
        <v>77</v>
      </c>
      <c r="C51" s="37"/>
      <c r="D51" s="37"/>
      <c r="E51" s="37"/>
      <c r="F51" s="37"/>
      <c r="G51" s="37"/>
      <c r="H51" s="37"/>
      <c r="I51" s="37"/>
      <c r="J51" s="23" t="s">
        <v>52</v>
      </c>
    </row>
    <row r="52" customFormat="false" ht="12.8" hidden="false" customHeight="false" outlineLevel="0" collapsed="false">
      <c r="A52" s="25" t="s">
        <v>20</v>
      </c>
      <c r="B52" s="51" t="s">
        <v>78</v>
      </c>
      <c r="C52" s="51"/>
      <c r="D52" s="51"/>
      <c r="E52" s="51"/>
      <c r="F52" s="51"/>
      <c r="G52" s="51"/>
      <c r="H52" s="51"/>
      <c r="I52" s="51"/>
      <c r="J52" s="45" t="n">
        <v>0</v>
      </c>
    </row>
    <row r="53" customFormat="false" ht="12.8" hidden="false" customHeight="false" outlineLevel="0" collapsed="false">
      <c r="A53" s="25"/>
      <c r="B53" s="43" t="s">
        <v>79</v>
      </c>
      <c r="C53" s="43"/>
      <c r="D53" s="43"/>
      <c r="E53" s="43"/>
      <c r="F53" s="43"/>
      <c r="G53" s="43"/>
      <c r="H53" s="43"/>
      <c r="I53" s="52"/>
      <c r="J53" s="53" t="s">
        <v>80</v>
      </c>
    </row>
    <row r="54" customFormat="false" ht="12.8" hidden="false" customHeight="false" outlineLevel="0" collapsed="false">
      <c r="A54" s="25"/>
      <c r="B54" s="43" t="s">
        <v>81</v>
      </c>
      <c r="C54" s="43"/>
      <c r="D54" s="43"/>
      <c r="E54" s="43"/>
      <c r="F54" s="43"/>
      <c r="G54" s="43"/>
      <c r="H54" s="43"/>
      <c r="I54" s="54"/>
      <c r="J54" s="53"/>
    </row>
    <row r="55" customFormat="false" ht="12.8" hidden="false" customHeight="false" outlineLevel="0" collapsed="false">
      <c r="A55" s="25"/>
      <c r="B55" s="43" t="s">
        <v>82</v>
      </c>
      <c r="C55" s="43"/>
      <c r="D55" s="43"/>
      <c r="E55" s="43"/>
      <c r="F55" s="43"/>
      <c r="G55" s="43"/>
      <c r="H55" s="43"/>
      <c r="I55" s="55"/>
      <c r="J55" s="53"/>
    </row>
    <row r="56" customFormat="false" ht="12.8" hidden="false" customHeight="false" outlineLevel="0" collapsed="false">
      <c r="A56" s="25" t="s">
        <v>22</v>
      </c>
      <c r="B56" s="51" t="s">
        <v>83</v>
      </c>
      <c r="C56" s="51"/>
      <c r="D56" s="51"/>
      <c r="E56" s="51"/>
      <c r="F56" s="51"/>
      <c r="G56" s="51"/>
      <c r="H56" s="51"/>
      <c r="I56" s="51"/>
      <c r="J56" s="45" t="n">
        <f aca="false">ROUND((I57*I58*81%),2)</f>
        <v>0</v>
      </c>
    </row>
    <row r="57" customFormat="false" ht="12.8" hidden="false" customHeight="false" outlineLevel="0" collapsed="false">
      <c r="A57" s="25"/>
      <c r="B57" s="43" t="s">
        <v>84</v>
      </c>
      <c r="C57" s="43"/>
      <c r="D57" s="43"/>
      <c r="E57" s="43"/>
      <c r="F57" s="43"/>
      <c r="G57" s="43"/>
      <c r="H57" s="43"/>
      <c r="I57" s="52"/>
      <c r="J57" s="53" t="s">
        <v>80</v>
      </c>
    </row>
    <row r="58" customFormat="false" ht="12.8" hidden="false" customHeight="false" outlineLevel="0" collapsed="false">
      <c r="A58" s="56"/>
      <c r="B58" s="43" t="s">
        <v>85</v>
      </c>
      <c r="C58" s="43"/>
      <c r="D58" s="43"/>
      <c r="E58" s="43"/>
      <c r="F58" s="43"/>
      <c r="G58" s="43"/>
      <c r="H58" s="43"/>
      <c r="I58" s="55"/>
      <c r="J58" s="53"/>
    </row>
    <row r="59" customFormat="false" ht="12.8" hidden="false" customHeight="false" outlineLevel="0" collapsed="false">
      <c r="A59" s="25" t="s">
        <v>25</v>
      </c>
      <c r="B59" s="43" t="s">
        <v>86</v>
      </c>
      <c r="C59" s="43"/>
      <c r="D59" s="43"/>
      <c r="E59" s="43"/>
      <c r="F59" s="43"/>
      <c r="G59" s="43"/>
      <c r="H59" s="43"/>
      <c r="I59" s="43"/>
      <c r="J59" s="45" t="n">
        <v>0</v>
      </c>
    </row>
    <row r="60" customFormat="false" ht="27.6" hidden="false" customHeight="true" outlineLevel="0" collapsed="false">
      <c r="A60" s="25" t="s">
        <v>28</v>
      </c>
      <c r="B60" s="16" t="s">
        <v>87</v>
      </c>
      <c r="C60" s="16"/>
      <c r="D60" s="16"/>
      <c r="E60" s="16"/>
      <c r="F60" s="16"/>
      <c r="G60" s="16"/>
      <c r="H60" s="16"/>
      <c r="I60" s="16"/>
      <c r="J60" s="45" t="n">
        <v>0</v>
      </c>
    </row>
    <row r="61" customFormat="false" ht="27.6" hidden="false" customHeight="true" outlineLevel="0" collapsed="false">
      <c r="A61" s="25" t="s">
        <v>30</v>
      </c>
      <c r="B61" s="38" t="s">
        <v>88</v>
      </c>
      <c r="C61" s="38"/>
      <c r="D61" s="38"/>
      <c r="E61" s="38"/>
      <c r="F61" s="38"/>
      <c r="G61" s="38"/>
      <c r="H61" s="38"/>
      <c r="I61" s="38"/>
      <c r="J61" s="57" t="n">
        <v>0</v>
      </c>
    </row>
    <row r="62" customFormat="false" ht="12.8" hidden="false" customHeight="false" outlineLevel="0" collapsed="false">
      <c r="A62" s="25" t="s">
        <v>69</v>
      </c>
      <c r="B62" s="43" t="s">
        <v>89</v>
      </c>
      <c r="C62" s="43"/>
      <c r="D62" s="43"/>
      <c r="E62" s="43"/>
      <c r="F62" s="43"/>
      <c r="G62" s="43"/>
      <c r="H62" s="43"/>
      <c r="I62" s="43"/>
      <c r="J62" s="58" t="s">
        <v>80</v>
      </c>
    </row>
    <row r="63" customFormat="false" ht="12.8" hidden="false" customHeight="false" outlineLevel="0" collapsed="false">
      <c r="A63" s="41" t="s">
        <v>47</v>
      </c>
      <c r="B63" s="41"/>
      <c r="C63" s="41"/>
      <c r="D63" s="41"/>
      <c r="E63" s="41"/>
      <c r="F63" s="41"/>
      <c r="G63" s="41"/>
      <c r="H63" s="41"/>
      <c r="I63" s="41"/>
      <c r="J63" s="45" t="n">
        <f aca="false">SUM(J52:J61)</f>
        <v>0</v>
      </c>
    </row>
    <row r="64" customFormat="false" ht="24.5" hidden="false" customHeight="true" outlineLevel="0" collapsed="false">
      <c r="A64" s="25"/>
      <c r="B64" s="25"/>
      <c r="C64" s="25"/>
      <c r="D64" s="25"/>
      <c r="E64" s="25"/>
      <c r="F64" s="25"/>
      <c r="G64" s="25"/>
      <c r="H64" s="25"/>
      <c r="I64" s="25"/>
      <c r="J64" s="25"/>
    </row>
    <row r="65" customFormat="false" ht="16.15" hidden="false" customHeight="true" outlineLevel="0" collapsed="false">
      <c r="A65" s="59" t="s">
        <v>90</v>
      </c>
      <c r="B65" s="59"/>
      <c r="C65" s="59"/>
      <c r="D65" s="59"/>
      <c r="E65" s="59"/>
      <c r="F65" s="59"/>
      <c r="G65" s="59"/>
      <c r="H65" s="59"/>
      <c r="I65" s="59"/>
      <c r="J65" s="59"/>
    </row>
    <row r="66" customFormat="false" ht="16.15" hidden="false" customHeight="true" outlineLevel="0" collapsed="false">
      <c r="A66" s="23" t="n">
        <v>2</v>
      </c>
      <c r="B66" s="23" t="s">
        <v>91</v>
      </c>
      <c r="C66" s="23"/>
      <c r="D66" s="23"/>
      <c r="E66" s="23"/>
      <c r="F66" s="23"/>
      <c r="G66" s="23"/>
      <c r="H66" s="23"/>
      <c r="I66" s="23"/>
      <c r="J66" s="23" t="s">
        <v>52</v>
      </c>
    </row>
    <row r="67" customFormat="false" ht="14.65" hidden="false" customHeight="true" outlineLevel="0" collapsed="false">
      <c r="A67" s="19" t="s">
        <v>50</v>
      </c>
      <c r="B67" s="38" t="s">
        <v>92</v>
      </c>
      <c r="C67" s="38"/>
      <c r="D67" s="38"/>
      <c r="E67" s="38"/>
      <c r="F67" s="38"/>
      <c r="G67" s="38"/>
      <c r="H67" s="38"/>
      <c r="I67" s="38"/>
      <c r="J67" s="60" t="n">
        <f aca="false">J36</f>
        <v>0</v>
      </c>
    </row>
    <row r="68" customFormat="false" ht="14.65" hidden="false" customHeight="true" outlineLevel="0" collapsed="false">
      <c r="A68" s="19" t="s">
        <v>58</v>
      </c>
      <c r="B68" s="16" t="s">
        <v>59</v>
      </c>
      <c r="C68" s="16"/>
      <c r="D68" s="16"/>
      <c r="E68" s="16"/>
      <c r="F68" s="16"/>
      <c r="G68" s="16"/>
      <c r="H68" s="16"/>
      <c r="I68" s="16"/>
      <c r="J68" s="60" t="n">
        <f aca="false">J48</f>
        <v>0</v>
      </c>
    </row>
    <row r="69" customFormat="false" ht="14.65" hidden="false" customHeight="true" outlineLevel="0" collapsed="false">
      <c r="A69" s="19" t="s">
        <v>76</v>
      </c>
      <c r="B69" s="16" t="s">
        <v>77</v>
      </c>
      <c r="C69" s="16"/>
      <c r="D69" s="16"/>
      <c r="E69" s="16"/>
      <c r="F69" s="16"/>
      <c r="G69" s="16"/>
      <c r="H69" s="16"/>
      <c r="I69" s="16"/>
      <c r="J69" s="60" t="n">
        <f aca="false">J63</f>
        <v>0</v>
      </c>
    </row>
    <row r="70" customFormat="false" ht="14.65" hidden="false" customHeight="true" outlineLevel="0" collapsed="false">
      <c r="A70" s="34" t="s">
        <v>56</v>
      </c>
      <c r="B70" s="34"/>
      <c r="C70" s="34"/>
      <c r="D70" s="34"/>
      <c r="E70" s="34"/>
      <c r="F70" s="34"/>
      <c r="G70" s="34"/>
      <c r="H70" s="34"/>
      <c r="I70" s="34"/>
      <c r="J70" s="61" t="n">
        <f aca="false">SUM(J67+J68+J69)</f>
        <v>0</v>
      </c>
    </row>
    <row r="71" customFormat="false" ht="20.75" hidden="false" customHeight="true" outlineLevel="0" collapsed="false">
      <c r="A71" s="25"/>
      <c r="B71" s="25"/>
      <c r="C71" s="25"/>
      <c r="D71" s="25"/>
      <c r="E71" s="25"/>
      <c r="F71" s="25"/>
      <c r="G71" s="25"/>
      <c r="H71" s="25"/>
      <c r="I71" s="25"/>
      <c r="J71" s="25"/>
    </row>
    <row r="72" customFormat="false" ht="33" hidden="false" customHeight="true" outlineLevel="0" collapsed="false">
      <c r="A72" s="30" t="s">
        <v>93</v>
      </c>
      <c r="B72" s="30"/>
      <c r="C72" s="30"/>
      <c r="D72" s="30"/>
      <c r="E72" s="30"/>
      <c r="F72" s="30"/>
      <c r="G72" s="30"/>
      <c r="H72" s="30"/>
      <c r="I72" s="30"/>
      <c r="J72" s="30"/>
    </row>
    <row r="73" customFormat="false" ht="16.15" hidden="false" customHeight="true" outlineLevel="0" collapsed="false">
      <c r="A73" s="37" t="n">
        <v>3</v>
      </c>
      <c r="B73" s="23" t="s">
        <v>94</v>
      </c>
      <c r="C73" s="23"/>
      <c r="D73" s="23"/>
      <c r="E73" s="23"/>
      <c r="F73" s="23"/>
      <c r="G73" s="23"/>
      <c r="H73" s="23"/>
      <c r="I73" s="23"/>
      <c r="J73" s="37" t="s">
        <v>95</v>
      </c>
    </row>
    <row r="74" customFormat="false" ht="24.75" hidden="false" customHeight="true" outlineLevel="0" collapsed="false">
      <c r="A74" s="25" t="s">
        <v>20</v>
      </c>
      <c r="B74" s="38" t="s">
        <v>96</v>
      </c>
      <c r="C74" s="38"/>
      <c r="D74" s="38"/>
      <c r="E74" s="38"/>
      <c r="F74" s="38"/>
      <c r="G74" s="38"/>
      <c r="H74" s="38"/>
      <c r="I74" s="62"/>
      <c r="J74" s="63" t="n">
        <f aca="false">I74*J26</f>
        <v>0</v>
      </c>
    </row>
    <row r="75" customFormat="false" ht="22.15" hidden="false" customHeight="true" outlineLevel="0" collapsed="false">
      <c r="A75" s="25" t="s">
        <v>22</v>
      </c>
      <c r="B75" s="16" t="s">
        <v>97</v>
      </c>
      <c r="C75" s="16"/>
      <c r="D75" s="16"/>
      <c r="E75" s="16"/>
      <c r="F75" s="16"/>
      <c r="G75" s="16"/>
      <c r="H75" s="16"/>
      <c r="I75" s="62"/>
      <c r="J75" s="31" t="n">
        <f aca="false">ROUND($J$74*I47,2)</f>
        <v>0</v>
      </c>
    </row>
    <row r="76" customFormat="false" ht="40.4" hidden="false" customHeight="true" outlineLevel="0" collapsed="false">
      <c r="A76" s="25" t="s">
        <v>25</v>
      </c>
      <c r="B76" s="64" t="s">
        <v>98</v>
      </c>
      <c r="C76" s="64"/>
      <c r="D76" s="64"/>
      <c r="E76" s="64"/>
      <c r="F76" s="64"/>
      <c r="G76" s="64"/>
      <c r="H76" s="64"/>
      <c r="I76" s="65"/>
      <c r="J76" s="31" t="n">
        <f aca="false">ROUND($J$26*I76,2)</f>
        <v>0</v>
      </c>
    </row>
    <row r="77" customFormat="false" ht="31.9" hidden="false" customHeight="true" outlineLevel="0" collapsed="false">
      <c r="A77" s="25" t="s">
        <v>28</v>
      </c>
      <c r="B77" s="66" t="s">
        <v>99</v>
      </c>
      <c r="C77" s="66"/>
      <c r="D77" s="66"/>
      <c r="E77" s="66"/>
      <c r="F77" s="66"/>
      <c r="G77" s="66"/>
      <c r="H77" s="66"/>
      <c r="I77" s="67"/>
      <c r="J77" s="31" t="n">
        <f aca="false">I77*J26</f>
        <v>0</v>
      </c>
    </row>
    <row r="78" customFormat="false" ht="36.05" hidden="false" customHeight="true" outlineLevel="0" collapsed="false">
      <c r="A78" s="25" t="s">
        <v>30</v>
      </c>
      <c r="B78" s="38" t="s">
        <v>100</v>
      </c>
      <c r="C78" s="38"/>
      <c r="D78" s="38"/>
      <c r="E78" s="38"/>
      <c r="F78" s="38"/>
      <c r="G78" s="38"/>
      <c r="H78" s="38"/>
      <c r="I78" s="67"/>
      <c r="J78" s="31" t="n">
        <f aca="false">ROUND($I$48*J77,2)</f>
        <v>0</v>
      </c>
    </row>
    <row r="79" customFormat="false" ht="12.8" hidden="false" customHeight="false" outlineLevel="0" collapsed="false">
      <c r="A79" s="41" t="s">
        <v>56</v>
      </c>
      <c r="B79" s="41"/>
      <c r="C79" s="41"/>
      <c r="D79" s="41"/>
      <c r="E79" s="41"/>
      <c r="F79" s="41"/>
      <c r="G79" s="41"/>
      <c r="H79" s="41"/>
      <c r="I79" s="41"/>
      <c r="J79" s="45" t="n">
        <f aca="false">SUM(J74:J78)</f>
        <v>0</v>
      </c>
    </row>
    <row r="80" customFormat="false" ht="31.4" hidden="false" customHeight="true" outlineLevel="0" collapsed="false">
      <c r="A80" s="25"/>
      <c r="B80" s="25"/>
      <c r="C80" s="25"/>
      <c r="D80" s="25"/>
      <c r="E80" s="25"/>
      <c r="F80" s="25"/>
      <c r="G80" s="25"/>
      <c r="H80" s="25"/>
      <c r="I80" s="25"/>
      <c r="J80" s="25"/>
    </row>
    <row r="81" customFormat="false" ht="16.15" hidden="false" customHeight="true" outlineLevel="0" collapsed="false">
      <c r="A81" s="23" t="s">
        <v>101</v>
      </c>
      <c r="B81" s="23"/>
      <c r="C81" s="23"/>
      <c r="D81" s="23"/>
      <c r="E81" s="23"/>
      <c r="F81" s="23"/>
      <c r="G81" s="23"/>
      <c r="H81" s="23"/>
      <c r="I81" s="23"/>
      <c r="J81" s="23"/>
    </row>
    <row r="82" customFormat="false" ht="48.75" hidden="false" customHeight="true" outlineLevel="0" collapsed="false">
      <c r="A82" s="68" t="s">
        <v>102</v>
      </c>
      <c r="B82" s="68"/>
      <c r="C82" s="68"/>
      <c r="D82" s="68"/>
      <c r="E82" s="68"/>
      <c r="F82" s="68"/>
      <c r="G82" s="68"/>
      <c r="H82" s="68"/>
      <c r="I82" s="68"/>
      <c r="J82" s="69" t="n">
        <f aca="false">J85+J31+J32</f>
        <v>0</v>
      </c>
    </row>
    <row r="83" customFormat="false" ht="14.65" hidden="false" customHeight="true" outlineLevel="0" collapsed="false">
      <c r="A83" s="16"/>
      <c r="B83" s="16"/>
      <c r="C83" s="16"/>
      <c r="D83" s="16"/>
      <c r="E83" s="16"/>
      <c r="F83" s="16"/>
      <c r="G83" s="16"/>
      <c r="H83" s="16"/>
      <c r="I83" s="16"/>
      <c r="J83" s="16"/>
    </row>
    <row r="84" customFormat="false" ht="15" hidden="false" customHeight="true" outlineLevel="0" collapsed="false">
      <c r="A84" s="70" t="s">
        <v>103</v>
      </c>
      <c r="B84" s="37" t="s">
        <v>104</v>
      </c>
      <c r="C84" s="37"/>
      <c r="D84" s="37"/>
      <c r="E84" s="37"/>
      <c r="F84" s="37"/>
      <c r="G84" s="37"/>
      <c r="H84" s="37"/>
      <c r="I84" s="37"/>
      <c r="J84" s="70" t="s">
        <v>52</v>
      </c>
    </row>
    <row r="85" customFormat="false" ht="26.25" hidden="false" customHeight="true" outlineLevel="0" collapsed="false">
      <c r="A85" s="42" t="s">
        <v>20</v>
      </c>
      <c r="B85" s="38" t="s">
        <v>105</v>
      </c>
      <c r="C85" s="38"/>
      <c r="D85" s="38"/>
      <c r="E85" s="38"/>
      <c r="F85" s="38"/>
      <c r="G85" s="38"/>
      <c r="H85" s="38"/>
      <c r="I85" s="71"/>
      <c r="J85" s="45" t="n">
        <f aca="false">ROUND(($J$26*I85),2)</f>
        <v>0</v>
      </c>
    </row>
    <row r="86" customFormat="false" ht="12.8" hidden="false" customHeight="false" outlineLevel="0" collapsed="false">
      <c r="A86" s="42" t="s">
        <v>22</v>
      </c>
      <c r="B86" s="72" t="s">
        <v>106</v>
      </c>
      <c r="C86" s="73"/>
      <c r="D86" s="73"/>
      <c r="E86" s="73"/>
      <c r="F86" s="73"/>
      <c r="G86" s="73"/>
      <c r="H86" s="74"/>
      <c r="I86" s="75"/>
      <c r="J86" s="76" t="n">
        <f aca="false">ROUND((J$26*I86),2)</f>
        <v>0</v>
      </c>
    </row>
    <row r="87" customFormat="false" ht="12.8" hidden="false" customHeight="false" outlineLevel="0" collapsed="false">
      <c r="A87" s="42" t="s">
        <v>25</v>
      </c>
      <c r="B87" s="77" t="s">
        <v>107</v>
      </c>
      <c r="C87" s="77"/>
      <c r="D87" s="77"/>
      <c r="E87" s="77"/>
      <c r="F87" s="77"/>
      <c r="G87" s="77"/>
      <c r="H87" s="77"/>
      <c r="I87" s="75"/>
      <c r="J87" s="76" t="n">
        <f aca="false">ROUND((J$26*I87),2)</f>
        <v>0</v>
      </c>
    </row>
    <row r="88" customFormat="false" ht="12.8" hidden="false" customHeight="false" outlineLevel="0" collapsed="false">
      <c r="A88" s="42" t="s">
        <v>28</v>
      </c>
      <c r="B88" s="77" t="s">
        <v>108</v>
      </c>
      <c r="C88" s="77"/>
      <c r="D88" s="77"/>
      <c r="E88" s="77"/>
      <c r="F88" s="77"/>
      <c r="G88" s="77"/>
      <c r="H88" s="77"/>
      <c r="I88" s="75"/>
      <c r="J88" s="76" t="n">
        <f aca="false">ROUND((J$26*I88),2)</f>
        <v>0</v>
      </c>
    </row>
    <row r="89" customFormat="false" ht="12.8" hidden="false" customHeight="false" outlineLevel="0" collapsed="false">
      <c r="A89" s="42" t="s">
        <v>30</v>
      </c>
      <c r="B89" s="77" t="s">
        <v>109</v>
      </c>
      <c r="C89" s="77"/>
      <c r="D89" s="77"/>
      <c r="E89" s="77"/>
      <c r="F89" s="77"/>
      <c r="G89" s="77"/>
      <c r="H89" s="77"/>
      <c r="I89" s="78"/>
      <c r="J89" s="76" t="n">
        <f aca="false">ROUND((J$26*I89),2)</f>
        <v>0</v>
      </c>
    </row>
    <row r="90" customFormat="false" ht="12.8" hidden="false" customHeight="false" outlineLevel="0" collapsed="false">
      <c r="A90" s="42" t="s">
        <v>69</v>
      </c>
      <c r="B90" s="43" t="s">
        <v>110</v>
      </c>
      <c r="C90" s="43"/>
      <c r="D90" s="43"/>
      <c r="E90" s="43"/>
      <c r="F90" s="43"/>
      <c r="G90" s="43"/>
      <c r="H90" s="43"/>
      <c r="I90" s="43"/>
      <c r="J90" s="76" t="n">
        <f aca="false">ROUND((J$26*I90),2)</f>
        <v>0</v>
      </c>
    </row>
    <row r="91" customFormat="false" ht="12.8" hidden="false" customHeight="false" outlineLevel="0" collapsed="false">
      <c r="A91" s="41" t="s">
        <v>56</v>
      </c>
      <c r="B91" s="41"/>
      <c r="C91" s="41"/>
      <c r="D91" s="41"/>
      <c r="E91" s="41"/>
      <c r="F91" s="41"/>
      <c r="G91" s="41"/>
      <c r="H91" s="41"/>
      <c r="I91" s="41"/>
      <c r="J91" s="44" t="n">
        <f aca="false">SUM(J85:J90)</f>
        <v>0</v>
      </c>
    </row>
    <row r="92" customFormat="false" ht="14.65" hidden="false" customHeight="true" outlineLevel="0" collapsed="false">
      <c r="A92" s="42" t="s">
        <v>71</v>
      </c>
      <c r="B92" s="43" t="s">
        <v>111</v>
      </c>
      <c r="C92" s="43"/>
      <c r="D92" s="43"/>
      <c r="E92" s="43"/>
      <c r="F92" s="43"/>
      <c r="G92" s="43"/>
      <c r="H92" s="43"/>
      <c r="I92" s="43"/>
      <c r="J92" s="44" t="n">
        <f aca="false">ROUND(I48*J91,2)</f>
        <v>0</v>
      </c>
    </row>
    <row r="93" customFormat="false" ht="12.8" hidden="false" customHeight="false" outlineLevel="0" collapsed="false">
      <c r="A93" s="41" t="s">
        <v>56</v>
      </c>
      <c r="B93" s="41"/>
      <c r="C93" s="41"/>
      <c r="D93" s="41"/>
      <c r="E93" s="41"/>
      <c r="F93" s="41"/>
      <c r="G93" s="41"/>
      <c r="H93" s="41"/>
      <c r="I93" s="41"/>
      <c r="J93" s="45" t="n">
        <f aca="false">SUM(J91:J92)</f>
        <v>0</v>
      </c>
    </row>
    <row r="94" customFormat="false" ht="13.8" hidden="false" customHeight="false" outlineLevel="0" collapsed="false">
      <c r="A94" s="37" t="s">
        <v>112</v>
      </c>
      <c r="B94" s="37" t="s">
        <v>113</v>
      </c>
      <c r="C94" s="37"/>
      <c r="D94" s="37"/>
      <c r="E94" s="37"/>
      <c r="F94" s="37"/>
      <c r="G94" s="37"/>
      <c r="H94" s="37"/>
      <c r="I94" s="37"/>
      <c r="J94" s="79" t="s">
        <v>52</v>
      </c>
    </row>
    <row r="95" customFormat="false" ht="12.8" hidden="false" customHeight="false" outlineLevel="0" collapsed="false">
      <c r="A95" s="25" t="s">
        <v>20</v>
      </c>
      <c r="B95" s="43" t="s">
        <v>114</v>
      </c>
      <c r="C95" s="43"/>
      <c r="D95" s="43"/>
      <c r="E95" s="43"/>
      <c r="F95" s="43"/>
      <c r="G95" s="43"/>
      <c r="H95" s="43"/>
      <c r="I95" s="43"/>
      <c r="J95" s="45" t="n">
        <v>0</v>
      </c>
    </row>
    <row r="96" customFormat="false" ht="12.8" hidden="false" customHeight="false" outlineLevel="0" collapsed="false">
      <c r="A96" s="41" t="s">
        <v>56</v>
      </c>
      <c r="B96" s="41"/>
      <c r="C96" s="41"/>
      <c r="D96" s="41"/>
      <c r="E96" s="41"/>
      <c r="F96" s="41"/>
      <c r="G96" s="41"/>
      <c r="H96" s="41"/>
      <c r="I96" s="41"/>
      <c r="J96" s="45" t="n">
        <v>0</v>
      </c>
    </row>
    <row r="97" customFormat="false" ht="12.8" hidden="false" customHeight="false" outlineLevel="0" collapsed="false">
      <c r="A97" s="42" t="s">
        <v>22</v>
      </c>
      <c r="B97" s="43" t="s">
        <v>115</v>
      </c>
      <c r="C97" s="43"/>
      <c r="D97" s="43"/>
      <c r="E97" s="43"/>
      <c r="F97" s="43"/>
      <c r="G97" s="43"/>
      <c r="H97" s="43"/>
      <c r="I97" s="43"/>
      <c r="J97" s="44" t="n">
        <f aca="false">ROUND(I48*J96,2)</f>
        <v>0</v>
      </c>
    </row>
    <row r="98" customFormat="false" ht="12.8" hidden="false" customHeight="false" outlineLevel="0" collapsed="false">
      <c r="A98" s="41" t="s">
        <v>56</v>
      </c>
      <c r="B98" s="41"/>
      <c r="C98" s="41"/>
      <c r="D98" s="41"/>
      <c r="E98" s="41"/>
      <c r="F98" s="41"/>
      <c r="G98" s="41"/>
      <c r="H98" s="41"/>
      <c r="I98" s="41"/>
      <c r="J98" s="45" t="n">
        <f aca="false">SUM(J96:J97)</f>
        <v>0</v>
      </c>
    </row>
    <row r="99" customFormat="false" ht="12.8" hidden="false" customHeight="false" outlineLevel="0" collapsed="false">
      <c r="A99" s="25"/>
      <c r="B99" s="25"/>
      <c r="C99" s="25"/>
      <c r="D99" s="25"/>
      <c r="E99" s="25"/>
      <c r="F99" s="25"/>
      <c r="G99" s="25"/>
      <c r="H99" s="25"/>
      <c r="I99" s="25"/>
      <c r="J99" s="25"/>
    </row>
    <row r="100" customFormat="false" ht="16.15" hidden="false" customHeight="true" outlineLevel="0" collapsed="false">
      <c r="A100" s="23" t="s">
        <v>116</v>
      </c>
      <c r="B100" s="23"/>
      <c r="C100" s="23"/>
      <c r="D100" s="23"/>
      <c r="E100" s="23"/>
      <c r="F100" s="23"/>
      <c r="G100" s="23"/>
      <c r="H100" s="23"/>
      <c r="I100" s="23"/>
      <c r="J100" s="23"/>
    </row>
    <row r="101" customFormat="false" ht="16.15" hidden="false" customHeight="true" outlineLevel="0" collapsed="false">
      <c r="A101" s="23" t="n">
        <v>4</v>
      </c>
      <c r="B101" s="23" t="s">
        <v>117</v>
      </c>
      <c r="C101" s="23"/>
      <c r="D101" s="23"/>
      <c r="E101" s="23"/>
      <c r="F101" s="23"/>
      <c r="G101" s="23"/>
      <c r="H101" s="23"/>
      <c r="I101" s="23"/>
      <c r="J101" s="79" t="s">
        <v>52</v>
      </c>
    </row>
    <row r="102" customFormat="false" ht="14.65" hidden="false" customHeight="true" outlineLevel="0" collapsed="false">
      <c r="A102" s="19" t="s">
        <v>103</v>
      </c>
      <c r="B102" s="16" t="s">
        <v>104</v>
      </c>
      <c r="C102" s="16"/>
      <c r="D102" s="16"/>
      <c r="E102" s="16"/>
      <c r="F102" s="16"/>
      <c r="G102" s="16"/>
      <c r="H102" s="16"/>
      <c r="I102" s="16"/>
      <c r="J102" s="45" t="n">
        <v>0</v>
      </c>
    </row>
    <row r="103" customFormat="false" ht="14.65" hidden="false" customHeight="true" outlineLevel="0" collapsed="false">
      <c r="A103" s="19" t="s">
        <v>118</v>
      </c>
      <c r="B103" s="16" t="s">
        <v>113</v>
      </c>
      <c r="C103" s="16"/>
      <c r="D103" s="16"/>
      <c r="E103" s="16"/>
      <c r="F103" s="16"/>
      <c r="G103" s="16"/>
      <c r="H103" s="16"/>
      <c r="I103" s="16"/>
      <c r="J103" s="45" t="n">
        <f aca="false">J98</f>
        <v>0</v>
      </c>
    </row>
    <row r="104" customFormat="false" ht="14.65" hidden="false" customHeight="true" outlineLevel="0" collapsed="false">
      <c r="A104" s="34" t="s">
        <v>56</v>
      </c>
      <c r="B104" s="34"/>
      <c r="C104" s="34"/>
      <c r="D104" s="34"/>
      <c r="E104" s="34"/>
      <c r="F104" s="34"/>
      <c r="G104" s="34"/>
      <c r="H104" s="34"/>
      <c r="I104" s="34"/>
      <c r="J104" s="45" t="n">
        <f aca="false">SUM(J102+J103)</f>
        <v>0</v>
      </c>
    </row>
    <row r="105" customFormat="false" ht="27.15" hidden="false" customHeight="true" outlineLevel="0" collapsed="false">
      <c r="A105" s="25"/>
      <c r="B105" s="25"/>
      <c r="C105" s="25"/>
      <c r="D105" s="25"/>
      <c r="E105" s="25"/>
      <c r="F105" s="25"/>
      <c r="G105" s="25"/>
      <c r="H105" s="25"/>
      <c r="I105" s="25"/>
      <c r="J105" s="25"/>
    </row>
    <row r="106" customFormat="false" ht="16.15" hidden="false" customHeight="true" outlineLevel="0" collapsed="false">
      <c r="A106" s="23" t="s">
        <v>119</v>
      </c>
      <c r="B106" s="23"/>
      <c r="C106" s="23"/>
      <c r="D106" s="23"/>
      <c r="E106" s="23"/>
      <c r="F106" s="23"/>
      <c r="G106" s="23"/>
      <c r="H106" s="23"/>
      <c r="I106" s="23"/>
      <c r="J106" s="23"/>
    </row>
    <row r="107" customFormat="false" ht="16.15" hidden="false" customHeight="true" outlineLevel="0" collapsed="false">
      <c r="A107" s="37" t="n">
        <v>5</v>
      </c>
      <c r="B107" s="37" t="s">
        <v>120</v>
      </c>
      <c r="C107" s="37"/>
      <c r="D107" s="37"/>
      <c r="E107" s="37"/>
      <c r="F107" s="37"/>
      <c r="G107" s="37"/>
      <c r="H107" s="37"/>
      <c r="I107" s="37"/>
      <c r="J107" s="37" t="s">
        <v>52</v>
      </c>
    </row>
    <row r="108" customFormat="false" ht="12.8" hidden="false" customHeight="false" outlineLevel="0" collapsed="false">
      <c r="A108" s="25" t="s">
        <v>20</v>
      </c>
      <c r="B108" s="43" t="s">
        <v>121</v>
      </c>
      <c r="C108" s="43"/>
      <c r="D108" s="43"/>
      <c r="E108" s="43"/>
      <c r="F108" s="43"/>
      <c r="G108" s="43"/>
      <c r="H108" s="43"/>
      <c r="I108" s="43"/>
      <c r="J108" s="45" t="n">
        <v>500</v>
      </c>
    </row>
    <row r="109" customFormat="false" ht="12.8" hidden="false" customHeight="false" outlineLevel="0" collapsed="false">
      <c r="A109" s="25" t="s">
        <v>22</v>
      </c>
      <c r="B109" s="43" t="s">
        <v>122</v>
      </c>
      <c r="C109" s="43"/>
      <c r="D109" s="43"/>
      <c r="E109" s="43"/>
      <c r="F109" s="43"/>
      <c r="G109" s="43"/>
      <c r="H109" s="43"/>
      <c r="I109" s="43"/>
      <c r="J109" s="57" t="n">
        <v>0</v>
      </c>
    </row>
    <row r="110" customFormat="false" ht="12.8" hidden="false" customHeight="false" outlineLevel="0" collapsed="false">
      <c r="A110" s="25" t="s">
        <v>25</v>
      </c>
      <c r="B110" s="43" t="s">
        <v>123</v>
      </c>
      <c r="C110" s="43"/>
      <c r="D110" s="43"/>
      <c r="E110" s="43"/>
      <c r="F110" s="43"/>
      <c r="G110" s="43"/>
      <c r="H110" s="43"/>
      <c r="I110" s="43"/>
      <c r="J110" s="57" t="n">
        <v>0.55</v>
      </c>
    </row>
    <row r="111" customFormat="false" ht="12.8" hidden="false" customHeight="false" outlineLevel="0" collapsed="false">
      <c r="A111" s="25" t="s">
        <v>28</v>
      </c>
      <c r="B111" s="43" t="s">
        <v>124</v>
      </c>
      <c r="C111" s="43"/>
      <c r="D111" s="43"/>
      <c r="E111" s="43"/>
      <c r="F111" s="43"/>
      <c r="G111" s="43"/>
      <c r="H111" s="43"/>
      <c r="I111" s="43"/>
      <c r="J111" s="57" t="n">
        <v>0</v>
      </c>
    </row>
    <row r="112" customFormat="false" ht="15.75" hidden="false" customHeight="true" outlineLevel="0" collapsed="false">
      <c r="A112" s="25" t="s">
        <v>30</v>
      </c>
      <c r="B112" s="16" t="s">
        <v>125</v>
      </c>
      <c r="C112" s="16"/>
      <c r="D112" s="16"/>
      <c r="E112" s="16"/>
      <c r="F112" s="16"/>
      <c r="G112" s="16"/>
      <c r="H112" s="16"/>
      <c r="I112" s="16"/>
      <c r="J112" s="57" t="n">
        <v>0.69</v>
      </c>
    </row>
    <row r="113" customFormat="false" ht="12.8" hidden="false" customHeight="false" outlineLevel="0" collapsed="false">
      <c r="A113" s="41" t="s">
        <v>126</v>
      </c>
      <c r="B113" s="41"/>
      <c r="C113" s="41"/>
      <c r="D113" s="41"/>
      <c r="E113" s="41"/>
      <c r="F113" s="41"/>
      <c r="G113" s="41"/>
      <c r="H113" s="41"/>
      <c r="I113" s="41"/>
      <c r="J113" s="57" t="n">
        <f aca="false">SUM(J108:J112)</f>
        <v>501.24</v>
      </c>
    </row>
    <row r="114" customFormat="false" ht="12.8" hidden="false" customHeight="false" outlineLevel="0" collapsed="false">
      <c r="A114" s="41" t="s">
        <v>127</v>
      </c>
      <c r="B114" s="41"/>
      <c r="C114" s="41"/>
      <c r="D114" s="41"/>
      <c r="E114" s="41"/>
      <c r="F114" s="41"/>
      <c r="G114" s="41"/>
      <c r="H114" s="41"/>
      <c r="I114" s="41"/>
      <c r="J114" s="57" t="n">
        <f aca="false">J113/12</f>
        <v>41.77</v>
      </c>
    </row>
    <row r="115" customFormat="false" ht="12.8" hidden="false" customHeight="false" outlineLevel="0" collapsed="false">
      <c r="A115" s="41" t="s">
        <v>128</v>
      </c>
      <c r="B115" s="41"/>
      <c r="C115" s="41"/>
      <c r="D115" s="41"/>
      <c r="E115" s="41"/>
      <c r="F115" s="41"/>
      <c r="G115" s="41"/>
      <c r="H115" s="41"/>
      <c r="I115" s="41"/>
      <c r="J115" s="80" t="n">
        <f aca="false">J114/200</f>
        <v>0.20885</v>
      </c>
    </row>
    <row r="116" customFormat="false" ht="16.15" hidden="false" customHeight="true" outlineLevel="0" collapsed="false">
      <c r="A116" s="23" t="s">
        <v>129</v>
      </c>
      <c r="B116" s="23"/>
      <c r="C116" s="23"/>
      <c r="D116" s="23"/>
      <c r="E116" s="23"/>
      <c r="F116" s="23"/>
      <c r="G116" s="23"/>
      <c r="H116" s="23"/>
      <c r="I116" s="23"/>
      <c r="J116" s="23"/>
    </row>
    <row r="117" customFormat="false" ht="26.65" hidden="false" customHeight="false" outlineLevel="0" collapsed="false">
      <c r="A117" s="37" t="n">
        <v>6</v>
      </c>
      <c r="B117" s="37" t="s">
        <v>130</v>
      </c>
      <c r="C117" s="37"/>
      <c r="D117" s="37"/>
      <c r="E117" s="37"/>
      <c r="F117" s="37"/>
      <c r="G117" s="37"/>
      <c r="H117" s="37"/>
      <c r="I117" s="23" t="s">
        <v>60</v>
      </c>
      <c r="J117" s="81" t="s">
        <v>131</v>
      </c>
    </row>
    <row r="118" customFormat="false" ht="43.7" hidden="false" customHeight="true" outlineLevel="0" collapsed="false">
      <c r="A118" s="82" t="s">
        <v>132</v>
      </c>
      <c r="B118" s="82"/>
      <c r="C118" s="82"/>
      <c r="D118" s="82"/>
      <c r="E118" s="82"/>
      <c r="F118" s="82"/>
      <c r="G118" s="82"/>
      <c r="H118" s="82"/>
      <c r="I118" s="25" t="s">
        <v>80</v>
      </c>
      <c r="J118" s="45" t="n">
        <f aca="false">SUM(J26+J70+J79+J104+J115)</f>
        <v>173.43885</v>
      </c>
    </row>
    <row r="119" customFormat="false" ht="12.8" hidden="false" customHeight="false" outlineLevel="0" collapsed="false">
      <c r="A119" s="83" t="s">
        <v>20</v>
      </c>
      <c r="B119" s="84" t="s">
        <v>133</v>
      </c>
      <c r="C119" s="84"/>
      <c r="D119" s="84"/>
      <c r="E119" s="84"/>
      <c r="F119" s="84"/>
      <c r="G119" s="84"/>
      <c r="H119" s="84"/>
      <c r="I119" s="85" t="n">
        <v>0.08</v>
      </c>
      <c r="J119" s="86" t="n">
        <f aca="false">J118*I119</f>
        <v>13.875108</v>
      </c>
    </row>
    <row r="120" customFormat="false" ht="42.3" hidden="false" customHeight="true" outlineLevel="0" collapsed="false">
      <c r="A120" s="82" t="s">
        <v>134</v>
      </c>
      <c r="B120" s="82"/>
      <c r="C120" s="82"/>
      <c r="D120" s="82"/>
      <c r="E120" s="82"/>
      <c r="F120" s="82"/>
      <c r="G120" s="82"/>
      <c r="H120" s="82"/>
      <c r="I120" s="39" t="s">
        <v>80</v>
      </c>
      <c r="J120" s="45" t="n">
        <f aca="false">SUM(J26+J70+J79+J104+J115+J119)</f>
        <v>187.313958</v>
      </c>
    </row>
    <row r="121" customFormat="false" ht="12.8" hidden="false" customHeight="false" outlineLevel="0" collapsed="false">
      <c r="A121" s="83" t="s">
        <v>22</v>
      </c>
      <c r="B121" s="84" t="s">
        <v>135</v>
      </c>
      <c r="C121" s="84"/>
      <c r="D121" s="84"/>
      <c r="E121" s="84"/>
      <c r="F121" s="84"/>
      <c r="G121" s="84"/>
      <c r="H121" s="84"/>
      <c r="I121" s="85" t="n">
        <v>0.1</v>
      </c>
      <c r="J121" s="86" t="n">
        <f aca="false">J120*I121</f>
        <v>18.7313958</v>
      </c>
    </row>
    <row r="122" customFormat="false" ht="46.9" hidden="false" customHeight="true" outlineLevel="0" collapsed="false">
      <c r="A122" s="82" t="s">
        <v>136</v>
      </c>
      <c r="B122" s="82"/>
      <c r="C122" s="82"/>
      <c r="D122" s="82"/>
      <c r="E122" s="82"/>
      <c r="F122" s="82"/>
      <c r="G122" s="82"/>
      <c r="H122" s="82"/>
      <c r="I122" s="39" t="s">
        <v>80</v>
      </c>
      <c r="J122" s="87" t="n">
        <f aca="false">SUM(J26+J70+J79+J104+J115+J119+J121)</f>
        <v>206.0453538</v>
      </c>
    </row>
    <row r="123" customFormat="false" ht="15" hidden="false" customHeight="false" outlineLevel="0" collapsed="false">
      <c r="A123" s="88" t="s">
        <v>25</v>
      </c>
      <c r="B123" s="89" t="s">
        <v>137</v>
      </c>
      <c r="C123" s="89"/>
      <c r="D123" s="89"/>
      <c r="E123" s="89"/>
      <c r="F123" s="89"/>
      <c r="G123" s="89"/>
      <c r="H123" s="89"/>
      <c r="I123" s="39" t="s">
        <v>80</v>
      </c>
      <c r="J123" s="53" t="s">
        <v>80</v>
      </c>
    </row>
    <row r="124" customFormat="false" ht="12.8" hidden="false" customHeight="false" outlineLevel="0" collapsed="false">
      <c r="A124" s="25"/>
      <c r="B124" s="43" t="s">
        <v>138</v>
      </c>
      <c r="C124" s="43"/>
      <c r="D124" s="43"/>
      <c r="E124" s="43"/>
      <c r="F124" s="43"/>
      <c r="G124" s="43"/>
      <c r="H124" s="43"/>
      <c r="I124" s="39" t="s">
        <v>80</v>
      </c>
      <c r="J124" s="53" t="s">
        <v>80</v>
      </c>
    </row>
    <row r="125" customFormat="false" ht="12.8" hidden="false" customHeight="false" outlineLevel="0" collapsed="false">
      <c r="A125" s="25"/>
      <c r="B125" s="51" t="s">
        <v>139</v>
      </c>
      <c r="C125" s="51"/>
      <c r="D125" s="51"/>
      <c r="E125" s="51"/>
      <c r="F125" s="51"/>
      <c r="G125" s="51"/>
      <c r="H125" s="51"/>
      <c r="I125" s="90" t="n">
        <v>0.076</v>
      </c>
      <c r="J125" s="86" t="n">
        <f aca="false">ROUND(($J$122/(1-$I$134))*I125,2)</f>
        <v>17.85</v>
      </c>
    </row>
    <row r="126" customFormat="false" ht="12.8" hidden="false" customHeight="false" outlineLevel="0" collapsed="false">
      <c r="A126" s="25"/>
      <c r="B126" s="51" t="s">
        <v>140</v>
      </c>
      <c r="C126" s="51"/>
      <c r="D126" s="51"/>
      <c r="E126" s="51"/>
      <c r="F126" s="51"/>
      <c r="G126" s="51"/>
      <c r="H126" s="51"/>
      <c r="I126" s="90" t="n">
        <v>0.0165</v>
      </c>
      <c r="J126" s="86" t="n">
        <f aca="false">ROUND(($J$122/(1-$I$134))*I126,2)</f>
        <v>3.87</v>
      </c>
    </row>
    <row r="127" customFormat="false" ht="27.6" hidden="false" customHeight="true" outlineLevel="0" collapsed="false">
      <c r="A127" s="25"/>
      <c r="B127" s="38" t="s">
        <v>141</v>
      </c>
      <c r="C127" s="38"/>
      <c r="D127" s="38"/>
      <c r="E127" s="38"/>
      <c r="F127" s="38"/>
      <c r="G127" s="38"/>
      <c r="H127" s="38"/>
      <c r="I127" s="65" t="s">
        <v>80</v>
      </c>
      <c r="J127" s="53" t="s">
        <v>80</v>
      </c>
    </row>
    <row r="128" customFormat="false" ht="27.6" hidden="false" customHeight="true" outlineLevel="0" collapsed="false">
      <c r="A128" s="25"/>
      <c r="B128" s="38" t="s">
        <v>142</v>
      </c>
      <c r="C128" s="38"/>
      <c r="D128" s="38"/>
      <c r="E128" s="38"/>
      <c r="F128" s="38"/>
      <c r="G128" s="38"/>
      <c r="H128" s="38"/>
      <c r="I128" s="65" t="s">
        <v>80</v>
      </c>
      <c r="J128" s="53" t="s">
        <v>80</v>
      </c>
    </row>
    <row r="129" customFormat="false" ht="12.8" hidden="false" customHeight="false" outlineLevel="0" collapsed="false">
      <c r="A129" s="25"/>
      <c r="B129" s="43" t="s">
        <v>143</v>
      </c>
      <c r="C129" s="43"/>
      <c r="D129" s="43"/>
      <c r="E129" s="43"/>
      <c r="F129" s="43"/>
      <c r="G129" s="43"/>
      <c r="H129" s="43"/>
      <c r="I129" s="65" t="s">
        <v>80</v>
      </c>
      <c r="J129" s="53" t="s">
        <v>80</v>
      </c>
    </row>
    <row r="130" customFormat="false" ht="12.8" hidden="false" customHeight="false" outlineLevel="0" collapsed="false">
      <c r="A130" s="25"/>
      <c r="B130" s="43" t="s">
        <v>144</v>
      </c>
      <c r="C130" s="43"/>
      <c r="D130" s="43"/>
      <c r="E130" s="43"/>
      <c r="F130" s="43"/>
      <c r="G130" s="43"/>
      <c r="H130" s="43"/>
      <c r="I130" s="65" t="s">
        <v>80</v>
      </c>
      <c r="J130" s="53" t="s">
        <v>80</v>
      </c>
    </row>
    <row r="131" customFormat="false" ht="12.8" hidden="false" customHeight="false" outlineLevel="0" collapsed="false">
      <c r="A131" s="25"/>
      <c r="B131" s="51" t="s">
        <v>145</v>
      </c>
      <c r="C131" s="51"/>
      <c r="D131" s="51"/>
      <c r="E131" s="51"/>
      <c r="F131" s="51"/>
      <c r="G131" s="51"/>
      <c r="H131" s="51"/>
      <c r="I131" s="90" t="n">
        <v>0.03</v>
      </c>
      <c r="J131" s="86" t="n">
        <f aca="false">ROUND(($J$122/(1-$I$134))*I131,2)</f>
        <v>7.04</v>
      </c>
    </row>
    <row r="132" customFormat="false" ht="12.8" hidden="false" customHeight="false" outlineLevel="0" collapsed="false">
      <c r="A132" s="41" t="s">
        <v>56</v>
      </c>
      <c r="B132" s="41"/>
      <c r="C132" s="41"/>
      <c r="D132" s="41"/>
      <c r="E132" s="41"/>
      <c r="F132" s="41"/>
      <c r="G132" s="41"/>
      <c r="H132" s="41"/>
      <c r="I132" s="41"/>
      <c r="J132" s="87" t="n">
        <f aca="false">SUM(J119+J121+J125+J126+J131)</f>
        <v>61.3665038</v>
      </c>
    </row>
    <row r="133" customFormat="false" ht="12.8" hidden="false" customHeight="false" outlineLevel="0" collapsed="false">
      <c r="A133" s="25"/>
      <c r="B133" s="25"/>
      <c r="C133" s="25"/>
      <c r="D133" s="25"/>
      <c r="E133" s="25"/>
      <c r="F133" s="25"/>
      <c r="G133" s="25"/>
      <c r="H133" s="25"/>
      <c r="I133" s="25"/>
      <c r="J133" s="25"/>
    </row>
    <row r="134" customFormat="false" ht="14.65" hidden="false" customHeight="true" outlineLevel="0" collapsed="false">
      <c r="A134" s="34" t="s">
        <v>146</v>
      </c>
      <c r="B134" s="34"/>
      <c r="C134" s="34"/>
      <c r="D134" s="34"/>
      <c r="E134" s="34"/>
      <c r="F134" s="34"/>
      <c r="G134" s="34"/>
      <c r="H134" s="34"/>
      <c r="I134" s="46" t="n">
        <f aca="false">SUM(I125:I131)</f>
        <v>0.1225</v>
      </c>
      <c r="J134" s="45" t="n">
        <f aca="false">SUM(J125:J131)</f>
        <v>28.76</v>
      </c>
    </row>
    <row r="135" customFormat="false" ht="12.8" hidden="false" customHeight="false" outlineLevel="0" collapsed="false">
      <c r="A135" s="53" t="s">
        <v>147</v>
      </c>
      <c r="B135" s="53"/>
      <c r="C135" s="53"/>
      <c r="D135" s="84" t="s">
        <v>148</v>
      </c>
      <c r="E135" s="84"/>
      <c r="F135" s="84"/>
      <c r="G135" s="84"/>
      <c r="H135" s="84"/>
      <c r="I135" s="84"/>
      <c r="J135" s="84"/>
    </row>
    <row r="136" customFormat="false" ht="12.8" hidden="false" customHeight="false" outlineLevel="0" collapsed="false">
      <c r="A136" s="53"/>
      <c r="B136" s="53"/>
      <c r="C136" s="53"/>
      <c r="D136" s="84" t="s">
        <v>149</v>
      </c>
      <c r="E136" s="84"/>
      <c r="F136" s="84"/>
      <c r="G136" s="84"/>
      <c r="H136" s="84"/>
      <c r="I136" s="84"/>
      <c r="J136" s="84"/>
    </row>
    <row r="137" customFormat="false" ht="12.8" hidden="false" customHeight="false" outlineLevel="0" collapsed="false">
      <c r="A137" s="53"/>
      <c r="B137" s="53"/>
      <c r="C137" s="53"/>
      <c r="D137" s="84" t="s">
        <v>150</v>
      </c>
      <c r="E137" s="84"/>
      <c r="F137" s="84"/>
      <c r="G137" s="84"/>
      <c r="H137" s="84"/>
      <c r="I137" s="84"/>
      <c r="J137" s="84"/>
    </row>
    <row r="138" customFormat="false" ht="12.8" hidden="false" customHeight="false" outlineLevel="0" collapsed="false">
      <c r="A138" s="25"/>
      <c r="B138" s="25"/>
      <c r="C138" s="25"/>
      <c r="D138" s="25"/>
      <c r="E138" s="25"/>
      <c r="F138" s="25"/>
      <c r="G138" s="25"/>
      <c r="H138" s="25"/>
      <c r="I138" s="25"/>
      <c r="J138" s="25"/>
    </row>
    <row r="139" customFormat="false" ht="45.95" hidden="false" customHeight="true" outlineLevel="0" collapsed="false">
      <c r="A139" s="91" t="s">
        <v>151</v>
      </c>
      <c r="B139" s="91"/>
      <c r="C139" s="91"/>
      <c r="D139" s="91"/>
      <c r="E139" s="91"/>
      <c r="F139" s="91"/>
      <c r="G139" s="91"/>
      <c r="H139" s="91"/>
      <c r="I139" s="91"/>
      <c r="J139" s="91"/>
    </row>
    <row r="140" customFormat="false" ht="14.65" hidden="false" customHeight="true" outlineLevel="0" collapsed="false">
      <c r="A140" s="92" t="s">
        <v>152</v>
      </c>
      <c r="B140" s="92"/>
      <c r="C140" s="92"/>
      <c r="D140" s="92"/>
      <c r="E140" s="92"/>
      <c r="F140" s="92"/>
      <c r="G140" s="92"/>
      <c r="H140" s="92"/>
      <c r="I140" s="92"/>
      <c r="J140" s="19" t="s">
        <v>52</v>
      </c>
    </row>
    <row r="141" customFormat="false" ht="14.65" hidden="false" customHeight="true" outlineLevel="0" collapsed="false">
      <c r="A141" s="93" t="s">
        <v>20</v>
      </c>
      <c r="B141" s="92" t="s">
        <v>153</v>
      </c>
      <c r="C141" s="92"/>
      <c r="D141" s="92"/>
      <c r="E141" s="92"/>
      <c r="F141" s="92"/>
      <c r="G141" s="92"/>
      <c r="H141" s="92"/>
      <c r="I141" s="92"/>
      <c r="J141" s="57" t="n">
        <f aca="false">J26</f>
        <v>173.23</v>
      </c>
    </row>
    <row r="142" customFormat="false" ht="14.65" hidden="false" customHeight="true" outlineLevel="0" collapsed="false">
      <c r="A142" s="93" t="s">
        <v>22</v>
      </c>
      <c r="B142" s="92" t="s">
        <v>48</v>
      </c>
      <c r="C142" s="92"/>
      <c r="D142" s="92"/>
      <c r="E142" s="92"/>
      <c r="F142" s="92"/>
      <c r="G142" s="92"/>
      <c r="H142" s="92"/>
      <c r="I142" s="92"/>
      <c r="J142" s="57" t="n">
        <f aca="false">J70</f>
        <v>0</v>
      </c>
    </row>
    <row r="143" customFormat="false" ht="14.65" hidden="false" customHeight="true" outlineLevel="0" collapsed="false">
      <c r="A143" s="93" t="s">
        <v>25</v>
      </c>
      <c r="B143" s="92" t="s">
        <v>154</v>
      </c>
      <c r="C143" s="92"/>
      <c r="D143" s="92"/>
      <c r="E143" s="92"/>
      <c r="F143" s="92"/>
      <c r="G143" s="92"/>
      <c r="H143" s="92"/>
      <c r="I143" s="92"/>
      <c r="J143" s="57" t="n">
        <f aca="false">J79</f>
        <v>0</v>
      </c>
    </row>
    <row r="144" customFormat="false" ht="14.65" hidden="false" customHeight="true" outlineLevel="0" collapsed="false">
      <c r="A144" s="93" t="s">
        <v>28</v>
      </c>
      <c r="B144" s="92" t="s">
        <v>155</v>
      </c>
      <c r="C144" s="92"/>
      <c r="D144" s="92"/>
      <c r="E144" s="92"/>
      <c r="F144" s="92"/>
      <c r="G144" s="92"/>
      <c r="H144" s="92"/>
      <c r="I144" s="92"/>
      <c r="J144" s="57" t="n">
        <f aca="false">J104</f>
        <v>0</v>
      </c>
    </row>
    <row r="145" customFormat="false" ht="14.65" hidden="false" customHeight="true" outlineLevel="0" collapsed="false">
      <c r="A145" s="93" t="s">
        <v>30</v>
      </c>
      <c r="B145" s="92" t="s">
        <v>156</v>
      </c>
      <c r="C145" s="92"/>
      <c r="D145" s="92"/>
      <c r="E145" s="92"/>
      <c r="F145" s="92"/>
      <c r="G145" s="92"/>
      <c r="H145" s="92"/>
      <c r="I145" s="92"/>
      <c r="J145" s="57" t="n">
        <f aca="false">J115</f>
        <v>0.20885</v>
      </c>
    </row>
    <row r="146" customFormat="false" ht="14.65" hidden="false" customHeight="true" outlineLevel="0" collapsed="false">
      <c r="A146" s="94" t="s">
        <v>157</v>
      </c>
      <c r="B146" s="94"/>
      <c r="C146" s="94"/>
      <c r="D146" s="94"/>
      <c r="E146" s="94"/>
      <c r="F146" s="94"/>
      <c r="G146" s="94"/>
      <c r="H146" s="94"/>
      <c r="I146" s="94"/>
      <c r="J146" s="80" t="n">
        <f aca="false">SUM(J141:J145)</f>
        <v>173.43885</v>
      </c>
    </row>
    <row r="147" customFormat="false" ht="14.65" hidden="false" customHeight="true" outlineLevel="0" collapsed="false">
      <c r="A147" s="93" t="s">
        <v>69</v>
      </c>
      <c r="B147" s="92" t="s">
        <v>158</v>
      </c>
      <c r="C147" s="92"/>
      <c r="D147" s="92"/>
      <c r="E147" s="92"/>
      <c r="F147" s="92"/>
      <c r="G147" s="92"/>
      <c r="H147" s="92"/>
      <c r="I147" s="92"/>
      <c r="J147" s="80" t="n">
        <f aca="false">J132</f>
        <v>61.3665038</v>
      </c>
    </row>
    <row r="148" customFormat="false" ht="14.65" hidden="false" customHeight="true" outlineLevel="0" collapsed="false">
      <c r="A148" s="94" t="s">
        <v>159</v>
      </c>
      <c r="B148" s="94"/>
      <c r="C148" s="94"/>
      <c r="D148" s="94"/>
      <c r="E148" s="94"/>
      <c r="F148" s="94"/>
      <c r="G148" s="94"/>
      <c r="H148" s="94"/>
      <c r="I148" s="94"/>
      <c r="J148" s="95" t="n">
        <f aca="false">SUM(J146:J147)</f>
        <v>234.8053538</v>
      </c>
    </row>
    <row r="150" customFormat="false" ht="15.75" hidden="false" customHeight="true" outlineLevel="0" collapsed="false">
      <c r="A150" s="96" t="s">
        <v>160</v>
      </c>
      <c r="B150" s="96"/>
      <c r="C150" s="96"/>
      <c r="D150" s="96"/>
      <c r="E150" s="96"/>
      <c r="F150" s="96"/>
      <c r="G150" s="96"/>
      <c r="H150" s="96"/>
      <c r="I150" s="96"/>
      <c r="J150" s="96"/>
    </row>
    <row r="151" customFormat="false" ht="71.25" hidden="false" customHeight="true" outlineLevel="0" collapsed="false">
      <c r="A151" s="97" t="s">
        <v>161</v>
      </c>
      <c r="B151" s="97"/>
      <c r="C151" s="97" t="s">
        <v>162</v>
      </c>
      <c r="D151" s="97"/>
      <c r="E151" s="97"/>
      <c r="F151" s="97"/>
      <c r="G151" s="97" t="s">
        <v>31</v>
      </c>
      <c r="H151" s="97"/>
      <c r="I151" s="97" t="s">
        <v>163</v>
      </c>
      <c r="J151" s="97"/>
    </row>
    <row r="152" customFormat="false" ht="38.25" hidden="false" customHeight="true" outlineLevel="0" collapsed="false">
      <c r="A152" s="98" t="str">
        <f aca="false">H15</f>
        <v>MÉDICO – M2</v>
      </c>
      <c r="B152" s="98"/>
      <c r="C152" s="99" t="n">
        <v>234.81</v>
      </c>
      <c r="D152" s="99"/>
      <c r="E152" s="99"/>
      <c r="F152" s="99"/>
      <c r="G152" s="100" t="n">
        <f aca="false">H10</f>
        <v>2800</v>
      </c>
      <c r="H152" s="100"/>
      <c r="I152" s="101" t="n">
        <f aca="false">C152*G152</f>
        <v>657468</v>
      </c>
      <c r="J152" s="101"/>
    </row>
    <row r="153" customFormat="false" ht="12.75" hidden="false" customHeight="true" outlineLevel="0" collapsed="false">
      <c r="A153" s="102" t="s">
        <v>164</v>
      </c>
      <c r="B153" s="102"/>
      <c r="C153" s="102"/>
      <c r="D153" s="102"/>
      <c r="E153" s="102"/>
      <c r="F153" s="102"/>
      <c r="G153" s="102"/>
      <c r="H153" s="102"/>
      <c r="I153" s="103" t="n">
        <f aca="false">I152</f>
        <v>657468</v>
      </c>
      <c r="J153" s="103"/>
    </row>
    <row r="154" customFormat="false" ht="12.8" hidden="false" customHeight="false" outlineLevel="0" collapsed="false">
      <c r="I154" s="104"/>
      <c r="J154" s="104"/>
    </row>
    <row r="155" customFormat="false" ht="16.5" hidden="false" customHeight="true" outlineLevel="0" collapsed="false">
      <c r="A155" s="105" t="s">
        <v>165</v>
      </c>
      <c r="B155" s="96" t="s">
        <v>166</v>
      </c>
      <c r="C155" s="96"/>
      <c r="D155" s="96"/>
      <c r="E155" s="96"/>
      <c r="F155" s="96"/>
      <c r="G155" s="96"/>
      <c r="H155" s="96"/>
      <c r="I155" s="96"/>
      <c r="J155" s="96"/>
    </row>
    <row r="156" customFormat="false" ht="13.5" hidden="false" customHeight="true" outlineLevel="0" collapsed="false">
      <c r="A156" s="106" t="s">
        <v>167</v>
      </c>
      <c r="B156" s="106"/>
      <c r="C156" s="106"/>
      <c r="D156" s="106"/>
      <c r="E156" s="106"/>
      <c r="F156" s="106"/>
      <c r="G156" s="106"/>
      <c r="H156" s="106"/>
      <c r="I156" s="106"/>
      <c r="J156" s="106"/>
    </row>
    <row r="157" customFormat="false" ht="12.75" hidden="false" customHeight="true" outlineLevel="0" collapsed="false">
      <c r="A157" s="93" t="s">
        <v>168</v>
      </c>
      <c r="B157" s="93"/>
      <c r="C157" s="93"/>
      <c r="D157" s="93"/>
      <c r="E157" s="93"/>
      <c r="F157" s="93"/>
      <c r="G157" s="93"/>
      <c r="H157" s="93"/>
      <c r="I157" s="19" t="s">
        <v>163</v>
      </c>
      <c r="J157" s="19"/>
    </row>
    <row r="158" customFormat="false" ht="12.75" hidden="false" customHeight="true" outlineLevel="0" collapsed="false">
      <c r="A158" s="93" t="s">
        <v>20</v>
      </c>
      <c r="B158" s="107" t="s">
        <v>169</v>
      </c>
      <c r="C158" s="107"/>
      <c r="D158" s="107"/>
      <c r="E158" s="107"/>
      <c r="F158" s="107"/>
      <c r="G158" s="107"/>
      <c r="H158" s="107"/>
      <c r="I158" s="110" t="n">
        <f aca="false">C152</f>
        <v>234.81</v>
      </c>
      <c r="J158" s="110"/>
    </row>
    <row r="159" customFormat="false" ht="12.75" hidden="false" customHeight="true" outlineLevel="0" collapsed="false">
      <c r="A159" s="93" t="s">
        <v>22</v>
      </c>
      <c r="B159" s="92" t="s">
        <v>170</v>
      </c>
      <c r="C159" s="92"/>
      <c r="D159" s="92"/>
      <c r="E159" s="92"/>
      <c r="F159" s="92"/>
      <c r="G159" s="92"/>
      <c r="H159" s="92"/>
      <c r="I159" s="110" t="n">
        <f aca="false">I152</f>
        <v>657468</v>
      </c>
      <c r="J159" s="110"/>
    </row>
    <row r="160" customFormat="false" ht="12.75" hidden="false" customHeight="true" outlineLevel="0" collapsed="false">
      <c r="A160" s="93" t="s">
        <v>25</v>
      </c>
      <c r="B160" s="92" t="s">
        <v>171</v>
      </c>
      <c r="C160" s="92"/>
      <c r="D160" s="92"/>
      <c r="E160" s="92"/>
      <c r="F160" s="92"/>
      <c r="G160" s="92"/>
      <c r="H160" s="92"/>
      <c r="I160" s="61" t="n">
        <f aca="false">ROUND(I159*12,2)</f>
        <v>7889616</v>
      </c>
      <c r="J160" s="61"/>
    </row>
    <row r="161" customFormat="false" ht="12.75" hidden="false" customHeight="true" outlineLevel="0" collapsed="false">
      <c r="A161" s="94"/>
      <c r="B161" s="94"/>
      <c r="C161" s="94"/>
      <c r="D161" s="94"/>
      <c r="E161" s="94"/>
      <c r="F161" s="94"/>
      <c r="G161" s="94"/>
      <c r="H161" s="94"/>
      <c r="I161" s="108" t="n">
        <f aca="false">I160</f>
        <v>7889616</v>
      </c>
      <c r="J161" s="108"/>
    </row>
  </sheetData>
  <mergeCells count="182">
    <mergeCell ref="A1:J1"/>
    <mergeCell ref="A2:G2"/>
    <mergeCell ref="H2:J2"/>
    <mergeCell ref="A3:G3"/>
    <mergeCell ref="H3:J3"/>
    <mergeCell ref="A4:J4"/>
    <mergeCell ref="A5:J5"/>
    <mergeCell ref="B6:G6"/>
    <mergeCell ref="H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A26:I26"/>
    <mergeCell ref="A27:J27"/>
    <mergeCell ref="A28:J28"/>
    <mergeCell ref="A29:J29"/>
    <mergeCell ref="B30:I30"/>
    <mergeCell ref="B31:H31"/>
    <mergeCell ref="B32:H32"/>
    <mergeCell ref="B33:H33"/>
    <mergeCell ref="A34:I34"/>
    <mergeCell ref="B35:I35"/>
    <mergeCell ref="A36:I36"/>
    <mergeCell ref="A37:J37"/>
    <mergeCell ref="A38:J38"/>
    <mergeCell ref="B39:H39"/>
    <mergeCell ref="B40:H40"/>
    <mergeCell ref="B41:H41"/>
    <mergeCell ref="B42:D42"/>
    <mergeCell ref="B43:H43"/>
    <mergeCell ref="B44:H44"/>
    <mergeCell ref="B45:H45"/>
    <mergeCell ref="B46:H46"/>
    <mergeCell ref="B47:H47"/>
    <mergeCell ref="A48:H48"/>
    <mergeCell ref="A49:J49"/>
    <mergeCell ref="A50:J50"/>
    <mergeCell ref="B51:I51"/>
    <mergeCell ref="B52:I52"/>
    <mergeCell ref="B53:H53"/>
    <mergeCell ref="B54:H54"/>
    <mergeCell ref="B55:H55"/>
    <mergeCell ref="B56:I56"/>
    <mergeCell ref="B57:H57"/>
    <mergeCell ref="B58:H58"/>
    <mergeCell ref="B59:I59"/>
    <mergeCell ref="B60:I60"/>
    <mergeCell ref="B61:I61"/>
    <mergeCell ref="B62:I62"/>
    <mergeCell ref="A63:I63"/>
    <mergeCell ref="A64:J64"/>
    <mergeCell ref="A65:J65"/>
    <mergeCell ref="B66:I66"/>
    <mergeCell ref="B67:I67"/>
    <mergeCell ref="B68:I68"/>
    <mergeCell ref="B69:I69"/>
    <mergeCell ref="A70:I70"/>
    <mergeCell ref="A71:J71"/>
    <mergeCell ref="A72:J72"/>
    <mergeCell ref="B73:I73"/>
    <mergeCell ref="B74:H74"/>
    <mergeCell ref="B75:H75"/>
    <mergeCell ref="B76:H76"/>
    <mergeCell ref="B77:H77"/>
    <mergeCell ref="B78:H78"/>
    <mergeCell ref="A79:I79"/>
    <mergeCell ref="A80:J80"/>
    <mergeCell ref="A81:J81"/>
    <mergeCell ref="A82:I82"/>
    <mergeCell ref="A83:J83"/>
    <mergeCell ref="B84:I84"/>
    <mergeCell ref="B85:H85"/>
    <mergeCell ref="B90:I90"/>
    <mergeCell ref="A91:I91"/>
    <mergeCell ref="B92:I92"/>
    <mergeCell ref="A93:I93"/>
    <mergeCell ref="B94:I94"/>
    <mergeCell ref="B95:I95"/>
    <mergeCell ref="A96:I96"/>
    <mergeCell ref="B97:I97"/>
    <mergeCell ref="A98:I98"/>
    <mergeCell ref="A99:J99"/>
    <mergeCell ref="A100:J100"/>
    <mergeCell ref="B101:I101"/>
    <mergeCell ref="B102:I102"/>
    <mergeCell ref="B103:I103"/>
    <mergeCell ref="A104:I104"/>
    <mergeCell ref="A105:J105"/>
    <mergeCell ref="A106:J106"/>
    <mergeCell ref="B107:I107"/>
    <mergeCell ref="B108:I108"/>
    <mergeCell ref="B109:I109"/>
    <mergeCell ref="B110:I110"/>
    <mergeCell ref="B111:I111"/>
    <mergeCell ref="B112:I112"/>
    <mergeCell ref="A113:I113"/>
    <mergeCell ref="A114:I114"/>
    <mergeCell ref="A115:I115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B125:H125"/>
    <mergeCell ref="B126:H126"/>
    <mergeCell ref="B127:H127"/>
    <mergeCell ref="B128:H128"/>
    <mergeCell ref="B129:H129"/>
    <mergeCell ref="B130:H130"/>
    <mergeCell ref="B131:H131"/>
    <mergeCell ref="A132:I132"/>
    <mergeCell ref="A133:J133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42:I142"/>
    <mergeCell ref="B143:I143"/>
    <mergeCell ref="B144:I144"/>
    <mergeCell ref="B145:I145"/>
    <mergeCell ref="A146:I146"/>
    <mergeCell ref="B147:I147"/>
    <mergeCell ref="A148:I148"/>
    <mergeCell ref="A150:J150"/>
    <mergeCell ref="A151:B151"/>
    <mergeCell ref="C151:F151"/>
    <mergeCell ref="G151:H151"/>
    <mergeCell ref="I151:J151"/>
    <mergeCell ref="A152:B152"/>
    <mergeCell ref="C152:F152"/>
    <mergeCell ref="G152:H152"/>
    <mergeCell ref="I152:J152"/>
    <mergeCell ref="A153:H153"/>
    <mergeCell ref="I153:J153"/>
    <mergeCell ref="I154:J154"/>
    <mergeCell ref="B155:J155"/>
    <mergeCell ref="A156:J156"/>
    <mergeCell ref="A157:H157"/>
    <mergeCell ref="I157:J157"/>
    <mergeCell ref="B158:H158"/>
    <mergeCell ref="I158:J158"/>
    <mergeCell ref="B159:H159"/>
    <mergeCell ref="I159:J159"/>
    <mergeCell ref="B160:H160"/>
    <mergeCell ref="I160:J160"/>
    <mergeCell ref="A161:H161"/>
    <mergeCell ref="I161:J16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6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J161"/>
  <sheetViews>
    <sheetView showFormulas="false" showGridLines="true" showRowColHeaders="true" showZeros="true" rightToLeft="false" tabSelected="false" showOutlineSymbols="true" defaultGridColor="true" view="normal" topLeftCell="A142" colorId="64" zoomScale="120" zoomScaleNormal="120" zoomScalePageLayoutView="100" workbookViewId="0">
      <selection pane="topLeft" activeCell="A153" activeCellId="0" sqref="A153"/>
    </sheetView>
  </sheetViews>
  <sheetFormatPr defaultColWidth="11.60546875" defaultRowHeight="12.8" zeroHeight="false" outlineLevelRow="0" outlineLevelCol="0"/>
  <cols>
    <col collapsed="false" customWidth="false" hidden="false" outlineLevel="0" max="6" min="1" style="2" width="11.59"/>
    <col collapsed="false" customWidth="true" hidden="false" outlineLevel="0" max="7" min="7" style="2" width="13.14"/>
    <col collapsed="false" customWidth="true" hidden="false" outlineLevel="0" max="8" min="8" style="2" width="14.01"/>
    <col collapsed="false" customWidth="true" hidden="false" outlineLevel="0" max="9" min="9" style="2" width="15"/>
    <col collapsed="false" customWidth="true" hidden="false" outlineLevel="0" max="10" min="10" style="2" width="16"/>
    <col collapsed="false" customWidth="false" hidden="false" outlineLevel="0" max="994" min="11" style="2" width="11.59"/>
    <col collapsed="false" customWidth="true" hidden="false" outlineLevel="0" max="1024" min="995" style="0" width="11.52"/>
  </cols>
  <sheetData>
    <row r="1" customFormat="false" ht="46.5" hidden="false" customHeight="true" outlineLevel="0" collapsed="false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</row>
    <row r="2" customFormat="false" ht="14.65" hidden="false" customHeight="true" outlineLevel="0" collapsed="false">
      <c r="A2" s="16" t="s">
        <v>15</v>
      </c>
      <c r="B2" s="16"/>
      <c r="C2" s="16"/>
      <c r="D2" s="16"/>
      <c r="E2" s="16"/>
      <c r="F2" s="16"/>
      <c r="G2" s="16"/>
      <c r="H2" s="17"/>
      <c r="I2" s="17"/>
      <c r="J2" s="17"/>
    </row>
    <row r="3" customFormat="false" ht="14.65" hidden="false" customHeight="true" outlineLevel="0" collapsed="false">
      <c r="A3" s="16" t="s">
        <v>16</v>
      </c>
      <c r="B3" s="16"/>
      <c r="C3" s="16"/>
      <c r="D3" s="16"/>
      <c r="E3" s="16"/>
      <c r="F3" s="16"/>
      <c r="G3" s="16"/>
      <c r="H3" s="17" t="s">
        <v>17</v>
      </c>
      <c r="I3" s="17"/>
      <c r="J3" s="17"/>
    </row>
    <row r="4" customFormat="false" ht="14.65" hidden="false" customHeight="true" outlineLevel="0" collapsed="false">
      <c r="A4" s="16" t="s">
        <v>18</v>
      </c>
      <c r="B4" s="16"/>
      <c r="C4" s="16"/>
      <c r="D4" s="16"/>
      <c r="E4" s="16"/>
      <c r="F4" s="16"/>
      <c r="G4" s="16"/>
      <c r="H4" s="16"/>
      <c r="I4" s="16"/>
      <c r="J4" s="16"/>
    </row>
    <row r="5" customFormat="false" ht="16.15" hidden="false" customHeight="true" outlineLevel="0" collapsed="false">
      <c r="A5" s="18" t="s">
        <v>19</v>
      </c>
      <c r="B5" s="18"/>
      <c r="C5" s="18"/>
      <c r="D5" s="18"/>
      <c r="E5" s="18"/>
      <c r="F5" s="18"/>
      <c r="G5" s="18"/>
      <c r="H5" s="18"/>
      <c r="I5" s="18"/>
      <c r="J5" s="18"/>
    </row>
    <row r="6" customFormat="false" ht="14.65" hidden="false" customHeight="true" outlineLevel="0" collapsed="false">
      <c r="A6" s="19" t="s">
        <v>20</v>
      </c>
      <c r="B6" s="16" t="s">
        <v>21</v>
      </c>
      <c r="C6" s="16"/>
      <c r="D6" s="16"/>
      <c r="E6" s="16"/>
      <c r="F6" s="16"/>
      <c r="G6" s="16"/>
      <c r="H6" s="20"/>
      <c r="I6" s="20"/>
      <c r="J6" s="20"/>
    </row>
    <row r="7" customFormat="false" ht="14.65" hidden="false" customHeight="true" outlineLevel="0" collapsed="false">
      <c r="A7" s="19" t="s">
        <v>22</v>
      </c>
      <c r="B7" s="16" t="s">
        <v>23</v>
      </c>
      <c r="C7" s="16"/>
      <c r="D7" s="16"/>
      <c r="E7" s="16"/>
      <c r="F7" s="16"/>
      <c r="G7" s="16"/>
      <c r="H7" s="21" t="s">
        <v>24</v>
      </c>
      <c r="I7" s="21"/>
      <c r="J7" s="21"/>
    </row>
    <row r="8" customFormat="false" ht="39" hidden="false" customHeight="true" outlineLevel="0" collapsed="false">
      <c r="A8" s="19" t="s">
        <v>25</v>
      </c>
      <c r="B8" s="16" t="s">
        <v>26</v>
      </c>
      <c r="C8" s="16"/>
      <c r="D8" s="16"/>
      <c r="E8" s="16"/>
      <c r="F8" s="16"/>
      <c r="G8" s="16"/>
      <c r="H8" s="21" t="s">
        <v>27</v>
      </c>
      <c r="I8" s="21"/>
      <c r="J8" s="21"/>
    </row>
    <row r="9" customFormat="false" ht="14.65" hidden="false" customHeight="true" outlineLevel="0" collapsed="false">
      <c r="A9" s="19" t="s">
        <v>28</v>
      </c>
      <c r="B9" s="16" t="s">
        <v>29</v>
      </c>
      <c r="C9" s="16"/>
      <c r="D9" s="16"/>
      <c r="E9" s="16"/>
      <c r="F9" s="16"/>
      <c r="G9" s="16"/>
      <c r="H9" s="19" t="n">
        <v>12</v>
      </c>
      <c r="I9" s="19"/>
      <c r="J9" s="19"/>
    </row>
    <row r="10" customFormat="false" ht="14.65" hidden="false" customHeight="true" outlineLevel="0" collapsed="false">
      <c r="A10" s="19" t="s">
        <v>30</v>
      </c>
      <c r="B10" s="16" t="s">
        <v>31</v>
      </c>
      <c r="C10" s="16"/>
      <c r="D10" s="16"/>
      <c r="E10" s="16"/>
      <c r="F10" s="16"/>
      <c r="G10" s="16"/>
      <c r="H10" s="22" t="n">
        <v>12960</v>
      </c>
      <c r="I10" s="22"/>
      <c r="J10" s="22"/>
    </row>
    <row r="11" customFormat="false" ht="37.3" hidden="false" customHeight="true" outlineLevel="0" collapsed="false">
      <c r="A11" s="23" t="s">
        <v>32</v>
      </c>
      <c r="B11" s="23"/>
      <c r="C11" s="23"/>
      <c r="D11" s="23"/>
      <c r="E11" s="23"/>
      <c r="F11" s="23"/>
      <c r="G11" s="23"/>
      <c r="H11" s="23"/>
      <c r="I11" s="23"/>
      <c r="J11" s="23"/>
    </row>
    <row r="12" customFormat="false" ht="48.75" hidden="false" customHeight="true" outlineLevel="0" collapsed="false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</row>
    <row r="13" customFormat="false" ht="12.8" hidden="false" customHeight="false" outlineLevel="0" collapsed="false">
      <c r="A13" s="25"/>
      <c r="B13" s="25"/>
      <c r="C13" s="25"/>
      <c r="D13" s="25"/>
      <c r="E13" s="25"/>
      <c r="F13" s="25"/>
      <c r="G13" s="25"/>
      <c r="H13" s="25"/>
      <c r="I13" s="25"/>
      <c r="J13" s="25"/>
    </row>
    <row r="14" customFormat="false" ht="16.15" hidden="false" customHeight="true" outlineLevel="0" collapsed="false">
      <c r="A14" s="23" t="s">
        <v>34</v>
      </c>
      <c r="B14" s="23"/>
      <c r="C14" s="23"/>
      <c r="D14" s="23"/>
      <c r="E14" s="23"/>
      <c r="F14" s="23"/>
      <c r="G14" s="23"/>
      <c r="H14" s="23"/>
      <c r="I14" s="23"/>
      <c r="J14" s="23"/>
    </row>
    <row r="15" customFormat="false" ht="33.75" hidden="false" customHeight="true" outlineLevel="0" collapsed="false">
      <c r="A15" s="19" t="n">
        <v>1</v>
      </c>
      <c r="B15" s="16" t="s">
        <v>35</v>
      </c>
      <c r="C15" s="16"/>
      <c r="D15" s="16"/>
      <c r="E15" s="16"/>
      <c r="F15" s="16"/>
      <c r="G15" s="16"/>
      <c r="H15" s="26" t="s">
        <v>173</v>
      </c>
      <c r="I15" s="26"/>
      <c r="J15" s="26"/>
    </row>
    <row r="16" customFormat="false" ht="16.15" hidden="false" customHeight="true" outlineLevel="0" collapsed="false">
      <c r="A16" s="19" t="n">
        <v>2</v>
      </c>
      <c r="B16" s="16" t="s">
        <v>37</v>
      </c>
      <c r="C16" s="16"/>
      <c r="D16" s="16"/>
      <c r="E16" s="16"/>
      <c r="F16" s="16"/>
      <c r="G16" s="16"/>
      <c r="H16" s="27"/>
      <c r="I16" s="27"/>
      <c r="J16" s="27"/>
    </row>
    <row r="17" customFormat="false" ht="16.15" hidden="false" customHeight="true" outlineLevel="0" collapsed="false">
      <c r="A17" s="19" t="n">
        <v>3</v>
      </c>
      <c r="B17" s="16" t="s">
        <v>38</v>
      </c>
      <c r="C17" s="16"/>
      <c r="D17" s="16"/>
      <c r="E17" s="16"/>
      <c r="F17" s="16"/>
      <c r="G17" s="16"/>
      <c r="H17" s="28" t="n">
        <v>175.05</v>
      </c>
      <c r="I17" s="28"/>
      <c r="J17" s="28"/>
    </row>
    <row r="18" customFormat="false" ht="16.15" hidden="false" customHeight="true" outlineLevel="0" collapsed="false">
      <c r="A18" s="19" t="n">
        <v>4</v>
      </c>
      <c r="B18" s="16" t="s">
        <v>39</v>
      </c>
      <c r="C18" s="16"/>
      <c r="D18" s="16"/>
      <c r="E18" s="16"/>
      <c r="F18" s="16"/>
      <c r="G18" s="16"/>
      <c r="H18" s="27" t="str">
        <f aca="false">H15</f>
        <v>MÉDICO – M3</v>
      </c>
      <c r="I18" s="27"/>
      <c r="J18" s="27"/>
    </row>
    <row r="19" customFormat="false" ht="16.15" hidden="false" customHeight="true" outlineLevel="0" collapsed="false">
      <c r="A19" s="19" t="n">
        <v>5</v>
      </c>
      <c r="B19" s="16" t="s">
        <v>40</v>
      </c>
      <c r="C19" s="16"/>
      <c r="D19" s="16"/>
      <c r="E19" s="16"/>
      <c r="F19" s="16"/>
      <c r="G19" s="16"/>
      <c r="H19" s="29" t="n">
        <v>46091</v>
      </c>
      <c r="I19" s="29"/>
      <c r="J19" s="29"/>
    </row>
    <row r="20" customFormat="false" ht="33.55" hidden="false" customHeight="true" outlineLevel="0" collapsed="false">
      <c r="A20" s="25"/>
      <c r="B20" s="25"/>
      <c r="C20" s="25"/>
      <c r="D20" s="25"/>
      <c r="E20" s="25"/>
      <c r="F20" s="25"/>
      <c r="G20" s="25"/>
      <c r="H20" s="25"/>
      <c r="I20" s="25"/>
      <c r="J20" s="25"/>
    </row>
    <row r="21" customFormat="false" ht="26.1" hidden="false" customHeight="true" outlineLevel="0" collapsed="false">
      <c r="A21" s="30" t="s">
        <v>41</v>
      </c>
      <c r="B21" s="30"/>
      <c r="C21" s="30"/>
      <c r="D21" s="30"/>
      <c r="E21" s="30"/>
      <c r="F21" s="30"/>
      <c r="G21" s="30"/>
      <c r="H21" s="30"/>
      <c r="I21" s="30"/>
      <c r="J21" s="30"/>
    </row>
    <row r="22" customFormat="false" ht="30.4" hidden="false" customHeight="true" outlineLevel="0" collapsed="false">
      <c r="A22" s="23" t="n">
        <v>1</v>
      </c>
      <c r="B22" s="23" t="s">
        <v>42</v>
      </c>
      <c r="C22" s="23"/>
      <c r="D22" s="23"/>
      <c r="E22" s="23"/>
      <c r="F22" s="23"/>
      <c r="G22" s="23"/>
      <c r="H22" s="23" t="s">
        <v>43</v>
      </c>
      <c r="I22" s="23"/>
      <c r="J22" s="23" t="s">
        <v>44</v>
      </c>
    </row>
    <row r="23" customFormat="false" ht="14.9" hidden="false" customHeight="true" outlineLevel="0" collapsed="false">
      <c r="A23" s="19" t="s">
        <v>20</v>
      </c>
      <c r="B23" s="16" t="s">
        <v>45</v>
      </c>
      <c r="C23" s="16"/>
      <c r="D23" s="16"/>
      <c r="E23" s="16"/>
      <c r="F23" s="16"/>
      <c r="G23" s="16"/>
      <c r="H23" s="16"/>
      <c r="I23" s="16"/>
      <c r="J23" s="31" t="n">
        <f aca="false">ROUND(H17/220*220,2)</f>
        <v>175.05</v>
      </c>
    </row>
    <row r="24" customFormat="false" ht="14.9" hidden="false" customHeight="true" outlineLevel="0" collapsed="false">
      <c r="A24" s="19" t="s">
        <v>22</v>
      </c>
      <c r="B24" s="32" t="s">
        <v>46</v>
      </c>
      <c r="C24" s="32"/>
      <c r="D24" s="32"/>
      <c r="E24" s="32"/>
      <c r="F24" s="32"/>
      <c r="G24" s="32"/>
      <c r="H24" s="32"/>
      <c r="I24" s="33" t="n">
        <v>0</v>
      </c>
      <c r="J24" s="31" t="n">
        <f aca="false">J23*I24</f>
        <v>0</v>
      </c>
    </row>
    <row r="25" customFormat="false" ht="14.9" hidden="false" customHeight="true" outlineLevel="0" collapsed="false">
      <c r="A25" s="19" t="s">
        <v>25</v>
      </c>
      <c r="B25" s="16"/>
      <c r="C25" s="16"/>
      <c r="D25" s="16"/>
      <c r="E25" s="16"/>
      <c r="F25" s="16"/>
      <c r="G25" s="16"/>
      <c r="H25" s="16"/>
      <c r="I25" s="16"/>
      <c r="J25" s="31"/>
    </row>
    <row r="26" customFormat="false" ht="15.75" hidden="false" customHeight="true" outlineLevel="0" collapsed="false">
      <c r="A26" s="34" t="s">
        <v>47</v>
      </c>
      <c r="B26" s="34"/>
      <c r="C26" s="34"/>
      <c r="D26" s="34"/>
      <c r="E26" s="34"/>
      <c r="F26" s="34"/>
      <c r="G26" s="34"/>
      <c r="H26" s="34"/>
      <c r="I26" s="34"/>
      <c r="J26" s="35" t="n">
        <f aca="false">SUM(J23:J25)</f>
        <v>175.05</v>
      </c>
    </row>
    <row r="27" customFormat="false" ht="39.95" hidden="false" customHeight="true" outlineLevel="0" collapsed="false">
      <c r="A27" s="25"/>
      <c r="B27" s="25"/>
      <c r="C27" s="25"/>
      <c r="D27" s="25"/>
      <c r="E27" s="25"/>
      <c r="F27" s="25"/>
      <c r="G27" s="25"/>
      <c r="H27" s="25"/>
      <c r="I27" s="25"/>
      <c r="J27" s="25"/>
    </row>
    <row r="28" customFormat="false" ht="28.75" hidden="false" customHeight="true" outlineLevel="0" collapsed="false">
      <c r="A28" s="30" t="s">
        <v>48</v>
      </c>
      <c r="B28" s="30"/>
      <c r="C28" s="30"/>
      <c r="D28" s="30"/>
      <c r="E28" s="30"/>
      <c r="F28" s="30"/>
      <c r="G28" s="30"/>
      <c r="H28" s="30"/>
      <c r="I28" s="30"/>
      <c r="J28" s="30"/>
    </row>
    <row r="29" customFormat="false" ht="13.8" hidden="false" customHeight="false" outlineLevel="0" collapsed="false">
      <c r="A29" s="36" t="s">
        <v>49</v>
      </c>
      <c r="B29" s="36"/>
      <c r="C29" s="36"/>
      <c r="D29" s="36"/>
      <c r="E29" s="36"/>
      <c r="F29" s="36"/>
      <c r="G29" s="36"/>
      <c r="H29" s="36"/>
      <c r="I29" s="36"/>
      <c r="J29" s="36"/>
    </row>
    <row r="30" customFormat="false" ht="13.8" hidden="false" customHeight="false" outlineLevel="0" collapsed="false">
      <c r="A30" s="37" t="s">
        <v>50</v>
      </c>
      <c r="B30" s="36" t="s">
        <v>51</v>
      </c>
      <c r="C30" s="36"/>
      <c r="D30" s="36"/>
      <c r="E30" s="36"/>
      <c r="F30" s="36"/>
      <c r="G30" s="36"/>
      <c r="H30" s="36"/>
      <c r="I30" s="36"/>
      <c r="J30" s="23" t="s">
        <v>52</v>
      </c>
    </row>
    <row r="31" customFormat="false" ht="24" hidden="false" customHeight="true" outlineLevel="0" collapsed="false">
      <c r="A31" s="25" t="s">
        <v>20</v>
      </c>
      <c r="B31" s="38" t="s">
        <v>53</v>
      </c>
      <c r="C31" s="38"/>
      <c r="D31" s="38"/>
      <c r="E31" s="38"/>
      <c r="F31" s="38"/>
      <c r="G31" s="38"/>
      <c r="H31" s="38"/>
      <c r="I31" s="39"/>
      <c r="J31" s="40" t="n">
        <v>0</v>
      </c>
    </row>
    <row r="32" customFormat="false" ht="24" hidden="false" customHeight="true" outlineLevel="0" collapsed="false">
      <c r="A32" s="25" t="s">
        <v>22</v>
      </c>
      <c r="B32" s="16" t="s">
        <v>54</v>
      </c>
      <c r="C32" s="16"/>
      <c r="D32" s="16"/>
      <c r="E32" s="16"/>
      <c r="F32" s="16"/>
      <c r="G32" s="16"/>
      <c r="H32" s="16"/>
      <c r="I32" s="39"/>
      <c r="J32" s="40" t="n">
        <v>0</v>
      </c>
    </row>
    <row r="33" customFormat="false" ht="25.5" hidden="false" customHeight="true" outlineLevel="0" collapsed="false">
      <c r="A33" s="25" t="s">
        <v>25</v>
      </c>
      <c r="B33" s="16" t="s">
        <v>55</v>
      </c>
      <c r="C33" s="16"/>
      <c r="D33" s="16"/>
      <c r="E33" s="16"/>
      <c r="F33" s="16"/>
      <c r="G33" s="16"/>
      <c r="H33" s="16"/>
      <c r="I33" s="39"/>
      <c r="J33" s="40" t="n">
        <v>0</v>
      </c>
    </row>
    <row r="34" customFormat="false" ht="12.8" hidden="false" customHeight="false" outlineLevel="0" collapsed="false">
      <c r="A34" s="41" t="s">
        <v>56</v>
      </c>
      <c r="B34" s="41"/>
      <c r="C34" s="41"/>
      <c r="D34" s="41"/>
      <c r="E34" s="41"/>
      <c r="F34" s="41"/>
      <c r="G34" s="41"/>
      <c r="H34" s="41"/>
      <c r="I34" s="41"/>
      <c r="J34" s="40" t="n">
        <f aca="false">SUM(J31+J33+J32)</f>
        <v>0</v>
      </c>
    </row>
    <row r="35" customFormat="false" ht="12.8" hidden="false" customHeight="false" outlineLevel="0" collapsed="false">
      <c r="A35" s="42"/>
      <c r="B35" s="43"/>
      <c r="C35" s="43"/>
      <c r="D35" s="43"/>
      <c r="E35" s="43"/>
      <c r="F35" s="43"/>
      <c r="G35" s="43"/>
      <c r="H35" s="43"/>
      <c r="I35" s="43"/>
      <c r="J35" s="44"/>
    </row>
    <row r="36" customFormat="false" ht="12.8" hidden="false" customHeight="false" outlineLevel="0" collapsed="false">
      <c r="A36" s="41" t="s">
        <v>56</v>
      </c>
      <c r="B36" s="41"/>
      <c r="C36" s="41"/>
      <c r="D36" s="41"/>
      <c r="E36" s="41"/>
      <c r="F36" s="41"/>
      <c r="G36" s="41"/>
      <c r="H36" s="41"/>
      <c r="I36" s="41"/>
      <c r="J36" s="45" t="n">
        <f aca="false">J34+J35</f>
        <v>0</v>
      </c>
    </row>
    <row r="37" customFormat="false" ht="26.65" hidden="false" customHeight="true" outlineLevel="0" collapsed="false">
      <c r="A37" s="25"/>
      <c r="B37" s="25"/>
      <c r="C37" s="25"/>
      <c r="D37" s="25"/>
      <c r="E37" s="25"/>
      <c r="F37" s="25"/>
      <c r="G37" s="25"/>
      <c r="H37" s="25"/>
      <c r="I37" s="25"/>
      <c r="J37" s="25"/>
    </row>
    <row r="38" customFormat="false" ht="30.4" hidden="false" customHeight="true" outlineLevel="0" collapsed="false">
      <c r="A38" s="18" t="s">
        <v>57</v>
      </c>
      <c r="B38" s="18"/>
      <c r="C38" s="18"/>
      <c r="D38" s="18"/>
      <c r="E38" s="18"/>
      <c r="F38" s="18"/>
      <c r="G38" s="18"/>
      <c r="H38" s="18"/>
      <c r="I38" s="18"/>
      <c r="J38" s="18"/>
    </row>
    <row r="39" customFormat="false" ht="30.4" hidden="false" customHeight="true" outlineLevel="0" collapsed="false">
      <c r="A39" s="37" t="s">
        <v>58</v>
      </c>
      <c r="B39" s="37" t="s">
        <v>59</v>
      </c>
      <c r="C39" s="37"/>
      <c r="D39" s="37"/>
      <c r="E39" s="37"/>
      <c r="F39" s="37"/>
      <c r="G39" s="37"/>
      <c r="H39" s="37"/>
      <c r="I39" s="23" t="s">
        <v>60</v>
      </c>
      <c r="J39" s="23" t="s">
        <v>61</v>
      </c>
    </row>
    <row r="40" customFormat="false" ht="12.8" hidden="false" customHeight="false" outlineLevel="0" collapsed="false">
      <c r="A40" s="25" t="s">
        <v>20</v>
      </c>
      <c r="B40" s="43" t="s">
        <v>62</v>
      </c>
      <c r="C40" s="43"/>
      <c r="D40" s="43"/>
      <c r="E40" s="43"/>
      <c r="F40" s="43"/>
      <c r="G40" s="43"/>
      <c r="H40" s="43"/>
      <c r="I40" s="46"/>
      <c r="J40" s="45"/>
    </row>
    <row r="41" customFormat="false" ht="12.8" hidden="false" customHeight="false" outlineLevel="0" collapsed="false">
      <c r="A41" s="25" t="s">
        <v>22</v>
      </c>
      <c r="B41" s="43" t="s">
        <v>63</v>
      </c>
      <c r="C41" s="43"/>
      <c r="D41" s="43"/>
      <c r="E41" s="43"/>
      <c r="F41" s="43"/>
      <c r="G41" s="43"/>
      <c r="H41" s="43"/>
      <c r="I41" s="46"/>
      <c r="J41" s="45"/>
    </row>
    <row r="42" customFormat="false" ht="28.5" hidden="false" customHeight="true" outlineLevel="0" collapsed="false">
      <c r="A42" s="25" t="s">
        <v>25</v>
      </c>
      <c r="B42" s="47" t="s">
        <v>64</v>
      </c>
      <c r="C42" s="47"/>
      <c r="D42" s="47"/>
      <c r="E42" s="48" t="s">
        <v>65</v>
      </c>
      <c r="F42" s="48" t="n">
        <v>1</v>
      </c>
      <c r="G42" s="48" t="s">
        <v>66</v>
      </c>
      <c r="H42" s="48" t="n">
        <v>1</v>
      </c>
      <c r="I42" s="49"/>
      <c r="J42" s="45"/>
    </row>
    <row r="43" customFormat="false" ht="12.8" hidden="false" customHeight="false" outlineLevel="0" collapsed="false">
      <c r="A43" s="25" t="s">
        <v>28</v>
      </c>
      <c r="B43" s="43" t="s">
        <v>67</v>
      </c>
      <c r="C43" s="43"/>
      <c r="D43" s="43"/>
      <c r="E43" s="43"/>
      <c r="F43" s="43"/>
      <c r="G43" s="43"/>
      <c r="H43" s="43"/>
      <c r="I43" s="46"/>
      <c r="J43" s="45"/>
    </row>
    <row r="44" customFormat="false" ht="12.8" hidden="false" customHeight="false" outlineLevel="0" collapsed="false">
      <c r="A44" s="25" t="s">
        <v>30</v>
      </c>
      <c r="B44" s="43" t="s">
        <v>68</v>
      </c>
      <c r="C44" s="43"/>
      <c r="D44" s="43"/>
      <c r="E44" s="43"/>
      <c r="F44" s="43"/>
      <c r="G44" s="43"/>
      <c r="H44" s="43"/>
      <c r="I44" s="46"/>
      <c r="J44" s="45"/>
    </row>
    <row r="45" customFormat="false" ht="12.8" hidden="false" customHeight="false" outlineLevel="0" collapsed="false">
      <c r="A45" s="25" t="s">
        <v>69</v>
      </c>
      <c r="B45" s="43" t="s">
        <v>70</v>
      </c>
      <c r="C45" s="43"/>
      <c r="D45" s="43"/>
      <c r="E45" s="43"/>
      <c r="F45" s="43"/>
      <c r="G45" s="43"/>
      <c r="H45" s="43"/>
      <c r="I45" s="46"/>
      <c r="J45" s="45"/>
    </row>
    <row r="46" customFormat="false" ht="12.8" hidden="false" customHeight="false" outlineLevel="0" collapsed="false">
      <c r="A46" s="25" t="s">
        <v>71</v>
      </c>
      <c r="B46" s="43" t="s">
        <v>72</v>
      </c>
      <c r="C46" s="43"/>
      <c r="D46" s="43"/>
      <c r="E46" s="43"/>
      <c r="F46" s="43"/>
      <c r="G46" s="43"/>
      <c r="H46" s="43"/>
      <c r="I46" s="46"/>
      <c r="J46" s="45"/>
    </row>
    <row r="47" customFormat="false" ht="12.8" hidden="false" customHeight="false" outlineLevel="0" collapsed="false">
      <c r="A47" s="25" t="s">
        <v>73</v>
      </c>
      <c r="B47" s="43" t="s">
        <v>74</v>
      </c>
      <c r="C47" s="43"/>
      <c r="D47" s="43"/>
      <c r="E47" s="43"/>
      <c r="F47" s="43"/>
      <c r="G47" s="43"/>
      <c r="H47" s="43"/>
      <c r="I47" s="46"/>
      <c r="J47" s="45"/>
    </row>
    <row r="48" customFormat="false" ht="12.8" hidden="false" customHeight="false" outlineLevel="0" collapsed="false">
      <c r="A48" s="41" t="s">
        <v>56</v>
      </c>
      <c r="B48" s="41"/>
      <c r="C48" s="41"/>
      <c r="D48" s="41"/>
      <c r="E48" s="41"/>
      <c r="F48" s="41"/>
      <c r="G48" s="41"/>
      <c r="H48" s="41"/>
      <c r="I48" s="50" t="n">
        <f aca="false">SUM(I40:I47)</f>
        <v>0</v>
      </c>
      <c r="J48" s="45" t="n">
        <f aca="false">SUM(J40:J47)</f>
        <v>0</v>
      </c>
    </row>
    <row r="49" customFormat="false" ht="39.4" hidden="false" customHeight="true" outlineLevel="0" collapsed="false">
      <c r="A49" s="25"/>
      <c r="B49" s="25"/>
      <c r="C49" s="25"/>
      <c r="D49" s="25"/>
      <c r="E49" s="25"/>
      <c r="F49" s="25"/>
      <c r="G49" s="25"/>
      <c r="H49" s="25"/>
      <c r="I49" s="25"/>
      <c r="J49" s="25"/>
    </row>
    <row r="50" customFormat="false" ht="16.15" hidden="false" customHeight="true" outlineLevel="0" collapsed="false">
      <c r="A50" s="18" t="s">
        <v>75</v>
      </c>
      <c r="B50" s="18"/>
      <c r="C50" s="18"/>
      <c r="D50" s="18"/>
      <c r="E50" s="18"/>
      <c r="F50" s="18"/>
      <c r="G50" s="18"/>
      <c r="H50" s="18"/>
      <c r="I50" s="18"/>
      <c r="J50" s="18"/>
    </row>
    <row r="51" customFormat="false" ht="16.15" hidden="false" customHeight="true" outlineLevel="0" collapsed="false">
      <c r="A51" s="37" t="s">
        <v>76</v>
      </c>
      <c r="B51" s="37" t="s">
        <v>77</v>
      </c>
      <c r="C51" s="37"/>
      <c r="D51" s="37"/>
      <c r="E51" s="37"/>
      <c r="F51" s="37"/>
      <c r="G51" s="37"/>
      <c r="H51" s="37"/>
      <c r="I51" s="37"/>
      <c r="J51" s="23" t="s">
        <v>52</v>
      </c>
    </row>
    <row r="52" customFormat="false" ht="12.8" hidden="false" customHeight="false" outlineLevel="0" collapsed="false">
      <c r="A52" s="25" t="s">
        <v>20</v>
      </c>
      <c r="B52" s="51" t="s">
        <v>78</v>
      </c>
      <c r="C52" s="51"/>
      <c r="D52" s="51"/>
      <c r="E52" s="51"/>
      <c r="F52" s="51"/>
      <c r="G52" s="51"/>
      <c r="H52" s="51"/>
      <c r="I52" s="51"/>
      <c r="J52" s="45" t="n">
        <v>0</v>
      </c>
    </row>
    <row r="53" customFormat="false" ht="12.8" hidden="false" customHeight="false" outlineLevel="0" collapsed="false">
      <c r="A53" s="25"/>
      <c r="B53" s="43" t="s">
        <v>79</v>
      </c>
      <c r="C53" s="43"/>
      <c r="D53" s="43"/>
      <c r="E53" s="43"/>
      <c r="F53" s="43"/>
      <c r="G53" s="43"/>
      <c r="H53" s="43"/>
      <c r="I53" s="52"/>
      <c r="J53" s="53" t="s">
        <v>80</v>
      </c>
    </row>
    <row r="54" customFormat="false" ht="12.8" hidden="false" customHeight="false" outlineLevel="0" collapsed="false">
      <c r="A54" s="25"/>
      <c r="B54" s="43" t="s">
        <v>81</v>
      </c>
      <c r="C54" s="43"/>
      <c r="D54" s="43"/>
      <c r="E54" s="43"/>
      <c r="F54" s="43"/>
      <c r="G54" s="43"/>
      <c r="H54" s="43"/>
      <c r="I54" s="54"/>
      <c r="J54" s="53"/>
    </row>
    <row r="55" customFormat="false" ht="12.8" hidden="false" customHeight="false" outlineLevel="0" collapsed="false">
      <c r="A55" s="25"/>
      <c r="B55" s="43" t="s">
        <v>82</v>
      </c>
      <c r="C55" s="43"/>
      <c r="D55" s="43"/>
      <c r="E55" s="43"/>
      <c r="F55" s="43"/>
      <c r="G55" s="43"/>
      <c r="H55" s="43"/>
      <c r="I55" s="55"/>
      <c r="J55" s="53"/>
    </row>
    <row r="56" customFormat="false" ht="12.8" hidden="false" customHeight="false" outlineLevel="0" collapsed="false">
      <c r="A56" s="25" t="s">
        <v>22</v>
      </c>
      <c r="B56" s="51" t="s">
        <v>83</v>
      </c>
      <c r="C56" s="51"/>
      <c r="D56" s="51"/>
      <c r="E56" s="51"/>
      <c r="F56" s="51"/>
      <c r="G56" s="51"/>
      <c r="H56" s="51"/>
      <c r="I56" s="51"/>
      <c r="J56" s="45" t="n">
        <f aca="false">ROUND((I57*I58*81%),2)</f>
        <v>0</v>
      </c>
    </row>
    <row r="57" customFormat="false" ht="12.8" hidden="false" customHeight="false" outlineLevel="0" collapsed="false">
      <c r="A57" s="25"/>
      <c r="B57" s="43" t="s">
        <v>84</v>
      </c>
      <c r="C57" s="43"/>
      <c r="D57" s="43"/>
      <c r="E57" s="43"/>
      <c r="F57" s="43"/>
      <c r="G57" s="43"/>
      <c r="H57" s="43"/>
      <c r="I57" s="52"/>
      <c r="J57" s="53" t="s">
        <v>80</v>
      </c>
    </row>
    <row r="58" customFormat="false" ht="12.8" hidden="false" customHeight="false" outlineLevel="0" collapsed="false">
      <c r="A58" s="56"/>
      <c r="B58" s="43" t="s">
        <v>85</v>
      </c>
      <c r="C58" s="43"/>
      <c r="D58" s="43"/>
      <c r="E58" s="43"/>
      <c r="F58" s="43"/>
      <c r="G58" s="43"/>
      <c r="H58" s="43"/>
      <c r="I58" s="55"/>
      <c r="J58" s="53"/>
    </row>
    <row r="59" customFormat="false" ht="12.8" hidden="false" customHeight="false" outlineLevel="0" collapsed="false">
      <c r="A59" s="25" t="s">
        <v>25</v>
      </c>
      <c r="B59" s="43" t="s">
        <v>86</v>
      </c>
      <c r="C59" s="43"/>
      <c r="D59" s="43"/>
      <c r="E59" s="43"/>
      <c r="F59" s="43"/>
      <c r="G59" s="43"/>
      <c r="H59" s="43"/>
      <c r="I59" s="43"/>
      <c r="J59" s="45" t="n">
        <v>0</v>
      </c>
    </row>
    <row r="60" customFormat="false" ht="27.6" hidden="false" customHeight="true" outlineLevel="0" collapsed="false">
      <c r="A60" s="25" t="s">
        <v>28</v>
      </c>
      <c r="B60" s="16" t="s">
        <v>87</v>
      </c>
      <c r="C60" s="16"/>
      <c r="D60" s="16"/>
      <c r="E60" s="16"/>
      <c r="F60" s="16"/>
      <c r="G60" s="16"/>
      <c r="H60" s="16"/>
      <c r="I60" s="16"/>
      <c r="J60" s="45" t="n">
        <v>0</v>
      </c>
    </row>
    <row r="61" customFormat="false" ht="27.6" hidden="false" customHeight="true" outlineLevel="0" collapsed="false">
      <c r="A61" s="25" t="s">
        <v>30</v>
      </c>
      <c r="B61" s="38" t="s">
        <v>88</v>
      </c>
      <c r="C61" s="38"/>
      <c r="D61" s="38"/>
      <c r="E61" s="38"/>
      <c r="F61" s="38"/>
      <c r="G61" s="38"/>
      <c r="H61" s="38"/>
      <c r="I61" s="38"/>
      <c r="J61" s="57" t="n">
        <v>0</v>
      </c>
    </row>
    <row r="62" customFormat="false" ht="12.8" hidden="false" customHeight="false" outlineLevel="0" collapsed="false">
      <c r="A62" s="25" t="s">
        <v>69</v>
      </c>
      <c r="B62" s="43" t="s">
        <v>89</v>
      </c>
      <c r="C62" s="43"/>
      <c r="D62" s="43"/>
      <c r="E62" s="43"/>
      <c r="F62" s="43"/>
      <c r="G62" s="43"/>
      <c r="H62" s="43"/>
      <c r="I62" s="43"/>
      <c r="J62" s="58" t="s">
        <v>80</v>
      </c>
    </row>
    <row r="63" customFormat="false" ht="12.8" hidden="false" customHeight="false" outlineLevel="0" collapsed="false">
      <c r="A63" s="41" t="s">
        <v>47</v>
      </c>
      <c r="B63" s="41"/>
      <c r="C63" s="41"/>
      <c r="D63" s="41"/>
      <c r="E63" s="41"/>
      <c r="F63" s="41"/>
      <c r="G63" s="41"/>
      <c r="H63" s="41"/>
      <c r="I63" s="41"/>
      <c r="J63" s="45" t="n">
        <f aca="false">SUM(J52:J61)</f>
        <v>0</v>
      </c>
    </row>
    <row r="64" customFormat="false" ht="24.5" hidden="false" customHeight="true" outlineLevel="0" collapsed="false">
      <c r="A64" s="25"/>
      <c r="B64" s="25"/>
      <c r="C64" s="25"/>
      <c r="D64" s="25"/>
      <c r="E64" s="25"/>
      <c r="F64" s="25"/>
      <c r="G64" s="25"/>
      <c r="H64" s="25"/>
      <c r="I64" s="25"/>
      <c r="J64" s="25"/>
    </row>
    <row r="65" customFormat="false" ht="16.15" hidden="false" customHeight="true" outlineLevel="0" collapsed="false">
      <c r="A65" s="59" t="s">
        <v>90</v>
      </c>
      <c r="B65" s="59"/>
      <c r="C65" s="59"/>
      <c r="D65" s="59"/>
      <c r="E65" s="59"/>
      <c r="F65" s="59"/>
      <c r="G65" s="59"/>
      <c r="H65" s="59"/>
      <c r="I65" s="59"/>
      <c r="J65" s="59"/>
    </row>
    <row r="66" customFormat="false" ht="16.15" hidden="false" customHeight="true" outlineLevel="0" collapsed="false">
      <c r="A66" s="23" t="n">
        <v>2</v>
      </c>
      <c r="B66" s="23" t="s">
        <v>91</v>
      </c>
      <c r="C66" s="23"/>
      <c r="D66" s="23"/>
      <c r="E66" s="23"/>
      <c r="F66" s="23"/>
      <c r="G66" s="23"/>
      <c r="H66" s="23"/>
      <c r="I66" s="23"/>
      <c r="J66" s="23" t="s">
        <v>52</v>
      </c>
    </row>
    <row r="67" customFormat="false" ht="14.65" hidden="false" customHeight="true" outlineLevel="0" collapsed="false">
      <c r="A67" s="19" t="s">
        <v>50</v>
      </c>
      <c r="B67" s="38" t="s">
        <v>92</v>
      </c>
      <c r="C67" s="38"/>
      <c r="D67" s="38"/>
      <c r="E67" s="38"/>
      <c r="F67" s="38"/>
      <c r="G67" s="38"/>
      <c r="H67" s="38"/>
      <c r="I67" s="38"/>
      <c r="J67" s="60" t="n">
        <f aca="false">J36</f>
        <v>0</v>
      </c>
    </row>
    <row r="68" customFormat="false" ht="14.65" hidden="false" customHeight="true" outlineLevel="0" collapsed="false">
      <c r="A68" s="19" t="s">
        <v>58</v>
      </c>
      <c r="B68" s="16" t="s">
        <v>59</v>
      </c>
      <c r="C68" s="16"/>
      <c r="D68" s="16"/>
      <c r="E68" s="16"/>
      <c r="F68" s="16"/>
      <c r="G68" s="16"/>
      <c r="H68" s="16"/>
      <c r="I68" s="16"/>
      <c r="J68" s="60" t="n">
        <f aca="false">J48</f>
        <v>0</v>
      </c>
    </row>
    <row r="69" customFormat="false" ht="14.65" hidden="false" customHeight="true" outlineLevel="0" collapsed="false">
      <c r="A69" s="19" t="s">
        <v>76</v>
      </c>
      <c r="B69" s="16" t="s">
        <v>77</v>
      </c>
      <c r="C69" s="16"/>
      <c r="D69" s="16"/>
      <c r="E69" s="16"/>
      <c r="F69" s="16"/>
      <c r="G69" s="16"/>
      <c r="H69" s="16"/>
      <c r="I69" s="16"/>
      <c r="J69" s="60" t="n">
        <f aca="false">J63</f>
        <v>0</v>
      </c>
    </row>
    <row r="70" customFormat="false" ht="14.65" hidden="false" customHeight="true" outlineLevel="0" collapsed="false">
      <c r="A70" s="34" t="s">
        <v>56</v>
      </c>
      <c r="B70" s="34"/>
      <c r="C70" s="34"/>
      <c r="D70" s="34"/>
      <c r="E70" s="34"/>
      <c r="F70" s="34"/>
      <c r="G70" s="34"/>
      <c r="H70" s="34"/>
      <c r="I70" s="34"/>
      <c r="J70" s="61" t="n">
        <f aca="false">SUM(J67+J68+J69)</f>
        <v>0</v>
      </c>
    </row>
    <row r="71" customFormat="false" ht="20.75" hidden="false" customHeight="true" outlineLevel="0" collapsed="false">
      <c r="A71" s="25"/>
      <c r="B71" s="25"/>
      <c r="C71" s="25"/>
      <c r="D71" s="25"/>
      <c r="E71" s="25"/>
      <c r="F71" s="25"/>
      <c r="G71" s="25"/>
      <c r="H71" s="25"/>
      <c r="I71" s="25"/>
      <c r="J71" s="25"/>
    </row>
    <row r="72" customFormat="false" ht="33" hidden="false" customHeight="true" outlineLevel="0" collapsed="false">
      <c r="A72" s="30" t="s">
        <v>93</v>
      </c>
      <c r="B72" s="30"/>
      <c r="C72" s="30"/>
      <c r="D72" s="30"/>
      <c r="E72" s="30"/>
      <c r="F72" s="30"/>
      <c r="G72" s="30"/>
      <c r="H72" s="30"/>
      <c r="I72" s="30"/>
      <c r="J72" s="30"/>
    </row>
    <row r="73" customFormat="false" ht="16.15" hidden="false" customHeight="true" outlineLevel="0" collapsed="false">
      <c r="A73" s="37" t="n">
        <v>3</v>
      </c>
      <c r="B73" s="23" t="s">
        <v>94</v>
      </c>
      <c r="C73" s="23"/>
      <c r="D73" s="23"/>
      <c r="E73" s="23"/>
      <c r="F73" s="23"/>
      <c r="G73" s="23"/>
      <c r="H73" s="23"/>
      <c r="I73" s="23"/>
      <c r="J73" s="37" t="s">
        <v>95</v>
      </c>
    </row>
    <row r="74" customFormat="false" ht="24.75" hidden="false" customHeight="true" outlineLevel="0" collapsed="false">
      <c r="A74" s="25" t="s">
        <v>20</v>
      </c>
      <c r="B74" s="38" t="s">
        <v>96</v>
      </c>
      <c r="C74" s="38"/>
      <c r="D74" s="38"/>
      <c r="E74" s="38"/>
      <c r="F74" s="38"/>
      <c r="G74" s="38"/>
      <c r="H74" s="38"/>
      <c r="I74" s="62"/>
      <c r="J74" s="63" t="n">
        <f aca="false">I74*J26</f>
        <v>0</v>
      </c>
    </row>
    <row r="75" customFormat="false" ht="22.15" hidden="false" customHeight="true" outlineLevel="0" collapsed="false">
      <c r="A75" s="25" t="s">
        <v>22</v>
      </c>
      <c r="B75" s="16" t="s">
        <v>97</v>
      </c>
      <c r="C75" s="16"/>
      <c r="D75" s="16"/>
      <c r="E75" s="16"/>
      <c r="F75" s="16"/>
      <c r="G75" s="16"/>
      <c r="H75" s="16"/>
      <c r="I75" s="62"/>
      <c r="J75" s="31" t="n">
        <f aca="false">ROUND($J$74*I47,2)</f>
        <v>0</v>
      </c>
    </row>
    <row r="76" customFormat="false" ht="40.4" hidden="false" customHeight="true" outlineLevel="0" collapsed="false">
      <c r="A76" s="25" t="s">
        <v>25</v>
      </c>
      <c r="B76" s="64" t="s">
        <v>98</v>
      </c>
      <c r="C76" s="64"/>
      <c r="D76" s="64"/>
      <c r="E76" s="64"/>
      <c r="F76" s="64"/>
      <c r="G76" s="64"/>
      <c r="H76" s="64"/>
      <c r="I76" s="65"/>
      <c r="J76" s="31" t="n">
        <f aca="false">ROUND($J$26*I76,2)</f>
        <v>0</v>
      </c>
    </row>
    <row r="77" customFormat="false" ht="31.9" hidden="false" customHeight="true" outlineLevel="0" collapsed="false">
      <c r="A77" s="25" t="s">
        <v>28</v>
      </c>
      <c r="B77" s="66" t="s">
        <v>99</v>
      </c>
      <c r="C77" s="66"/>
      <c r="D77" s="66"/>
      <c r="E77" s="66"/>
      <c r="F77" s="66"/>
      <c r="G77" s="66"/>
      <c r="H77" s="66"/>
      <c r="I77" s="67"/>
      <c r="J77" s="31" t="n">
        <f aca="false">I77*J26</f>
        <v>0</v>
      </c>
    </row>
    <row r="78" customFormat="false" ht="36.05" hidden="false" customHeight="true" outlineLevel="0" collapsed="false">
      <c r="A78" s="25" t="s">
        <v>30</v>
      </c>
      <c r="B78" s="38" t="s">
        <v>100</v>
      </c>
      <c r="C78" s="38"/>
      <c r="D78" s="38"/>
      <c r="E78" s="38"/>
      <c r="F78" s="38"/>
      <c r="G78" s="38"/>
      <c r="H78" s="38"/>
      <c r="I78" s="67"/>
      <c r="J78" s="31" t="n">
        <f aca="false">ROUND($I$48*J77,2)</f>
        <v>0</v>
      </c>
    </row>
    <row r="79" customFormat="false" ht="12.8" hidden="false" customHeight="false" outlineLevel="0" collapsed="false">
      <c r="A79" s="41" t="s">
        <v>56</v>
      </c>
      <c r="B79" s="41"/>
      <c r="C79" s="41"/>
      <c r="D79" s="41"/>
      <c r="E79" s="41"/>
      <c r="F79" s="41"/>
      <c r="G79" s="41"/>
      <c r="H79" s="41"/>
      <c r="I79" s="41"/>
      <c r="J79" s="45" t="n">
        <f aca="false">SUM(J74:J78)</f>
        <v>0</v>
      </c>
    </row>
    <row r="80" customFormat="false" ht="31.4" hidden="false" customHeight="true" outlineLevel="0" collapsed="false">
      <c r="A80" s="25"/>
      <c r="B80" s="25"/>
      <c r="C80" s="25"/>
      <c r="D80" s="25"/>
      <c r="E80" s="25"/>
      <c r="F80" s="25"/>
      <c r="G80" s="25"/>
      <c r="H80" s="25"/>
      <c r="I80" s="25"/>
      <c r="J80" s="25"/>
    </row>
    <row r="81" customFormat="false" ht="16.15" hidden="false" customHeight="true" outlineLevel="0" collapsed="false">
      <c r="A81" s="23" t="s">
        <v>101</v>
      </c>
      <c r="B81" s="23"/>
      <c r="C81" s="23"/>
      <c r="D81" s="23"/>
      <c r="E81" s="23"/>
      <c r="F81" s="23"/>
      <c r="G81" s="23"/>
      <c r="H81" s="23"/>
      <c r="I81" s="23"/>
      <c r="J81" s="23"/>
    </row>
    <row r="82" customFormat="false" ht="48.75" hidden="false" customHeight="true" outlineLevel="0" collapsed="false">
      <c r="A82" s="68" t="s">
        <v>102</v>
      </c>
      <c r="B82" s="68"/>
      <c r="C82" s="68"/>
      <c r="D82" s="68"/>
      <c r="E82" s="68"/>
      <c r="F82" s="68"/>
      <c r="G82" s="68"/>
      <c r="H82" s="68"/>
      <c r="I82" s="68"/>
      <c r="J82" s="69" t="n">
        <f aca="false">J85+J31+J32</f>
        <v>0</v>
      </c>
    </row>
    <row r="83" customFormat="false" ht="14.65" hidden="false" customHeight="true" outlineLevel="0" collapsed="false">
      <c r="A83" s="16"/>
      <c r="B83" s="16"/>
      <c r="C83" s="16"/>
      <c r="D83" s="16"/>
      <c r="E83" s="16"/>
      <c r="F83" s="16"/>
      <c r="G83" s="16"/>
      <c r="H83" s="16"/>
      <c r="I83" s="16"/>
      <c r="J83" s="16"/>
    </row>
    <row r="84" customFormat="false" ht="15" hidden="false" customHeight="true" outlineLevel="0" collapsed="false">
      <c r="A84" s="70" t="s">
        <v>103</v>
      </c>
      <c r="B84" s="37" t="s">
        <v>104</v>
      </c>
      <c r="C84" s="37"/>
      <c r="D84" s="37"/>
      <c r="E84" s="37"/>
      <c r="F84" s="37"/>
      <c r="G84" s="37"/>
      <c r="H84" s="37"/>
      <c r="I84" s="37"/>
      <c r="J84" s="70" t="s">
        <v>52</v>
      </c>
    </row>
    <row r="85" customFormat="false" ht="26.25" hidden="false" customHeight="true" outlineLevel="0" collapsed="false">
      <c r="A85" s="42" t="s">
        <v>20</v>
      </c>
      <c r="B85" s="38" t="s">
        <v>105</v>
      </c>
      <c r="C85" s="38"/>
      <c r="D85" s="38"/>
      <c r="E85" s="38"/>
      <c r="F85" s="38"/>
      <c r="G85" s="38"/>
      <c r="H85" s="38"/>
      <c r="I85" s="71"/>
      <c r="J85" s="45" t="n">
        <f aca="false">ROUND(($J$26*I85),2)</f>
        <v>0</v>
      </c>
    </row>
    <row r="86" customFormat="false" ht="12.8" hidden="false" customHeight="false" outlineLevel="0" collapsed="false">
      <c r="A86" s="42" t="s">
        <v>22</v>
      </c>
      <c r="B86" s="72" t="s">
        <v>106</v>
      </c>
      <c r="C86" s="73"/>
      <c r="D86" s="73"/>
      <c r="E86" s="73"/>
      <c r="F86" s="73"/>
      <c r="G86" s="73"/>
      <c r="H86" s="74"/>
      <c r="I86" s="75"/>
      <c r="J86" s="76" t="n">
        <f aca="false">ROUND((J$26*I86),2)</f>
        <v>0</v>
      </c>
    </row>
    <row r="87" customFormat="false" ht="12.8" hidden="false" customHeight="false" outlineLevel="0" collapsed="false">
      <c r="A87" s="42" t="s">
        <v>25</v>
      </c>
      <c r="B87" s="77" t="s">
        <v>107</v>
      </c>
      <c r="C87" s="77"/>
      <c r="D87" s="77"/>
      <c r="E87" s="77"/>
      <c r="F87" s="77"/>
      <c r="G87" s="77"/>
      <c r="H87" s="77"/>
      <c r="I87" s="75"/>
      <c r="J87" s="76" t="n">
        <f aca="false">ROUND((J$26*I87),2)</f>
        <v>0</v>
      </c>
    </row>
    <row r="88" customFormat="false" ht="12.8" hidden="false" customHeight="false" outlineLevel="0" collapsed="false">
      <c r="A88" s="42" t="s">
        <v>28</v>
      </c>
      <c r="B88" s="77" t="s">
        <v>108</v>
      </c>
      <c r="C88" s="77"/>
      <c r="D88" s="77"/>
      <c r="E88" s="77"/>
      <c r="F88" s="77"/>
      <c r="G88" s="77"/>
      <c r="H88" s="77"/>
      <c r="I88" s="75"/>
      <c r="J88" s="76" t="n">
        <f aca="false">ROUND((J$26*I88),2)</f>
        <v>0</v>
      </c>
    </row>
    <row r="89" customFormat="false" ht="12.8" hidden="false" customHeight="false" outlineLevel="0" collapsed="false">
      <c r="A89" s="42" t="s">
        <v>30</v>
      </c>
      <c r="B89" s="77" t="s">
        <v>109</v>
      </c>
      <c r="C89" s="77"/>
      <c r="D89" s="77"/>
      <c r="E89" s="77"/>
      <c r="F89" s="77"/>
      <c r="G89" s="77"/>
      <c r="H89" s="77"/>
      <c r="I89" s="78"/>
      <c r="J89" s="76" t="n">
        <f aca="false">ROUND((J$26*I89),2)</f>
        <v>0</v>
      </c>
    </row>
    <row r="90" customFormat="false" ht="12.8" hidden="false" customHeight="false" outlineLevel="0" collapsed="false">
      <c r="A90" s="42" t="s">
        <v>69</v>
      </c>
      <c r="B90" s="43" t="s">
        <v>110</v>
      </c>
      <c r="C90" s="43"/>
      <c r="D90" s="43"/>
      <c r="E90" s="43"/>
      <c r="F90" s="43"/>
      <c r="G90" s="43"/>
      <c r="H90" s="43"/>
      <c r="I90" s="43"/>
      <c r="J90" s="76" t="n">
        <f aca="false">ROUND((J$26*I90),2)</f>
        <v>0</v>
      </c>
    </row>
    <row r="91" customFormat="false" ht="12.8" hidden="false" customHeight="false" outlineLevel="0" collapsed="false">
      <c r="A91" s="41" t="s">
        <v>56</v>
      </c>
      <c r="B91" s="41"/>
      <c r="C91" s="41"/>
      <c r="D91" s="41"/>
      <c r="E91" s="41"/>
      <c r="F91" s="41"/>
      <c r="G91" s="41"/>
      <c r="H91" s="41"/>
      <c r="I91" s="41"/>
      <c r="J91" s="44" t="n">
        <f aca="false">SUM(J85:J90)</f>
        <v>0</v>
      </c>
    </row>
    <row r="92" customFormat="false" ht="14.65" hidden="false" customHeight="true" outlineLevel="0" collapsed="false">
      <c r="A92" s="42" t="s">
        <v>71</v>
      </c>
      <c r="B92" s="43" t="s">
        <v>111</v>
      </c>
      <c r="C92" s="43"/>
      <c r="D92" s="43"/>
      <c r="E92" s="43"/>
      <c r="F92" s="43"/>
      <c r="G92" s="43"/>
      <c r="H92" s="43"/>
      <c r="I92" s="43"/>
      <c r="J92" s="44" t="n">
        <f aca="false">ROUND(I48*J91,2)</f>
        <v>0</v>
      </c>
    </row>
    <row r="93" customFormat="false" ht="12.8" hidden="false" customHeight="false" outlineLevel="0" collapsed="false">
      <c r="A93" s="41" t="s">
        <v>56</v>
      </c>
      <c r="B93" s="41"/>
      <c r="C93" s="41"/>
      <c r="D93" s="41"/>
      <c r="E93" s="41"/>
      <c r="F93" s="41"/>
      <c r="G93" s="41"/>
      <c r="H93" s="41"/>
      <c r="I93" s="41"/>
      <c r="J93" s="45" t="n">
        <f aca="false">SUM(J91:J92)</f>
        <v>0</v>
      </c>
    </row>
    <row r="94" customFormat="false" ht="13.8" hidden="false" customHeight="false" outlineLevel="0" collapsed="false">
      <c r="A94" s="37" t="s">
        <v>112</v>
      </c>
      <c r="B94" s="37" t="s">
        <v>113</v>
      </c>
      <c r="C94" s="37"/>
      <c r="D94" s="37"/>
      <c r="E94" s="37"/>
      <c r="F94" s="37"/>
      <c r="G94" s="37"/>
      <c r="H94" s="37"/>
      <c r="I94" s="37"/>
      <c r="J94" s="79" t="s">
        <v>52</v>
      </c>
    </row>
    <row r="95" customFormat="false" ht="12.8" hidden="false" customHeight="false" outlineLevel="0" collapsed="false">
      <c r="A95" s="25" t="s">
        <v>20</v>
      </c>
      <c r="B95" s="43" t="s">
        <v>114</v>
      </c>
      <c r="C95" s="43"/>
      <c r="D95" s="43"/>
      <c r="E95" s="43"/>
      <c r="F95" s="43"/>
      <c r="G95" s="43"/>
      <c r="H95" s="43"/>
      <c r="I95" s="43"/>
      <c r="J95" s="45" t="n">
        <v>0</v>
      </c>
    </row>
    <row r="96" customFormat="false" ht="12.8" hidden="false" customHeight="false" outlineLevel="0" collapsed="false">
      <c r="A96" s="41" t="s">
        <v>56</v>
      </c>
      <c r="B96" s="41"/>
      <c r="C96" s="41"/>
      <c r="D96" s="41"/>
      <c r="E96" s="41"/>
      <c r="F96" s="41"/>
      <c r="G96" s="41"/>
      <c r="H96" s="41"/>
      <c r="I96" s="41"/>
      <c r="J96" s="45" t="n">
        <v>0</v>
      </c>
    </row>
    <row r="97" customFormat="false" ht="12.8" hidden="false" customHeight="false" outlineLevel="0" collapsed="false">
      <c r="A97" s="42" t="s">
        <v>22</v>
      </c>
      <c r="B97" s="43" t="s">
        <v>115</v>
      </c>
      <c r="C97" s="43"/>
      <c r="D97" s="43"/>
      <c r="E97" s="43"/>
      <c r="F97" s="43"/>
      <c r="G97" s="43"/>
      <c r="H97" s="43"/>
      <c r="I97" s="43"/>
      <c r="J97" s="44" t="n">
        <f aca="false">ROUND(I48*J96,2)</f>
        <v>0</v>
      </c>
    </row>
    <row r="98" customFormat="false" ht="12.8" hidden="false" customHeight="false" outlineLevel="0" collapsed="false">
      <c r="A98" s="41" t="s">
        <v>56</v>
      </c>
      <c r="B98" s="41"/>
      <c r="C98" s="41"/>
      <c r="D98" s="41"/>
      <c r="E98" s="41"/>
      <c r="F98" s="41"/>
      <c r="G98" s="41"/>
      <c r="H98" s="41"/>
      <c r="I98" s="41"/>
      <c r="J98" s="45" t="n">
        <f aca="false">SUM(J96:J97)</f>
        <v>0</v>
      </c>
    </row>
    <row r="99" customFormat="false" ht="12.8" hidden="false" customHeight="false" outlineLevel="0" collapsed="false">
      <c r="A99" s="25"/>
      <c r="B99" s="25"/>
      <c r="C99" s="25"/>
      <c r="D99" s="25"/>
      <c r="E99" s="25"/>
      <c r="F99" s="25"/>
      <c r="G99" s="25"/>
      <c r="H99" s="25"/>
      <c r="I99" s="25"/>
      <c r="J99" s="25"/>
    </row>
    <row r="100" customFormat="false" ht="16.15" hidden="false" customHeight="true" outlineLevel="0" collapsed="false">
      <c r="A100" s="23" t="s">
        <v>116</v>
      </c>
      <c r="B100" s="23"/>
      <c r="C100" s="23"/>
      <c r="D100" s="23"/>
      <c r="E100" s="23"/>
      <c r="F100" s="23"/>
      <c r="G100" s="23"/>
      <c r="H100" s="23"/>
      <c r="I100" s="23"/>
      <c r="J100" s="23"/>
    </row>
    <row r="101" customFormat="false" ht="16.15" hidden="false" customHeight="true" outlineLevel="0" collapsed="false">
      <c r="A101" s="23" t="n">
        <v>4</v>
      </c>
      <c r="B101" s="23" t="s">
        <v>117</v>
      </c>
      <c r="C101" s="23"/>
      <c r="D101" s="23"/>
      <c r="E101" s="23"/>
      <c r="F101" s="23"/>
      <c r="G101" s="23"/>
      <c r="H101" s="23"/>
      <c r="I101" s="23"/>
      <c r="J101" s="79" t="s">
        <v>52</v>
      </c>
    </row>
    <row r="102" customFormat="false" ht="14.65" hidden="false" customHeight="true" outlineLevel="0" collapsed="false">
      <c r="A102" s="19" t="s">
        <v>103</v>
      </c>
      <c r="B102" s="16" t="s">
        <v>104</v>
      </c>
      <c r="C102" s="16"/>
      <c r="D102" s="16"/>
      <c r="E102" s="16"/>
      <c r="F102" s="16"/>
      <c r="G102" s="16"/>
      <c r="H102" s="16"/>
      <c r="I102" s="16"/>
      <c r="J102" s="45" t="n">
        <v>0</v>
      </c>
    </row>
    <row r="103" customFormat="false" ht="14.65" hidden="false" customHeight="true" outlineLevel="0" collapsed="false">
      <c r="A103" s="19" t="s">
        <v>118</v>
      </c>
      <c r="B103" s="16" t="s">
        <v>113</v>
      </c>
      <c r="C103" s="16"/>
      <c r="D103" s="16"/>
      <c r="E103" s="16"/>
      <c r="F103" s="16"/>
      <c r="G103" s="16"/>
      <c r="H103" s="16"/>
      <c r="I103" s="16"/>
      <c r="J103" s="45" t="n">
        <f aca="false">J98</f>
        <v>0</v>
      </c>
    </row>
    <row r="104" customFormat="false" ht="14.65" hidden="false" customHeight="true" outlineLevel="0" collapsed="false">
      <c r="A104" s="34" t="s">
        <v>56</v>
      </c>
      <c r="B104" s="34"/>
      <c r="C104" s="34"/>
      <c r="D104" s="34"/>
      <c r="E104" s="34"/>
      <c r="F104" s="34"/>
      <c r="G104" s="34"/>
      <c r="H104" s="34"/>
      <c r="I104" s="34"/>
      <c r="J104" s="45" t="n">
        <f aca="false">SUM(J102+J103)</f>
        <v>0</v>
      </c>
    </row>
    <row r="105" customFormat="false" ht="27.15" hidden="false" customHeight="true" outlineLevel="0" collapsed="false">
      <c r="A105" s="25"/>
      <c r="B105" s="25"/>
      <c r="C105" s="25"/>
      <c r="D105" s="25"/>
      <c r="E105" s="25"/>
      <c r="F105" s="25"/>
      <c r="G105" s="25"/>
      <c r="H105" s="25"/>
      <c r="I105" s="25"/>
      <c r="J105" s="25"/>
    </row>
    <row r="106" customFormat="false" ht="16.15" hidden="false" customHeight="true" outlineLevel="0" collapsed="false">
      <c r="A106" s="23" t="s">
        <v>119</v>
      </c>
      <c r="B106" s="23"/>
      <c r="C106" s="23"/>
      <c r="D106" s="23"/>
      <c r="E106" s="23"/>
      <c r="F106" s="23"/>
      <c r="G106" s="23"/>
      <c r="H106" s="23"/>
      <c r="I106" s="23"/>
      <c r="J106" s="23"/>
    </row>
    <row r="107" customFormat="false" ht="16.15" hidden="false" customHeight="true" outlineLevel="0" collapsed="false">
      <c r="A107" s="37" t="n">
        <v>5</v>
      </c>
      <c r="B107" s="37" t="s">
        <v>120</v>
      </c>
      <c r="C107" s="37"/>
      <c r="D107" s="37"/>
      <c r="E107" s="37"/>
      <c r="F107" s="37"/>
      <c r="G107" s="37"/>
      <c r="H107" s="37"/>
      <c r="I107" s="37"/>
      <c r="J107" s="37" t="s">
        <v>52</v>
      </c>
    </row>
    <row r="108" customFormat="false" ht="12.8" hidden="false" customHeight="false" outlineLevel="0" collapsed="false">
      <c r="A108" s="25" t="s">
        <v>20</v>
      </c>
      <c r="B108" s="43" t="s">
        <v>121</v>
      </c>
      <c r="C108" s="43"/>
      <c r="D108" s="43"/>
      <c r="E108" s="43"/>
      <c r="F108" s="43"/>
      <c r="G108" s="43"/>
      <c r="H108" s="43"/>
      <c r="I108" s="43"/>
      <c r="J108" s="45" t="n">
        <v>500</v>
      </c>
    </row>
    <row r="109" customFormat="false" ht="12.8" hidden="false" customHeight="false" outlineLevel="0" collapsed="false">
      <c r="A109" s="25" t="s">
        <v>22</v>
      </c>
      <c r="B109" s="43" t="s">
        <v>122</v>
      </c>
      <c r="C109" s="43"/>
      <c r="D109" s="43"/>
      <c r="E109" s="43"/>
      <c r="F109" s="43"/>
      <c r="G109" s="43"/>
      <c r="H109" s="43"/>
      <c r="I109" s="43"/>
      <c r="J109" s="57" t="n">
        <v>0</v>
      </c>
    </row>
    <row r="110" customFormat="false" ht="12.8" hidden="false" customHeight="false" outlineLevel="0" collapsed="false">
      <c r="A110" s="25" t="s">
        <v>25</v>
      </c>
      <c r="B110" s="43" t="s">
        <v>123</v>
      </c>
      <c r="C110" s="43"/>
      <c r="D110" s="43"/>
      <c r="E110" s="43"/>
      <c r="F110" s="43"/>
      <c r="G110" s="43"/>
      <c r="H110" s="43"/>
      <c r="I110" s="43"/>
      <c r="J110" s="57" t="n">
        <v>0.55</v>
      </c>
    </row>
    <row r="111" customFormat="false" ht="12.8" hidden="false" customHeight="false" outlineLevel="0" collapsed="false">
      <c r="A111" s="25" t="s">
        <v>28</v>
      </c>
      <c r="B111" s="43" t="s">
        <v>124</v>
      </c>
      <c r="C111" s="43"/>
      <c r="D111" s="43"/>
      <c r="E111" s="43"/>
      <c r="F111" s="43"/>
      <c r="G111" s="43"/>
      <c r="H111" s="43"/>
      <c r="I111" s="43"/>
      <c r="J111" s="57" t="n">
        <v>0</v>
      </c>
    </row>
    <row r="112" customFormat="false" ht="15.75" hidden="false" customHeight="true" outlineLevel="0" collapsed="false">
      <c r="A112" s="25" t="s">
        <v>30</v>
      </c>
      <c r="B112" s="16" t="s">
        <v>125</v>
      </c>
      <c r="C112" s="16"/>
      <c r="D112" s="16"/>
      <c r="E112" s="16"/>
      <c r="F112" s="16"/>
      <c r="G112" s="16"/>
      <c r="H112" s="16"/>
      <c r="I112" s="16"/>
      <c r="J112" s="57" t="n">
        <v>0.69</v>
      </c>
    </row>
    <row r="113" customFormat="false" ht="12.8" hidden="false" customHeight="false" outlineLevel="0" collapsed="false">
      <c r="A113" s="41" t="s">
        <v>126</v>
      </c>
      <c r="B113" s="41"/>
      <c r="C113" s="41"/>
      <c r="D113" s="41"/>
      <c r="E113" s="41"/>
      <c r="F113" s="41"/>
      <c r="G113" s="41"/>
      <c r="H113" s="41"/>
      <c r="I113" s="41"/>
      <c r="J113" s="57" t="n">
        <f aca="false">SUM(J108:J112)</f>
        <v>501.24</v>
      </c>
    </row>
    <row r="114" customFormat="false" ht="12.8" hidden="false" customHeight="false" outlineLevel="0" collapsed="false">
      <c r="A114" s="41" t="s">
        <v>127</v>
      </c>
      <c r="B114" s="41"/>
      <c r="C114" s="41"/>
      <c r="D114" s="41"/>
      <c r="E114" s="41"/>
      <c r="F114" s="41"/>
      <c r="G114" s="41"/>
      <c r="H114" s="41"/>
      <c r="I114" s="41"/>
      <c r="J114" s="57" t="n">
        <f aca="false">J113/12</f>
        <v>41.77</v>
      </c>
    </row>
    <row r="115" customFormat="false" ht="12.8" hidden="false" customHeight="false" outlineLevel="0" collapsed="false">
      <c r="A115" s="41" t="s">
        <v>128</v>
      </c>
      <c r="B115" s="41"/>
      <c r="C115" s="41"/>
      <c r="D115" s="41"/>
      <c r="E115" s="41"/>
      <c r="F115" s="41"/>
      <c r="G115" s="41"/>
      <c r="H115" s="41"/>
      <c r="I115" s="41"/>
      <c r="J115" s="80" t="n">
        <f aca="false">J114/200</f>
        <v>0.20885</v>
      </c>
    </row>
    <row r="116" customFormat="false" ht="16.15" hidden="false" customHeight="true" outlineLevel="0" collapsed="false">
      <c r="A116" s="23" t="s">
        <v>129</v>
      </c>
      <c r="B116" s="23"/>
      <c r="C116" s="23"/>
      <c r="D116" s="23"/>
      <c r="E116" s="23"/>
      <c r="F116" s="23"/>
      <c r="G116" s="23"/>
      <c r="H116" s="23"/>
      <c r="I116" s="23"/>
      <c r="J116" s="23"/>
    </row>
    <row r="117" customFormat="false" ht="26.65" hidden="false" customHeight="false" outlineLevel="0" collapsed="false">
      <c r="A117" s="37" t="n">
        <v>6</v>
      </c>
      <c r="B117" s="37" t="s">
        <v>130</v>
      </c>
      <c r="C117" s="37"/>
      <c r="D117" s="37"/>
      <c r="E117" s="37"/>
      <c r="F117" s="37"/>
      <c r="G117" s="37"/>
      <c r="H117" s="37"/>
      <c r="I117" s="23" t="s">
        <v>60</v>
      </c>
      <c r="J117" s="81" t="s">
        <v>131</v>
      </c>
    </row>
    <row r="118" customFormat="false" ht="43.7" hidden="false" customHeight="true" outlineLevel="0" collapsed="false">
      <c r="A118" s="82" t="s">
        <v>132</v>
      </c>
      <c r="B118" s="82"/>
      <c r="C118" s="82"/>
      <c r="D118" s="82"/>
      <c r="E118" s="82"/>
      <c r="F118" s="82"/>
      <c r="G118" s="82"/>
      <c r="H118" s="82"/>
      <c r="I118" s="25" t="s">
        <v>80</v>
      </c>
      <c r="J118" s="45" t="n">
        <f aca="false">SUM(J26+J70+J79+J104+J115)</f>
        <v>175.25885</v>
      </c>
    </row>
    <row r="119" customFormat="false" ht="12.8" hidden="false" customHeight="false" outlineLevel="0" collapsed="false">
      <c r="A119" s="83" t="s">
        <v>20</v>
      </c>
      <c r="B119" s="84" t="s">
        <v>133</v>
      </c>
      <c r="C119" s="84"/>
      <c r="D119" s="84"/>
      <c r="E119" s="84"/>
      <c r="F119" s="84"/>
      <c r="G119" s="84"/>
      <c r="H119" s="84"/>
      <c r="I119" s="85" t="n">
        <v>0.08</v>
      </c>
      <c r="J119" s="86" t="n">
        <f aca="false">J118*I119</f>
        <v>14.020708</v>
      </c>
    </row>
    <row r="120" customFormat="false" ht="42.3" hidden="false" customHeight="true" outlineLevel="0" collapsed="false">
      <c r="A120" s="82" t="s">
        <v>134</v>
      </c>
      <c r="B120" s="82"/>
      <c r="C120" s="82"/>
      <c r="D120" s="82"/>
      <c r="E120" s="82"/>
      <c r="F120" s="82"/>
      <c r="G120" s="82"/>
      <c r="H120" s="82"/>
      <c r="I120" s="39" t="s">
        <v>80</v>
      </c>
      <c r="J120" s="45" t="n">
        <f aca="false">SUM(J26+J70+J79+J104+J115+J119)</f>
        <v>189.279558</v>
      </c>
    </row>
    <row r="121" customFormat="false" ht="12.8" hidden="false" customHeight="false" outlineLevel="0" collapsed="false">
      <c r="A121" s="83" t="s">
        <v>22</v>
      </c>
      <c r="B121" s="84" t="s">
        <v>135</v>
      </c>
      <c r="C121" s="84"/>
      <c r="D121" s="84"/>
      <c r="E121" s="84"/>
      <c r="F121" s="84"/>
      <c r="G121" s="84"/>
      <c r="H121" s="84"/>
      <c r="I121" s="85" t="n">
        <v>0.1</v>
      </c>
      <c r="J121" s="86" t="n">
        <f aca="false">J120*I121</f>
        <v>18.9279558</v>
      </c>
    </row>
    <row r="122" customFormat="false" ht="46.9" hidden="false" customHeight="true" outlineLevel="0" collapsed="false">
      <c r="A122" s="82" t="s">
        <v>136</v>
      </c>
      <c r="B122" s="82"/>
      <c r="C122" s="82"/>
      <c r="D122" s="82"/>
      <c r="E122" s="82"/>
      <c r="F122" s="82"/>
      <c r="G122" s="82"/>
      <c r="H122" s="82"/>
      <c r="I122" s="39" t="s">
        <v>80</v>
      </c>
      <c r="J122" s="87" t="n">
        <f aca="false">SUM(J26+J70+J79+J104+J115+J119+J121)</f>
        <v>208.2075138</v>
      </c>
    </row>
    <row r="123" customFormat="false" ht="15" hidden="false" customHeight="false" outlineLevel="0" collapsed="false">
      <c r="A123" s="88" t="s">
        <v>25</v>
      </c>
      <c r="B123" s="89" t="s">
        <v>137</v>
      </c>
      <c r="C123" s="89"/>
      <c r="D123" s="89"/>
      <c r="E123" s="89"/>
      <c r="F123" s="89"/>
      <c r="G123" s="89"/>
      <c r="H123" s="89"/>
      <c r="I123" s="39" t="s">
        <v>80</v>
      </c>
      <c r="J123" s="53" t="s">
        <v>80</v>
      </c>
    </row>
    <row r="124" customFormat="false" ht="12.8" hidden="false" customHeight="false" outlineLevel="0" collapsed="false">
      <c r="A124" s="25"/>
      <c r="B124" s="43" t="s">
        <v>138</v>
      </c>
      <c r="C124" s="43"/>
      <c r="D124" s="43"/>
      <c r="E124" s="43"/>
      <c r="F124" s="43"/>
      <c r="G124" s="43"/>
      <c r="H124" s="43"/>
      <c r="I124" s="39" t="s">
        <v>80</v>
      </c>
      <c r="J124" s="53" t="s">
        <v>80</v>
      </c>
    </row>
    <row r="125" customFormat="false" ht="12.8" hidden="false" customHeight="false" outlineLevel="0" collapsed="false">
      <c r="A125" s="25"/>
      <c r="B125" s="51" t="s">
        <v>139</v>
      </c>
      <c r="C125" s="51"/>
      <c r="D125" s="51"/>
      <c r="E125" s="51"/>
      <c r="F125" s="51"/>
      <c r="G125" s="51"/>
      <c r="H125" s="51"/>
      <c r="I125" s="90" t="n">
        <v>0.076</v>
      </c>
      <c r="J125" s="86" t="n">
        <f aca="false">ROUND(($J$122/(1-$I$134))*I125,2)</f>
        <v>18.03</v>
      </c>
    </row>
    <row r="126" customFormat="false" ht="12.8" hidden="false" customHeight="false" outlineLevel="0" collapsed="false">
      <c r="A126" s="25"/>
      <c r="B126" s="51" t="s">
        <v>140</v>
      </c>
      <c r="C126" s="51"/>
      <c r="D126" s="51"/>
      <c r="E126" s="51"/>
      <c r="F126" s="51"/>
      <c r="G126" s="51"/>
      <c r="H126" s="51"/>
      <c r="I126" s="90" t="n">
        <v>0.0165</v>
      </c>
      <c r="J126" s="86" t="n">
        <f aca="false">ROUND(($J$122/(1-$I$134))*I126,2)</f>
        <v>3.92</v>
      </c>
    </row>
    <row r="127" customFormat="false" ht="27.6" hidden="false" customHeight="true" outlineLevel="0" collapsed="false">
      <c r="A127" s="25"/>
      <c r="B127" s="38" t="s">
        <v>141</v>
      </c>
      <c r="C127" s="38"/>
      <c r="D127" s="38"/>
      <c r="E127" s="38"/>
      <c r="F127" s="38"/>
      <c r="G127" s="38"/>
      <c r="H127" s="38"/>
      <c r="I127" s="65" t="s">
        <v>80</v>
      </c>
      <c r="J127" s="53" t="s">
        <v>80</v>
      </c>
    </row>
    <row r="128" customFormat="false" ht="27.6" hidden="false" customHeight="true" outlineLevel="0" collapsed="false">
      <c r="A128" s="25"/>
      <c r="B128" s="38" t="s">
        <v>142</v>
      </c>
      <c r="C128" s="38"/>
      <c r="D128" s="38"/>
      <c r="E128" s="38"/>
      <c r="F128" s="38"/>
      <c r="G128" s="38"/>
      <c r="H128" s="38"/>
      <c r="I128" s="65" t="s">
        <v>80</v>
      </c>
      <c r="J128" s="53" t="s">
        <v>80</v>
      </c>
    </row>
    <row r="129" customFormat="false" ht="12.8" hidden="false" customHeight="false" outlineLevel="0" collapsed="false">
      <c r="A129" s="25"/>
      <c r="B129" s="43" t="s">
        <v>143</v>
      </c>
      <c r="C129" s="43"/>
      <c r="D129" s="43"/>
      <c r="E129" s="43"/>
      <c r="F129" s="43"/>
      <c r="G129" s="43"/>
      <c r="H129" s="43"/>
      <c r="I129" s="65" t="s">
        <v>80</v>
      </c>
      <c r="J129" s="53" t="s">
        <v>80</v>
      </c>
    </row>
    <row r="130" customFormat="false" ht="12.8" hidden="false" customHeight="false" outlineLevel="0" collapsed="false">
      <c r="A130" s="25"/>
      <c r="B130" s="43" t="s">
        <v>144</v>
      </c>
      <c r="C130" s="43"/>
      <c r="D130" s="43"/>
      <c r="E130" s="43"/>
      <c r="F130" s="43"/>
      <c r="G130" s="43"/>
      <c r="H130" s="43"/>
      <c r="I130" s="65" t="s">
        <v>80</v>
      </c>
      <c r="J130" s="53" t="s">
        <v>80</v>
      </c>
    </row>
    <row r="131" customFormat="false" ht="12.8" hidden="false" customHeight="false" outlineLevel="0" collapsed="false">
      <c r="A131" s="25"/>
      <c r="B131" s="51" t="s">
        <v>145</v>
      </c>
      <c r="C131" s="51"/>
      <c r="D131" s="51"/>
      <c r="E131" s="51"/>
      <c r="F131" s="51"/>
      <c r="G131" s="51"/>
      <c r="H131" s="51"/>
      <c r="I131" s="90" t="n">
        <v>0.03</v>
      </c>
      <c r="J131" s="86" t="n">
        <f aca="false">ROUND(($J$122/(1-$I$134))*I131,2)</f>
        <v>7.12</v>
      </c>
    </row>
    <row r="132" customFormat="false" ht="12.8" hidden="false" customHeight="false" outlineLevel="0" collapsed="false">
      <c r="A132" s="41" t="s">
        <v>56</v>
      </c>
      <c r="B132" s="41"/>
      <c r="C132" s="41"/>
      <c r="D132" s="41"/>
      <c r="E132" s="41"/>
      <c r="F132" s="41"/>
      <c r="G132" s="41"/>
      <c r="H132" s="41"/>
      <c r="I132" s="41"/>
      <c r="J132" s="87" t="n">
        <f aca="false">SUM(J119+J121+J125+J126+J131)</f>
        <v>62.0186638</v>
      </c>
    </row>
    <row r="133" customFormat="false" ht="12.8" hidden="false" customHeight="false" outlineLevel="0" collapsed="false">
      <c r="A133" s="25"/>
      <c r="B133" s="25"/>
      <c r="C133" s="25"/>
      <c r="D133" s="25"/>
      <c r="E133" s="25"/>
      <c r="F133" s="25"/>
      <c r="G133" s="25"/>
      <c r="H133" s="25"/>
      <c r="I133" s="25"/>
      <c r="J133" s="25"/>
    </row>
    <row r="134" customFormat="false" ht="14.65" hidden="false" customHeight="true" outlineLevel="0" collapsed="false">
      <c r="A134" s="34" t="s">
        <v>146</v>
      </c>
      <c r="B134" s="34"/>
      <c r="C134" s="34"/>
      <c r="D134" s="34"/>
      <c r="E134" s="34"/>
      <c r="F134" s="34"/>
      <c r="G134" s="34"/>
      <c r="H134" s="34"/>
      <c r="I134" s="46" t="n">
        <f aca="false">SUM(I125:I131)</f>
        <v>0.1225</v>
      </c>
      <c r="J134" s="45" t="n">
        <f aca="false">SUM(J125:J131)</f>
        <v>29.07</v>
      </c>
    </row>
    <row r="135" customFormat="false" ht="12.8" hidden="false" customHeight="false" outlineLevel="0" collapsed="false">
      <c r="A135" s="53" t="s">
        <v>147</v>
      </c>
      <c r="B135" s="53"/>
      <c r="C135" s="53"/>
      <c r="D135" s="84" t="s">
        <v>148</v>
      </c>
      <c r="E135" s="84"/>
      <c r="F135" s="84"/>
      <c r="G135" s="84"/>
      <c r="H135" s="84"/>
      <c r="I135" s="84"/>
      <c r="J135" s="84"/>
    </row>
    <row r="136" customFormat="false" ht="12.8" hidden="false" customHeight="false" outlineLevel="0" collapsed="false">
      <c r="A136" s="53"/>
      <c r="B136" s="53"/>
      <c r="C136" s="53"/>
      <c r="D136" s="84" t="s">
        <v>149</v>
      </c>
      <c r="E136" s="84"/>
      <c r="F136" s="84"/>
      <c r="G136" s="84"/>
      <c r="H136" s="84"/>
      <c r="I136" s="84"/>
      <c r="J136" s="84"/>
    </row>
    <row r="137" customFormat="false" ht="12.8" hidden="false" customHeight="false" outlineLevel="0" collapsed="false">
      <c r="A137" s="53"/>
      <c r="B137" s="53"/>
      <c r="C137" s="53"/>
      <c r="D137" s="84" t="s">
        <v>150</v>
      </c>
      <c r="E137" s="84"/>
      <c r="F137" s="84"/>
      <c r="G137" s="84"/>
      <c r="H137" s="84"/>
      <c r="I137" s="84"/>
      <c r="J137" s="84"/>
    </row>
    <row r="138" customFormat="false" ht="12.8" hidden="false" customHeight="false" outlineLevel="0" collapsed="false">
      <c r="A138" s="25"/>
      <c r="B138" s="25"/>
      <c r="C138" s="25"/>
      <c r="D138" s="25"/>
      <c r="E138" s="25"/>
      <c r="F138" s="25"/>
      <c r="G138" s="25"/>
      <c r="H138" s="25"/>
      <c r="I138" s="25"/>
      <c r="J138" s="25"/>
    </row>
    <row r="139" customFormat="false" ht="45.95" hidden="false" customHeight="true" outlineLevel="0" collapsed="false">
      <c r="A139" s="91" t="s">
        <v>151</v>
      </c>
      <c r="B139" s="91"/>
      <c r="C139" s="91"/>
      <c r="D139" s="91"/>
      <c r="E139" s="91"/>
      <c r="F139" s="91"/>
      <c r="G139" s="91"/>
      <c r="H139" s="91"/>
      <c r="I139" s="91"/>
      <c r="J139" s="91"/>
    </row>
    <row r="140" customFormat="false" ht="14.65" hidden="false" customHeight="true" outlineLevel="0" collapsed="false">
      <c r="A140" s="92" t="s">
        <v>152</v>
      </c>
      <c r="B140" s="92"/>
      <c r="C140" s="92"/>
      <c r="D140" s="92"/>
      <c r="E140" s="92"/>
      <c r="F140" s="92"/>
      <c r="G140" s="92"/>
      <c r="H140" s="92"/>
      <c r="I140" s="92"/>
      <c r="J140" s="19" t="s">
        <v>52</v>
      </c>
    </row>
    <row r="141" customFormat="false" ht="14.65" hidden="false" customHeight="true" outlineLevel="0" collapsed="false">
      <c r="A141" s="93" t="s">
        <v>20</v>
      </c>
      <c r="B141" s="92" t="s">
        <v>153</v>
      </c>
      <c r="C141" s="92"/>
      <c r="D141" s="92"/>
      <c r="E141" s="92"/>
      <c r="F141" s="92"/>
      <c r="G141" s="92"/>
      <c r="H141" s="92"/>
      <c r="I141" s="92"/>
      <c r="J141" s="57" t="n">
        <f aca="false">J26</f>
        <v>175.05</v>
      </c>
    </row>
    <row r="142" customFormat="false" ht="14.65" hidden="false" customHeight="true" outlineLevel="0" collapsed="false">
      <c r="A142" s="93" t="s">
        <v>22</v>
      </c>
      <c r="B142" s="92" t="s">
        <v>48</v>
      </c>
      <c r="C142" s="92"/>
      <c r="D142" s="92"/>
      <c r="E142" s="92"/>
      <c r="F142" s="92"/>
      <c r="G142" s="92"/>
      <c r="H142" s="92"/>
      <c r="I142" s="92"/>
      <c r="J142" s="57" t="n">
        <f aca="false">J70</f>
        <v>0</v>
      </c>
    </row>
    <row r="143" customFormat="false" ht="14.65" hidden="false" customHeight="true" outlineLevel="0" collapsed="false">
      <c r="A143" s="93" t="s">
        <v>25</v>
      </c>
      <c r="B143" s="92" t="s">
        <v>154</v>
      </c>
      <c r="C143" s="92"/>
      <c r="D143" s="92"/>
      <c r="E143" s="92"/>
      <c r="F143" s="92"/>
      <c r="G143" s="92"/>
      <c r="H143" s="92"/>
      <c r="I143" s="92"/>
      <c r="J143" s="57" t="n">
        <f aca="false">J79</f>
        <v>0</v>
      </c>
    </row>
    <row r="144" customFormat="false" ht="14.65" hidden="false" customHeight="true" outlineLevel="0" collapsed="false">
      <c r="A144" s="93" t="s">
        <v>28</v>
      </c>
      <c r="B144" s="92" t="s">
        <v>155</v>
      </c>
      <c r="C144" s="92"/>
      <c r="D144" s="92"/>
      <c r="E144" s="92"/>
      <c r="F144" s="92"/>
      <c r="G144" s="92"/>
      <c r="H144" s="92"/>
      <c r="I144" s="92"/>
      <c r="J144" s="57" t="n">
        <f aca="false">J104</f>
        <v>0</v>
      </c>
    </row>
    <row r="145" customFormat="false" ht="14.65" hidden="false" customHeight="true" outlineLevel="0" collapsed="false">
      <c r="A145" s="93" t="s">
        <v>30</v>
      </c>
      <c r="B145" s="92" t="s">
        <v>156</v>
      </c>
      <c r="C145" s="92"/>
      <c r="D145" s="92"/>
      <c r="E145" s="92"/>
      <c r="F145" s="92"/>
      <c r="G145" s="92"/>
      <c r="H145" s="92"/>
      <c r="I145" s="92"/>
      <c r="J145" s="57" t="n">
        <f aca="false">J115</f>
        <v>0.20885</v>
      </c>
    </row>
    <row r="146" customFormat="false" ht="14.65" hidden="false" customHeight="true" outlineLevel="0" collapsed="false">
      <c r="A146" s="94" t="s">
        <v>157</v>
      </c>
      <c r="B146" s="94"/>
      <c r="C146" s="94"/>
      <c r="D146" s="94"/>
      <c r="E146" s="94"/>
      <c r="F146" s="94"/>
      <c r="G146" s="94"/>
      <c r="H146" s="94"/>
      <c r="I146" s="94"/>
      <c r="J146" s="80" t="n">
        <f aca="false">SUM(J141:J145)</f>
        <v>175.25885</v>
      </c>
    </row>
    <row r="147" customFormat="false" ht="14.65" hidden="false" customHeight="true" outlineLevel="0" collapsed="false">
      <c r="A147" s="93" t="s">
        <v>69</v>
      </c>
      <c r="B147" s="92" t="s">
        <v>158</v>
      </c>
      <c r="C147" s="92"/>
      <c r="D147" s="92"/>
      <c r="E147" s="92"/>
      <c r="F147" s="92"/>
      <c r="G147" s="92"/>
      <c r="H147" s="92"/>
      <c r="I147" s="92"/>
      <c r="J147" s="80" t="n">
        <f aca="false">J132</f>
        <v>62.0186638</v>
      </c>
    </row>
    <row r="148" customFormat="false" ht="14.65" hidden="false" customHeight="true" outlineLevel="0" collapsed="false">
      <c r="A148" s="94" t="s">
        <v>159</v>
      </c>
      <c r="B148" s="94"/>
      <c r="C148" s="94"/>
      <c r="D148" s="94"/>
      <c r="E148" s="94"/>
      <c r="F148" s="94"/>
      <c r="G148" s="94"/>
      <c r="H148" s="94"/>
      <c r="I148" s="94"/>
      <c r="J148" s="95" t="n">
        <f aca="false">SUM(J146:J147)</f>
        <v>237.2775138</v>
      </c>
    </row>
    <row r="150" customFormat="false" ht="15.75" hidden="false" customHeight="true" outlineLevel="0" collapsed="false">
      <c r="A150" s="96" t="s">
        <v>160</v>
      </c>
      <c r="B150" s="96"/>
      <c r="C150" s="96"/>
      <c r="D150" s="96"/>
      <c r="E150" s="96"/>
      <c r="F150" s="96"/>
      <c r="G150" s="96"/>
      <c r="H150" s="96"/>
      <c r="I150" s="96"/>
      <c r="J150" s="96"/>
    </row>
    <row r="151" customFormat="false" ht="71.25" hidden="false" customHeight="true" outlineLevel="0" collapsed="false">
      <c r="A151" s="97" t="s">
        <v>161</v>
      </c>
      <c r="B151" s="97"/>
      <c r="C151" s="97" t="s">
        <v>162</v>
      </c>
      <c r="D151" s="97"/>
      <c r="E151" s="97"/>
      <c r="F151" s="97"/>
      <c r="G151" s="97" t="s">
        <v>31</v>
      </c>
      <c r="H151" s="97"/>
      <c r="I151" s="97" t="s">
        <v>163</v>
      </c>
      <c r="J151" s="97"/>
    </row>
    <row r="152" customFormat="false" ht="38.25" hidden="false" customHeight="true" outlineLevel="0" collapsed="false">
      <c r="A152" s="98" t="str">
        <f aca="false">H15</f>
        <v>MÉDICO – M3</v>
      </c>
      <c r="B152" s="98"/>
      <c r="C152" s="99" t="n">
        <v>237.28</v>
      </c>
      <c r="D152" s="99"/>
      <c r="E152" s="99"/>
      <c r="F152" s="99"/>
      <c r="G152" s="100" t="n">
        <f aca="false">H10</f>
        <v>12960</v>
      </c>
      <c r="H152" s="100"/>
      <c r="I152" s="101" t="n">
        <f aca="false">C152*G152</f>
        <v>3075148.8</v>
      </c>
      <c r="J152" s="101"/>
    </row>
    <row r="153" customFormat="false" ht="12.75" hidden="false" customHeight="true" outlineLevel="0" collapsed="false">
      <c r="A153" s="102" t="s">
        <v>164</v>
      </c>
      <c r="B153" s="102"/>
      <c r="C153" s="102"/>
      <c r="D153" s="102"/>
      <c r="E153" s="102"/>
      <c r="F153" s="102"/>
      <c r="G153" s="102"/>
      <c r="H153" s="102"/>
      <c r="I153" s="103" t="n">
        <f aca="false">I152</f>
        <v>3075148.8</v>
      </c>
      <c r="J153" s="103"/>
    </row>
    <row r="154" customFormat="false" ht="12.8" hidden="false" customHeight="false" outlineLevel="0" collapsed="false">
      <c r="I154" s="104"/>
      <c r="J154" s="104"/>
    </row>
    <row r="155" customFormat="false" ht="16.5" hidden="false" customHeight="true" outlineLevel="0" collapsed="false">
      <c r="A155" s="105" t="s">
        <v>165</v>
      </c>
      <c r="B155" s="96" t="s">
        <v>166</v>
      </c>
      <c r="C155" s="96"/>
      <c r="D155" s="96"/>
      <c r="E155" s="96"/>
      <c r="F155" s="96"/>
      <c r="G155" s="96"/>
      <c r="H155" s="96"/>
      <c r="I155" s="96"/>
      <c r="J155" s="96"/>
    </row>
    <row r="156" customFormat="false" ht="13.5" hidden="false" customHeight="true" outlineLevel="0" collapsed="false">
      <c r="A156" s="106" t="s">
        <v>167</v>
      </c>
      <c r="B156" s="106"/>
      <c r="C156" s="106"/>
      <c r="D156" s="106"/>
      <c r="E156" s="106"/>
      <c r="F156" s="106"/>
      <c r="G156" s="106"/>
      <c r="H156" s="106"/>
      <c r="I156" s="106"/>
      <c r="J156" s="106"/>
    </row>
    <row r="157" customFormat="false" ht="12.75" hidden="false" customHeight="true" outlineLevel="0" collapsed="false">
      <c r="A157" s="93" t="s">
        <v>168</v>
      </c>
      <c r="B157" s="93"/>
      <c r="C157" s="93"/>
      <c r="D157" s="93"/>
      <c r="E157" s="93"/>
      <c r="F157" s="93"/>
      <c r="G157" s="93"/>
      <c r="H157" s="93"/>
      <c r="I157" s="19" t="s">
        <v>163</v>
      </c>
      <c r="J157" s="19"/>
    </row>
    <row r="158" customFormat="false" ht="12.75" hidden="false" customHeight="true" outlineLevel="0" collapsed="false">
      <c r="A158" s="93" t="s">
        <v>20</v>
      </c>
      <c r="B158" s="107" t="s">
        <v>169</v>
      </c>
      <c r="C158" s="107"/>
      <c r="D158" s="107"/>
      <c r="E158" s="107"/>
      <c r="F158" s="107"/>
      <c r="G158" s="107"/>
      <c r="H158" s="107"/>
      <c r="I158" s="110" t="n">
        <f aca="false">C152</f>
        <v>237.28</v>
      </c>
      <c r="J158" s="110"/>
    </row>
    <row r="159" customFormat="false" ht="12.75" hidden="false" customHeight="true" outlineLevel="0" collapsed="false">
      <c r="A159" s="93" t="s">
        <v>22</v>
      </c>
      <c r="B159" s="92" t="s">
        <v>170</v>
      </c>
      <c r="C159" s="92"/>
      <c r="D159" s="92"/>
      <c r="E159" s="92"/>
      <c r="F159" s="92"/>
      <c r="G159" s="92"/>
      <c r="H159" s="92"/>
      <c r="I159" s="110" t="n">
        <f aca="false">I152</f>
        <v>3075148.8</v>
      </c>
      <c r="J159" s="110"/>
    </row>
    <row r="160" customFormat="false" ht="12.75" hidden="false" customHeight="true" outlineLevel="0" collapsed="false">
      <c r="A160" s="93" t="s">
        <v>25</v>
      </c>
      <c r="B160" s="92" t="s">
        <v>171</v>
      </c>
      <c r="C160" s="92"/>
      <c r="D160" s="92"/>
      <c r="E160" s="92"/>
      <c r="F160" s="92"/>
      <c r="G160" s="92"/>
      <c r="H160" s="92"/>
      <c r="I160" s="61" t="n">
        <f aca="false">ROUND(I159*12,2)</f>
        <v>36901785.6</v>
      </c>
      <c r="J160" s="61"/>
    </row>
    <row r="161" customFormat="false" ht="12.75" hidden="false" customHeight="true" outlineLevel="0" collapsed="false">
      <c r="A161" s="94"/>
      <c r="B161" s="94"/>
      <c r="C161" s="94"/>
      <c r="D161" s="94"/>
      <c r="E161" s="94"/>
      <c r="F161" s="94"/>
      <c r="G161" s="94"/>
      <c r="H161" s="94"/>
      <c r="I161" s="108" t="n">
        <f aca="false">I160</f>
        <v>36901785.6</v>
      </c>
      <c r="J161" s="108"/>
    </row>
  </sheetData>
  <mergeCells count="182">
    <mergeCell ref="A1:J1"/>
    <mergeCell ref="A2:G2"/>
    <mergeCell ref="H2:J2"/>
    <mergeCell ref="A3:G3"/>
    <mergeCell ref="H3:J3"/>
    <mergeCell ref="A4:J4"/>
    <mergeCell ref="A5:J5"/>
    <mergeCell ref="B6:G6"/>
    <mergeCell ref="H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A26:I26"/>
    <mergeCell ref="A27:J27"/>
    <mergeCell ref="A28:J28"/>
    <mergeCell ref="A29:J29"/>
    <mergeCell ref="B30:I30"/>
    <mergeCell ref="B31:H31"/>
    <mergeCell ref="B32:H32"/>
    <mergeCell ref="B33:H33"/>
    <mergeCell ref="A34:I34"/>
    <mergeCell ref="B35:I35"/>
    <mergeCell ref="A36:I36"/>
    <mergeCell ref="A37:J37"/>
    <mergeCell ref="A38:J38"/>
    <mergeCell ref="B39:H39"/>
    <mergeCell ref="B40:H40"/>
    <mergeCell ref="B41:H41"/>
    <mergeCell ref="B42:D42"/>
    <mergeCell ref="B43:H43"/>
    <mergeCell ref="B44:H44"/>
    <mergeCell ref="B45:H45"/>
    <mergeCell ref="B46:H46"/>
    <mergeCell ref="B47:H47"/>
    <mergeCell ref="A48:H48"/>
    <mergeCell ref="A49:J49"/>
    <mergeCell ref="A50:J50"/>
    <mergeCell ref="B51:I51"/>
    <mergeCell ref="B52:I52"/>
    <mergeCell ref="B53:H53"/>
    <mergeCell ref="B54:H54"/>
    <mergeCell ref="B55:H55"/>
    <mergeCell ref="B56:I56"/>
    <mergeCell ref="B57:H57"/>
    <mergeCell ref="B58:H58"/>
    <mergeCell ref="B59:I59"/>
    <mergeCell ref="B60:I60"/>
    <mergeCell ref="B61:I61"/>
    <mergeCell ref="B62:I62"/>
    <mergeCell ref="A63:I63"/>
    <mergeCell ref="A64:J64"/>
    <mergeCell ref="A65:J65"/>
    <mergeCell ref="B66:I66"/>
    <mergeCell ref="B67:I67"/>
    <mergeCell ref="B68:I68"/>
    <mergeCell ref="B69:I69"/>
    <mergeCell ref="A70:I70"/>
    <mergeCell ref="A71:J71"/>
    <mergeCell ref="A72:J72"/>
    <mergeCell ref="B73:I73"/>
    <mergeCell ref="B74:H74"/>
    <mergeCell ref="B75:H75"/>
    <mergeCell ref="B76:H76"/>
    <mergeCell ref="B77:H77"/>
    <mergeCell ref="B78:H78"/>
    <mergeCell ref="A79:I79"/>
    <mergeCell ref="A80:J80"/>
    <mergeCell ref="A81:J81"/>
    <mergeCell ref="A82:I82"/>
    <mergeCell ref="A83:J83"/>
    <mergeCell ref="B84:I84"/>
    <mergeCell ref="B85:H85"/>
    <mergeCell ref="B90:I90"/>
    <mergeCell ref="A91:I91"/>
    <mergeCell ref="B92:I92"/>
    <mergeCell ref="A93:I93"/>
    <mergeCell ref="B94:I94"/>
    <mergeCell ref="B95:I95"/>
    <mergeCell ref="A96:I96"/>
    <mergeCell ref="B97:I97"/>
    <mergeCell ref="A98:I98"/>
    <mergeCell ref="A99:J99"/>
    <mergeCell ref="A100:J100"/>
    <mergeCell ref="B101:I101"/>
    <mergeCell ref="B102:I102"/>
    <mergeCell ref="B103:I103"/>
    <mergeCell ref="A104:I104"/>
    <mergeCell ref="A105:J105"/>
    <mergeCell ref="A106:J106"/>
    <mergeCell ref="B107:I107"/>
    <mergeCell ref="B108:I108"/>
    <mergeCell ref="B109:I109"/>
    <mergeCell ref="B110:I110"/>
    <mergeCell ref="B111:I111"/>
    <mergeCell ref="B112:I112"/>
    <mergeCell ref="A113:I113"/>
    <mergeCell ref="A114:I114"/>
    <mergeCell ref="A115:I115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B125:H125"/>
    <mergeCell ref="B126:H126"/>
    <mergeCell ref="B127:H127"/>
    <mergeCell ref="B128:H128"/>
    <mergeCell ref="B129:H129"/>
    <mergeCell ref="B130:H130"/>
    <mergeCell ref="B131:H131"/>
    <mergeCell ref="A132:I132"/>
    <mergeCell ref="A133:J133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42:I142"/>
    <mergeCell ref="B143:I143"/>
    <mergeCell ref="B144:I144"/>
    <mergeCell ref="B145:I145"/>
    <mergeCell ref="A146:I146"/>
    <mergeCell ref="B147:I147"/>
    <mergeCell ref="A148:I148"/>
    <mergeCell ref="A150:J150"/>
    <mergeCell ref="A151:B151"/>
    <mergeCell ref="C151:F151"/>
    <mergeCell ref="G151:H151"/>
    <mergeCell ref="I151:J151"/>
    <mergeCell ref="A152:B152"/>
    <mergeCell ref="C152:F152"/>
    <mergeCell ref="G152:H152"/>
    <mergeCell ref="I152:J152"/>
    <mergeCell ref="A153:H153"/>
    <mergeCell ref="I153:J153"/>
    <mergeCell ref="I154:J154"/>
    <mergeCell ref="B155:J155"/>
    <mergeCell ref="A156:J156"/>
    <mergeCell ref="A157:H157"/>
    <mergeCell ref="I157:J157"/>
    <mergeCell ref="B158:H158"/>
    <mergeCell ref="I158:J158"/>
    <mergeCell ref="B159:H159"/>
    <mergeCell ref="I159:J159"/>
    <mergeCell ref="B160:H160"/>
    <mergeCell ref="I160:J160"/>
    <mergeCell ref="A161:H161"/>
    <mergeCell ref="I161:J16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6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J161"/>
  <sheetViews>
    <sheetView showFormulas="false" showGridLines="true" showRowColHeaders="true" showZeros="true" rightToLeft="false" tabSelected="false" showOutlineSymbols="true" defaultGridColor="true" view="normal" topLeftCell="A139" colorId="64" zoomScale="120" zoomScaleNormal="120" zoomScalePageLayoutView="100" workbookViewId="0">
      <selection pane="topLeft" activeCell="A153" activeCellId="0" sqref="A153"/>
    </sheetView>
  </sheetViews>
  <sheetFormatPr defaultColWidth="11.60546875" defaultRowHeight="12.8" zeroHeight="false" outlineLevelRow="0" outlineLevelCol="0"/>
  <cols>
    <col collapsed="false" customWidth="false" hidden="false" outlineLevel="0" max="6" min="1" style="2" width="11.59"/>
    <col collapsed="false" customWidth="true" hidden="false" outlineLevel="0" max="7" min="7" style="2" width="13.14"/>
    <col collapsed="false" customWidth="true" hidden="false" outlineLevel="0" max="8" min="8" style="2" width="14.01"/>
    <col collapsed="false" customWidth="true" hidden="false" outlineLevel="0" max="9" min="9" style="2" width="15"/>
    <col collapsed="false" customWidth="true" hidden="false" outlineLevel="0" max="10" min="10" style="2" width="16"/>
    <col collapsed="false" customWidth="false" hidden="false" outlineLevel="0" max="994" min="11" style="2" width="11.59"/>
    <col collapsed="false" customWidth="true" hidden="false" outlineLevel="0" max="1024" min="995" style="0" width="11.52"/>
  </cols>
  <sheetData>
    <row r="1" customFormat="false" ht="46.5" hidden="false" customHeight="true" outlineLevel="0" collapsed="false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</row>
    <row r="2" customFormat="false" ht="14.65" hidden="false" customHeight="true" outlineLevel="0" collapsed="false">
      <c r="A2" s="16" t="s">
        <v>15</v>
      </c>
      <c r="B2" s="16"/>
      <c r="C2" s="16"/>
      <c r="D2" s="16"/>
      <c r="E2" s="16"/>
      <c r="F2" s="16"/>
      <c r="G2" s="16"/>
      <c r="H2" s="17"/>
      <c r="I2" s="17"/>
      <c r="J2" s="17"/>
    </row>
    <row r="3" customFormat="false" ht="14.65" hidden="false" customHeight="true" outlineLevel="0" collapsed="false">
      <c r="A3" s="16" t="s">
        <v>16</v>
      </c>
      <c r="B3" s="16"/>
      <c r="C3" s="16"/>
      <c r="D3" s="16"/>
      <c r="E3" s="16"/>
      <c r="F3" s="16"/>
      <c r="G3" s="16"/>
      <c r="H3" s="17" t="s">
        <v>17</v>
      </c>
      <c r="I3" s="17"/>
      <c r="J3" s="17"/>
    </row>
    <row r="4" customFormat="false" ht="14.65" hidden="false" customHeight="true" outlineLevel="0" collapsed="false">
      <c r="A4" s="16" t="s">
        <v>18</v>
      </c>
      <c r="B4" s="16"/>
      <c r="C4" s="16"/>
      <c r="D4" s="16"/>
      <c r="E4" s="16"/>
      <c r="F4" s="16"/>
      <c r="G4" s="16"/>
      <c r="H4" s="16"/>
      <c r="I4" s="16"/>
      <c r="J4" s="16"/>
    </row>
    <row r="5" customFormat="false" ht="16.15" hidden="false" customHeight="true" outlineLevel="0" collapsed="false">
      <c r="A5" s="18" t="s">
        <v>19</v>
      </c>
      <c r="B5" s="18"/>
      <c r="C5" s="18"/>
      <c r="D5" s="18"/>
      <c r="E5" s="18"/>
      <c r="F5" s="18"/>
      <c r="G5" s="18"/>
      <c r="H5" s="18"/>
      <c r="I5" s="18"/>
      <c r="J5" s="18"/>
    </row>
    <row r="6" customFormat="false" ht="14.65" hidden="false" customHeight="true" outlineLevel="0" collapsed="false">
      <c r="A6" s="19" t="s">
        <v>20</v>
      </c>
      <c r="B6" s="16" t="s">
        <v>21</v>
      </c>
      <c r="C6" s="16"/>
      <c r="D6" s="16"/>
      <c r="E6" s="16"/>
      <c r="F6" s="16"/>
      <c r="G6" s="16"/>
      <c r="H6" s="20"/>
      <c r="I6" s="20"/>
      <c r="J6" s="20"/>
    </row>
    <row r="7" customFormat="false" ht="14.65" hidden="false" customHeight="true" outlineLevel="0" collapsed="false">
      <c r="A7" s="19" t="s">
        <v>22</v>
      </c>
      <c r="B7" s="16" t="s">
        <v>23</v>
      </c>
      <c r="C7" s="16"/>
      <c r="D7" s="16"/>
      <c r="E7" s="16"/>
      <c r="F7" s="16"/>
      <c r="G7" s="16"/>
      <c r="H7" s="21" t="s">
        <v>24</v>
      </c>
      <c r="I7" s="21"/>
      <c r="J7" s="21"/>
    </row>
    <row r="8" customFormat="false" ht="39" hidden="false" customHeight="true" outlineLevel="0" collapsed="false">
      <c r="A8" s="19" t="s">
        <v>25</v>
      </c>
      <c r="B8" s="16" t="s">
        <v>26</v>
      </c>
      <c r="C8" s="16"/>
      <c r="D8" s="16"/>
      <c r="E8" s="16"/>
      <c r="F8" s="16"/>
      <c r="G8" s="16"/>
      <c r="H8" s="21" t="s">
        <v>27</v>
      </c>
      <c r="I8" s="21"/>
      <c r="J8" s="21"/>
    </row>
    <row r="9" customFormat="false" ht="14.65" hidden="false" customHeight="true" outlineLevel="0" collapsed="false">
      <c r="A9" s="19" t="s">
        <v>28</v>
      </c>
      <c r="B9" s="16" t="s">
        <v>29</v>
      </c>
      <c r="C9" s="16"/>
      <c r="D9" s="16"/>
      <c r="E9" s="16"/>
      <c r="F9" s="16"/>
      <c r="G9" s="16"/>
      <c r="H9" s="19" t="n">
        <v>12</v>
      </c>
      <c r="I9" s="19"/>
      <c r="J9" s="19"/>
    </row>
    <row r="10" customFormat="false" ht="14.65" hidden="false" customHeight="true" outlineLevel="0" collapsed="false">
      <c r="A10" s="19" t="s">
        <v>30</v>
      </c>
      <c r="B10" s="16" t="s">
        <v>31</v>
      </c>
      <c r="C10" s="16"/>
      <c r="D10" s="16"/>
      <c r="E10" s="16"/>
      <c r="F10" s="16"/>
      <c r="G10" s="16"/>
      <c r="H10" s="22" t="n">
        <v>4800</v>
      </c>
      <c r="I10" s="22"/>
      <c r="J10" s="22"/>
    </row>
    <row r="11" customFormat="false" ht="37.3" hidden="false" customHeight="true" outlineLevel="0" collapsed="false">
      <c r="A11" s="23" t="s">
        <v>32</v>
      </c>
      <c r="B11" s="23"/>
      <c r="C11" s="23"/>
      <c r="D11" s="23"/>
      <c r="E11" s="23"/>
      <c r="F11" s="23"/>
      <c r="G11" s="23"/>
      <c r="H11" s="23"/>
      <c r="I11" s="23"/>
      <c r="J11" s="23"/>
    </row>
    <row r="12" customFormat="false" ht="48.75" hidden="false" customHeight="true" outlineLevel="0" collapsed="false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</row>
    <row r="13" customFormat="false" ht="12.8" hidden="false" customHeight="false" outlineLevel="0" collapsed="false">
      <c r="A13" s="25"/>
      <c r="B13" s="25"/>
      <c r="C13" s="25"/>
      <c r="D13" s="25"/>
      <c r="E13" s="25"/>
      <c r="F13" s="25"/>
      <c r="G13" s="25"/>
      <c r="H13" s="25"/>
      <c r="I13" s="25"/>
      <c r="J13" s="25"/>
    </row>
    <row r="14" customFormat="false" ht="16.15" hidden="false" customHeight="true" outlineLevel="0" collapsed="false">
      <c r="A14" s="23" t="s">
        <v>34</v>
      </c>
      <c r="B14" s="23"/>
      <c r="C14" s="23"/>
      <c r="D14" s="23"/>
      <c r="E14" s="23"/>
      <c r="F14" s="23"/>
      <c r="G14" s="23"/>
      <c r="H14" s="23"/>
      <c r="I14" s="23"/>
      <c r="J14" s="23"/>
    </row>
    <row r="15" customFormat="false" ht="33.75" hidden="false" customHeight="true" outlineLevel="0" collapsed="false">
      <c r="A15" s="19" t="n">
        <v>1</v>
      </c>
      <c r="B15" s="16" t="s">
        <v>35</v>
      </c>
      <c r="C15" s="16"/>
      <c r="D15" s="16"/>
      <c r="E15" s="16"/>
      <c r="F15" s="16"/>
      <c r="G15" s="16"/>
      <c r="H15" s="26" t="s">
        <v>174</v>
      </c>
      <c r="I15" s="26"/>
      <c r="J15" s="26"/>
    </row>
    <row r="16" customFormat="false" ht="16.15" hidden="false" customHeight="true" outlineLevel="0" collapsed="false">
      <c r="A16" s="19" t="n">
        <v>2</v>
      </c>
      <c r="B16" s="16" t="s">
        <v>37</v>
      </c>
      <c r="C16" s="16"/>
      <c r="D16" s="16"/>
      <c r="E16" s="16"/>
      <c r="F16" s="16"/>
      <c r="G16" s="16"/>
      <c r="H16" s="27"/>
      <c r="I16" s="27"/>
      <c r="J16" s="27"/>
    </row>
    <row r="17" customFormat="false" ht="16.15" hidden="false" customHeight="true" outlineLevel="0" collapsed="false">
      <c r="A17" s="19" t="n">
        <v>3</v>
      </c>
      <c r="B17" s="16" t="s">
        <v>38</v>
      </c>
      <c r="C17" s="16"/>
      <c r="D17" s="16"/>
      <c r="E17" s="16"/>
      <c r="F17" s="16"/>
      <c r="G17" s="16"/>
      <c r="H17" s="28" t="n">
        <v>210.56</v>
      </c>
      <c r="I17" s="28"/>
      <c r="J17" s="28"/>
    </row>
    <row r="18" customFormat="false" ht="16.15" hidden="false" customHeight="true" outlineLevel="0" collapsed="false">
      <c r="A18" s="19" t="n">
        <v>4</v>
      </c>
      <c r="B18" s="16" t="s">
        <v>39</v>
      </c>
      <c r="C18" s="16"/>
      <c r="D18" s="16"/>
      <c r="E18" s="16"/>
      <c r="F18" s="16"/>
      <c r="G18" s="16"/>
      <c r="H18" s="27" t="str">
        <f aca="false">H15</f>
        <v>MÉDICO – M4</v>
      </c>
      <c r="I18" s="27"/>
      <c r="J18" s="27"/>
    </row>
    <row r="19" customFormat="false" ht="16.15" hidden="false" customHeight="true" outlineLevel="0" collapsed="false">
      <c r="A19" s="19" t="n">
        <v>5</v>
      </c>
      <c r="B19" s="16" t="s">
        <v>40</v>
      </c>
      <c r="C19" s="16"/>
      <c r="D19" s="16"/>
      <c r="E19" s="16"/>
      <c r="F19" s="16"/>
      <c r="G19" s="16"/>
      <c r="H19" s="29" t="n">
        <v>46091</v>
      </c>
      <c r="I19" s="29"/>
      <c r="J19" s="29"/>
    </row>
    <row r="20" customFormat="false" ht="33.55" hidden="false" customHeight="true" outlineLevel="0" collapsed="false">
      <c r="A20" s="25"/>
      <c r="B20" s="25"/>
      <c r="C20" s="25"/>
      <c r="D20" s="25"/>
      <c r="E20" s="25"/>
      <c r="F20" s="25"/>
      <c r="G20" s="25"/>
      <c r="H20" s="25"/>
      <c r="I20" s="25"/>
      <c r="J20" s="25"/>
    </row>
    <row r="21" customFormat="false" ht="26.1" hidden="false" customHeight="true" outlineLevel="0" collapsed="false">
      <c r="A21" s="30" t="s">
        <v>41</v>
      </c>
      <c r="B21" s="30"/>
      <c r="C21" s="30"/>
      <c r="D21" s="30"/>
      <c r="E21" s="30"/>
      <c r="F21" s="30"/>
      <c r="G21" s="30"/>
      <c r="H21" s="30"/>
      <c r="I21" s="30"/>
      <c r="J21" s="30"/>
    </row>
    <row r="22" customFormat="false" ht="30.4" hidden="false" customHeight="true" outlineLevel="0" collapsed="false">
      <c r="A22" s="23" t="n">
        <v>1</v>
      </c>
      <c r="B22" s="23" t="s">
        <v>42</v>
      </c>
      <c r="C22" s="23"/>
      <c r="D22" s="23"/>
      <c r="E22" s="23"/>
      <c r="F22" s="23"/>
      <c r="G22" s="23"/>
      <c r="H22" s="23" t="s">
        <v>43</v>
      </c>
      <c r="I22" s="23"/>
      <c r="J22" s="23" t="s">
        <v>44</v>
      </c>
    </row>
    <row r="23" customFormat="false" ht="14.9" hidden="false" customHeight="true" outlineLevel="0" collapsed="false">
      <c r="A23" s="19" t="s">
        <v>20</v>
      </c>
      <c r="B23" s="16" t="s">
        <v>45</v>
      </c>
      <c r="C23" s="16"/>
      <c r="D23" s="16"/>
      <c r="E23" s="16"/>
      <c r="F23" s="16"/>
      <c r="G23" s="16"/>
      <c r="H23" s="16"/>
      <c r="I23" s="16"/>
      <c r="J23" s="31" t="n">
        <f aca="false">ROUND(H17/220*220,2)</f>
        <v>210.56</v>
      </c>
    </row>
    <row r="24" customFormat="false" ht="14.9" hidden="false" customHeight="true" outlineLevel="0" collapsed="false">
      <c r="A24" s="19" t="s">
        <v>22</v>
      </c>
      <c r="B24" s="32" t="s">
        <v>46</v>
      </c>
      <c r="C24" s="32"/>
      <c r="D24" s="32"/>
      <c r="E24" s="32"/>
      <c r="F24" s="32"/>
      <c r="G24" s="32"/>
      <c r="H24" s="32"/>
      <c r="I24" s="33" t="n">
        <v>0</v>
      </c>
      <c r="J24" s="31" t="n">
        <f aca="false">J23*I24</f>
        <v>0</v>
      </c>
    </row>
    <row r="25" customFormat="false" ht="14.9" hidden="false" customHeight="true" outlineLevel="0" collapsed="false">
      <c r="A25" s="19" t="s">
        <v>25</v>
      </c>
      <c r="B25" s="16"/>
      <c r="C25" s="16"/>
      <c r="D25" s="16"/>
      <c r="E25" s="16"/>
      <c r="F25" s="16"/>
      <c r="G25" s="16"/>
      <c r="H25" s="16"/>
      <c r="I25" s="16"/>
      <c r="J25" s="31"/>
    </row>
    <row r="26" customFormat="false" ht="15.75" hidden="false" customHeight="true" outlineLevel="0" collapsed="false">
      <c r="A26" s="34" t="s">
        <v>47</v>
      </c>
      <c r="B26" s="34"/>
      <c r="C26" s="34"/>
      <c r="D26" s="34"/>
      <c r="E26" s="34"/>
      <c r="F26" s="34"/>
      <c r="G26" s="34"/>
      <c r="H26" s="34"/>
      <c r="I26" s="34"/>
      <c r="J26" s="35" t="n">
        <f aca="false">SUM(J23:J25)</f>
        <v>210.56</v>
      </c>
    </row>
    <row r="27" customFormat="false" ht="39.95" hidden="false" customHeight="true" outlineLevel="0" collapsed="false">
      <c r="A27" s="25"/>
      <c r="B27" s="25"/>
      <c r="C27" s="25"/>
      <c r="D27" s="25"/>
      <c r="E27" s="25"/>
      <c r="F27" s="25"/>
      <c r="G27" s="25"/>
      <c r="H27" s="25"/>
      <c r="I27" s="25"/>
      <c r="J27" s="25"/>
    </row>
    <row r="28" customFormat="false" ht="28.75" hidden="false" customHeight="true" outlineLevel="0" collapsed="false">
      <c r="A28" s="30" t="s">
        <v>48</v>
      </c>
      <c r="B28" s="30"/>
      <c r="C28" s="30"/>
      <c r="D28" s="30"/>
      <c r="E28" s="30"/>
      <c r="F28" s="30"/>
      <c r="G28" s="30"/>
      <c r="H28" s="30"/>
      <c r="I28" s="30"/>
      <c r="J28" s="30"/>
    </row>
    <row r="29" customFormat="false" ht="13.8" hidden="false" customHeight="false" outlineLevel="0" collapsed="false">
      <c r="A29" s="36" t="s">
        <v>49</v>
      </c>
      <c r="B29" s="36"/>
      <c r="C29" s="36"/>
      <c r="D29" s="36"/>
      <c r="E29" s="36"/>
      <c r="F29" s="36"/>
      <c r="G29" s="36"/>
      <c r="H29" s="36"/>
      <c r="I29" s="36"/>
      <c r="J29" s="36"/>
    </row>
    <row r="30" customFormat="false" ht="13.8" hidden="false" customHeight="false" outlineLevel="0" collapsed="false">
      <c r="A30" s="37" t="s">
        <v>50</v>
      </c>
      <c r="B30" s="36" t="s">
        <v>51</v>
      </c>
      <c r="C30" s="36"/>
      <c r="D30" s="36"/>
      <c r="E30" s="36"/>
      <c r="F30" s="36"/>
      <c r="G30" s="36"/>
      <c r="H30" s="36"/>
      <c r="I30" s="36"/>
      <c r="J30" s="23" t="s">
        <v>52</v>
      </c>
    </row>
    <row r="31" customFormat="false" ht="24" hidden="false" customHeight="true" outlineLevel="0" collapsed="false">
      <c r="A31" s="25" t="s">
        <v>20</v>
      </c>
      <c r="B31" s="38" t="s">
        <v>53</v>
      </c>
      <c r="C31" s="38"/>
      <c r="D31" s="38"/>
      <c r="E31" s="38"/>
      <c r="F31" s="38"/>
      <c r="G31" s="38"/>
      <c r="H31" s="38"/>
      <c r="I31" s="39"/>
      <c r="J31" s="40" t="n">
        <v>0</v>
      </c>
    </row>
    <row r="32" customFormat="false" ht="24" hidden="false" customHeight="true" outlineLevel="0" collapsed="false">
      <c r="A32" s="25" t="s">
        <v>22</v>
      </c>
      <c r="B32" s="16" t="s">
        <v>54</v>
      </c>
      <c r="C32" s="16"/>
      <c r="D32" s="16"/>
      <c r="E32" s="16"/>
      <c r="F32" s="16"/>
      <c r="G32" s="16"/>
      <c r="H32" s="16"/>
      <c r="I32" s="39"/>
      <c r="J32" s="40" t="n">
        <v>0</v>
      </c>
    </row>
    <row r="33" customFormat="false" ht="25.5" hidden="false" customHeight="true" outlineLevel="0" collapsed="false">
      <c r="A33" s="25" t="s">
        <v>25</v>
      </c>
      <c r="B33" s="16" t="s">
        <v>55</v>
      </c>
      <c r="C33" s="16"/>
      <c r="D33" s="16"/>
      <c r="E33" s="16"/>
      <c r="F33" s="16"/>
      <c r="G33" s="16"/>
      <c r="H33" s="16"/>
      <c r="I33" s="39"/>
      <c r="J33" s="40" t="n">
        <v>0</v>
      </c>
    </row>
    <row r="34" customFormat="false" ht="12.8" hidden="false" customHeight="false" outlineLevel="0" collapsed="false">
      <c r="A34" s="41" t="s">
        <v>56</v>
      </c>
      <c r="B34" s="41"/>
      <c r="C34" s="41"/>
      <c r="D34" s="41"/>
      <c r="E34" s="41"/>
      <c r="F34" s="41"/>
      <c r="G34" s="41"/>
      <c r="H34" s="41"/>
      <c r="I34" s="41"/>
      <c r="J34" s="40" t="n">
        <f aca="false">SUM(J31+J33+J32)</f>
        <v>0</v>
      </c>
    </row>
    <row r="35" customFormat="false" ht="12.8" hidden="false" customHeight="false" outlineLevel="0" collapsed="false">
      <c r="A35" s="42"/>
      <c r="B35" s="43"/>
      <c r="C35" s="43"/>
      <c r="D35" s="43"/>
      <c r="E35" s="43"/>
      <c r="F35" s="43"/>
      <c r="G35" s="43"/>
      <c r="H35" s="43"/>
      <c r="I35" s="43"/>
      <c r="J35" s="44"/>
    </row>
    <row r="36" customFormat="false" ht="12.8" hidden="false" customHeight="false" outlineLevel="0" collapsed="false">
      <c r="A36" s="41" t="s">
        <v>56</v>
      </c>
      <c r="B36" s="41"/>
      <c r="C36" s="41"/>
      <c r="D36" s="41"/>
      <c r="E36" s="41"/>
      <c r="F36" s="41"/>
      <c r="G36" s="41"/>
      <c r="H36" s="41"/>
      <c r="I36" s="41"/>
      <c r="J36" s="45" t="n">
        <f aca="false">J34+J35</f>
        <v>0</v>
      </c>
    </row>
    <row r="37" customFormat="false" ht="26.65" hidden="false" customHeight="true" outlineLevel="0" collapsed="false">
      <c r="A37" s="25"/>
      <c r="B37" s="25"/>
      <c r="C37" s="25"/>
      <c r="D37" s="25"/>
      <c r="E37" s="25"/>
      <c r="F37" s="25"/>
      <c r="G37" s="25"/>
      <c r="H37" s="25"/>
      <c r="I37" s="25"/>
      <c r="J37" s="25"/>
    </row>
    <row r="38" customFormat="false" ht="30.4" hidden="false" customHeight="true" outlineLevel="0" collapsed="false">
      <c r="A38" s="18" t="s">
        <v>57</v>
      </c>
      <c r="B38" s="18"/>
      <c r="C38" s="18"/>
      <c r="D38" s="18"/>
      <c r="E38" s="18"/>
      <c r="F38" s="18"/>
      <c r="G38" s="18"/>
      <c r="H38" s="18"/>
      <c r="I38" s="18"/>
      <c r="J38" s="18"/>
    </row>
    <row r="39" customFormat="false" ht="30.4" hidden="false" customHeight="true" outlineLevel="0" collapsed="false">
      <c r="A39" s="37" t="s">
        <v>58</v>
      </c>
      <c r="B39" s="37" t="s">
        <v>59</v>
      </c>
      <c r="C39" s="37"/>
      <c r="D39" s="37"/>
      <c r="E39" s="37"/>
      <c r="F39" s="37"/>
      <c r="G39" s="37"/>
      <c r="H39" s="37"/>
      <c r="I39" s="23" t="s">
        <v>60</v>
      </c>
      <c r="J39" s="23" t="s">
        <v>61</v>
      </c>
    </row>
    <row r="40" customFormat="false" ht="12.8" hidden="false" customHeight="false" outlineLevel="0" collapsed="false">
      <c r="A40" s="25" t="s">
        <v>20</v>
      </c>
      <c r="B40" s="43" t="s">
        <v>62</v>
      </c>
      <c r="C40" s="43"/>
      <c r="D40" s="43"/>
      <c r="E40" s="43"/>
      <c r="F40" s="43"/>
      <c r="G40" s="43"/>
      <c r="H40" s="43"/>
      <c r="I40" s="46"/>
      <c r="J40" s="45"/>
    </row>
    <row r="41" customFormat="false" ht="12.8" hidden="false" customHeight="false" outlineLevel="0" collapsed="false">
      <c r="A41" s="25" t="s">
        <v>22</v>
      </c>
      <c r="B41" s="43" t="s">
        <v>63</v>
      </c>
      <c r="C41" s="43"/>
      <c r="D41" s="43"/>
      <c r="E41" s="43"/>
      <c r="F41" s="43"/>
      <c r="G41" s="43"/>
      <c r="H41" s="43"/>
      <c r="I41" s="46"/>
      <c r="J41" s="45"/>
    </row>
    <row r="42" customFormat="false" ht="28.5" hidden="false" customHeight="true" outlineLevel="0" collapsed="false">
      <c r="A42" s="25" t="s">
        <v>25</v>
      </c>
      <c r="B42" s="47" t="s">
        <v>64</v>
      </c>
      <c r="C42" s="47"/>
      <c r="D42" s="47"/>
      <c r="E42" s="48" t="s">
        <v>65</v>
      </c>
      <c r="F42" s="48" t="n">
        <v>1</v>
      </c>
      <c r="G42" s="48" t="s">
        <v>66</v>
      </c>
      <c r="H42" s="48" t="n">
        <v>1</v>
      </c>
      <c r="I42" s="49"/>
      <c r="J42" s="45"/>
    </row>
    <row r="43" customFormat="false" ht="12.8" hidden="false" customHeight="false" outlineLevel="0" collapsed="false">
      <c r="A43" s="25" t="s">
        <v>28</v>
      </c>
      <c r="B43" s="43" t="s">
        <v>67</v>
      </c>
      <c r="C43" s="43"/>
      <c r="D43" s="43"/>
      <c r="E43" s="43"/>
      <c r="F43" s="43"/>
      <c r="G43" s="43"/>
      <c r="H43" s="43"/>
      <c r="I43" s="46"/>
      <c r="J43" s="45"/>
    </row>
    <row r="44" customFormat="false" ht="12.8" hidden="false" customHeight="false" outlineLevel="0" collapsed="false">
      <c r="A44" s="25" t="s">
        <v>30</v>
      </c>
      <c r="B44" s="43" t="s">
        <v>68</v>
      </c>
      <c r="C44" s="43"/>
      <c r="D44" s="43"/>
      <c r="E44" s="43"/>
      <c r="F44" s="43"/>
      <c r="G44" s="43"/>
      <c r="H44" s="43"/>
      <c r="I44" s="46"/>
      <c r="J44" s="45"/>
    </row>
    <row r="45" customFormat="false" ht="12.8" hidden="false" customHeight="false" outlineLevel="0" collapsed="false">
      <c r="A45" s="25" t="s">
        <v>69</v>
      </c>
      <c r="B45" s="43" t="s">
        <v>70</v>
      </c>
      <c r="C45" s="43"/>
      <c r="D45" s="43"/>
      <c r="E45" s="43"/>
      <c r="F45" s="43"/>
      <c r="G45" s="43"/>
      <c r="H45" s="43"/>
      <c r="I45" s="46"/>
      <c r="J45" s="45"/>
    </row>
    <row r="46" customFormat="false" ht="12.8" hidden="false" customHeight="false" outlineLevel="0" collapsed="false">
      <c r="A46" s="25" t="s">
        <v>71</v>
      </c>
      <c r="B46" s="43" t="s">
        <v>72</v>
      </c>
      <c r="C46" s="43"/>
      <c r="D46" s="43"/>
      <c r="E46" s="43"/>
      <c r="F46" s="43"/>
      <c r="G46" s="43"/>
      <c r="H46" s="43"/>
      <c r="I46" s="46"/>
      <c r="J46" s="45"/>
    </row>
    <row r="47" customFormat="false" ht="12.8" hidden="false" customHeight="false" outlineLevel="0" collapsed="false">
      <c r="A47" s="25" t="s">
        <v>73</v>
      </c>
      <c r="B47" s="43" t="s">
        <v>74</v>
      </c>
      <c r="C47" s="43"/>
      <c r="D47" s="43"/>
      <c r="E47" s="43"/>
      <c r="F47" s="43"/>
      <c r="G47" s="43"/>
      <c r="H47" s="43"/>
      <c r="I47" s="46"/>
      <c r="J47" s="45"/>
    </row>
    <row r="48" customFormat="false" ht="12.8" hidden="false" customHeight="false" outlineLevel="0" collapsed="false">
      <c r="A48" s="41" t="s">
        <v>56</v>
      </c>
      <c r="B48" s="41"/>
      <c r="C48" s="41"/>
      <c r="D48" s="41"/>
      <c r="E48" s="41"/>
      <c r="F48" s="41"/>
      <c r="G48" s="41"/>
      <c r="H48" s="41"/>
      <c r="I48" s="50" t="n">
        <f aca="false">SUM(I40:I47)</f>
        <v>0</v>
      </c>
      <c r="J48" s="45" t="n">
        <f aca="false">SUM(J40:J47)</f>
        <v>0</v>
      </c>
    </row>
    <row r="49" customFormat="false" ht="39.4" hidden="false" customHeight="true" outlineLevel="0" collapsed="false">
      <c r="A49" s="25"/>
      <c r="B49" s="25"/>
      <c r="C49" s="25"/>
      <c r="D49" s="25"/>
      <c r="E49" s="25"/>
      <c r="F49" s="25"/>
      <c r="G49" s="25"/>
      <c r="H49" s="25"/>
      <c r="I49" s="25"/>
      <c r="J49" s="25"/>
    </row>
    <row r="50" customFormat="false" ht="16.15" hidden="false" customHeight="true" outlineLevel="0" collapsed="false">
      <c r="A50" s="18" t="s">
        <v>75</v>
      </c>
      <c r="B50" s="18"/>
      <c r="C50" s="18"/>
      <c r="D50" s="18"/>
      <c r="E50" s="18"/>
      <c r="F50" s="18"/>
      <c r="G50" s="18"/>
      <c r="H50" s="18"/>
      <c r="I50" s="18"/>
      <c r="J50" s="18"/>
    </row>
    <row r="51" customFormat="false" ht="16.15" hidden="false" customHeight="true" outlineLevel="0" collapsed="false">
      <c r="A51" s="37" t="s">
        <v>76</v>
      </c>
      <c r="B51" s="37" t="s">
        <v>77</v>
      </c>
      <c r="C51" s="37"/>
      <c r="D51" s="37"/>
      <c r="E51" s="37"/>
      <c r="F51" s="37"/>
      <c r="G51" s="37"/>
      <c r="H51" s="37"/>
      <c r="I51" s="37"/>
      <c r="J51" s="23" t="s">
        <v>52</v>
      </c>
    </row>
    <row r="52" customFormat="false" ht="12.8" hidden="false" customHeight="false" outlineLevel="0" collapsed="false">
      <c r="A52" s="25" t="s">
        <v>20</v>
      </c>
      <c r="B52" s="51" t="s">
        <v>78</v>
      </c>
      <c r="C52" s="51"/>
      <c r="D52" s="51"/>
      <c r="E52" s="51"/>
      <c r="F52" s="51"/>
      <c r="G52" s="51"/>
      <c r="H52" s="51"/>
      <c r="I52" s="51"/>
      <c r="J52" s="45" t="n">
        <v>0</v>
      </c>
    </row>
    <row r="53" customFormat="false" ht="12.8" hidden="false" customHeight="false" outlineLevel="0" collapsed="false">
      <c r="A53" s="25"/>
      <c r="B53" s="43" t="s">
        <v>79</v>
      </c>
      <c r="C53" s="43"/>
      <c r="D53" s="43"/>
      <c r="E53" s="43"/>
      <c r="F53" s="43"/>
      <c r="G53" s="43"/>
      <c r="H53" s="43"/>
      <c r="I53" s="52"/>
      <c r="J53" s="53" t="s">
        <v>80</v>
      </c>
    </row>
    <row r="54" customFormat="false" ht="12.8" hidden="false" customHeight="false" outlineLevel="0" collapsed="false">
      <c r="A54" s="25"/>
      <c r="B54" s="43" t="s">
        <v>81</v>
      </c>
      <c r="C54" s="43"/>
      <c r="D54" s="43"/>
      <c r="E54" s="43"/>
      <c r="F54" s="43"/>
      <c r="G54" s="43"/>
      <c r="H54" s="43"/>
      <c r="I54" s="54"/>
      <c r="J54" s="53"/>
    </row>
    <row r="55" customFormat="false" ht="12.8" hidden="false" customHeight="false" outlineLevel="0" collapsed="false">
      <c r="A55" s="25"/>
      <c r="B55" s="43" t="s">
        <v>82</v>
      </c>
      <c r="C55" s="43"/>
      <c r="D55" s="43"/>
      <c r="E55" s="43"/>
      <c r="F55" s="43"/>
      <c r="G55" s="43"/>
      <c r="H55" s="43"/>
      <c r="I55" s="55"/>
      <c r="J55" s="53"/>
    </row>
    <row r="56" customFormat="false" ht="12.8" hidden="false" customHeight="false" outlineLevel="0" collapsed="false">
      <c r="A56" s="25" t="s">
        <v>22</v>
      </c>
      <c r="B56" s="51" t="s">
        <v>83</v>
      </c>
      <c r="C56" s="51"/>
      <c r="D56" s="51"/>
      <c r="E56" s="51"/>
      <c r="F56" s="51"/>
      <c r="G56" s="51"/>
      <c r="H56" s="51"/>
      <c r="I56" s="51"/>
      <c r="J56" s="45" t="n">
        <f aca="false">ROUND((I57*I58*81%),2)</f>
        <v>0</v>
      </c>
    </row>
    <row r="57" customFormat="false" ht="12.8" hidden="false" customHeight="false" outlineLevel="0" collapsed="false">
      <c r="A57" s="25"/>
      <c r="B57" s="43" t="s">
        <v>84</v>
      </c>
      <c r="C57" s="43"/>
      <c r="D57" s="43"/>
      <c r="E57" s="43"/>
      <c r="F57" s="43"/>
      <c r="G57" s="43"/>
      <c r="H57" s="43"/>
      <c r="I57" s="52"/>
      <c r="J57" s="53" t="s">
        <v>80</v>
      </c>
    </row>
    <row r="58" customFormat="false" ht="12.8" hidden="false" customHeight="false" outlineLevel="0" collapsed="false">
      <c r="A58" s="56"/>
      <c r="B58" s="43" t="s">
        <v>85</v>
      </c>
      <c r="C58" s="43"/>
      <c r="D58" s="43"/>
      <c r="E58" s="43"/>
      <c r="F58" s="43"/>
      <c r="G58" s="43"/>
      <c r="H58" s="43"/>
      <c r="I58" s="55"/>
      <c r="J58" s="53"/>
    </row>
    <row r="59" customFormat="false" ht="12.8" hidden="false" customHeight="false" outlineLevel="0" collapsed="false">
      <c r="A59" s="25" t="s">
        <v>25</v>
      </c>
      <c r="B59" s="43" t="s">
        <v>86</v>
      </c>
      <c r="C59" s="43"/>
      <c r="D59" s="43"/>
      <c r="E59" s="43"/>
      <c r="F59" s="43"/>
      <c r="G59" s="43"/>
      <c r="H59" s="43"/>
      <c r="I59" s="43"/>
      <c r="J59" s="45" t="n">
        <v>0</v>
      </c>
    </row>
    <row r="60" customFormat="false" ht="27.6" hidden="false" customHeight="true" outlineLevel="0" collapsed="false">
      <c r="A60" s="25" t="s">
        <v>28</v>
      </c>
      <c r="B60" s="16" t="s">
        <v>87</v>
      </c>
      <c r="C60" s="16"/>
      <c r="D60" s="16"/>
      <c r="E60" s="16"/>
      <c r="F60" s="16"/>
      <c r="G60" s="16"/>
      <c r="H60" s="16"/>
      <c r="I60" s="16"/>
      <c r="J60" s="45" t="n">
        <v>0</v>
      </c>
    </row>
    <row r="61" customFormat="false" ht="27.6" hidden="false" customHeight="true" outlineLevel="0" collapsed="false">
      <c r="A61" s="25" t="s">
        <v>30</v>
      </c>
      <c r="B61" s="38" t="s">
        <v>88</v>
      </c>
      <c r="C61" s="38"/>
      <c r="D61" s="38"/>
      <c r="E61" s="38"/>
      <c r="F61" s="38"/>
      <c r="G61" s="38"/>
      <c r="H61" s="38"/>
      <c r="I61" s="38"/>
      <c r="J61" s="57" t="n">
        <v>0</v>
      </c>
    </row>
    <row r="62" customFormat="false" ht="12.8" hidden="false" customHeight="false" outlineLevel="0" collapsed="false">
      <c r="A62" s="25" t="s">
        <v>69</v>
      </c>
      <c r="B62" s="43" t="s">
        <v>89</v>
      </c>
      <c r="C62" s="43"/>
      <c r="D62" s="43"/>
      <c r="E62" s="43"/>
      <c r="F62" s="43"/>
      <c r="G62" s="43"/>
      <c r="H62" s="43"/>
      <c r="I62" s="43"/>
      <c r="J62" s="58" t="s">
        <v>80</v>
      </c>
    </row>
    <row r="63" customFormat="false" ht="12.8" hidden="false" customHeight="false" outlineLevel="0" collapsed="false">
      <c r="A63" s="41" t="s">
        <v>47</v>
      </c>
      <c r="B63" s="41"/>
      <c r="C63" s="41"/>
      <c r="D63" s="41"/>
      <c r="E63" s="41"/>
      <c r="F63" s="41"/>
      <c r="G63" s="41"/>
      <c r="H63" s="41"/>
      <c r="I63" s="41"/>
      <c r="J63" s="45" t="n">
        <f aca="false">SUM(J52:J61)</f>
        <v>0</v>
      </c>
    </row>
    <row r="64" customFormat="false" ht="24.5" hidden="false" customHeight="true" outlineLevel="0" collapsed="false">
      <c r="A64" s="25"/>
      <c r="B64" s="25"/>
      <c r="C64" s="25"/>
      <c r="D64" s="25"/>
      <c r="E64" s="25"/>
      <c r="F64" s="25"/>
      <c r="G64" s="25"/>
      <c r="H64" s="25"/>
      <c r="I64" s="25"/>
      <c r="J64" s="25"/>
    </row>
    <row r="65" customFormat="false" ht="16.15" hidden="false" customHeight="true" outlineLevel="0" collapsed="false">
      <c r="A65" s="59" t="s">
        <v>90</v>
      </c>
      <c r="B65" s="59"/>
      <c r="C65" s="59"/>
      <c r="D65" s="59"/>
      <c r="E65" s="59"/>
      <c r="F65" s="59"/>
      <c r="G65" s="59"/>
      <c r="H65" s="59"/>
      <c r="I65" s="59"/>
      <c r="J65" s="59"/>
    </row>
    <row r="66" customFormat="false" ht="16.15" hidden="false" customHeight="true" outlineLevel="0" collapsed="false">
      <c r="A66" s="23" t="n">
        <v>2</v>
      </c>
      <c r="B66" s="23" t="s">
        <v>91</v>
      </c>
      <c r="C66" s="23"/>
      <c r="D66" s="23"/>
      <c r="E66" s="23"/>
      <c r="F66" s="23"/>
      <c r="G66" s="23"/>
      <c r="H66" s="23"/>
      <c r="I66" s="23"/>
      <c r="J66" s="23" t="s">
        <v>52</v>
      </c>
    </row>
    <row r="67" customFormat="false" ht="14.65" hidden="false" customHeight="true" outlineLevel="0" collapsed="false">
      <c r="A67" s="19" t="s">
        <v>50</v>
      </c>
      <c r="B67" s="38" t="s">
        <v>92</v>
      </c>
      <c r="C67" s="38"/>
      <c r="D67" s="38"/>
      <c r="E67" s="38"/>
      <c r="F67" s="38"/>
      <c r="G67" s="38"/>
      <c r="H67" s="38"/>
      <c r="I67" s="38"/>
      <c r="J67" s="60" t="n">
        <f aca="false">J36</f>
        <v>0</v>
      </c>
    </row>
    <row r="68" customFormat="false" ht="14.65" hidden="false" customHeight="true" outlineLevel="0" collapsed="false">
      <c r="A68" s="19" t="s">
        <v>58</v>
      </c>
      <c r="B68" s="16" t="s">
        <v>59</v>
      </c>
      <c r="C68" s="16"/>
      <c r="D68" s="16"/>
      <c r="E68" s="16"/>
      <c r="F68" s="16"/>
      <c r="G68" s="16"/>
      <c r="H68" s="16"/>
      <c r="I68" s="16"/>
      <c r="J68" s="60" t="n">
        <f aca="false">J48</f>
        <v>0</v>
      </c>
    </row>
    <row r="69" customFormat="false" ht="14.65" hidden="false" customHeight="true" outlineLevel="0" collapsed="false">
      <c r="A69" s="19" t="s">
        <v>76</v>
      </c>
      <c r="B69" s="16" t="s">
        <v>77</v>
      </c>
      <c r="C69" s="16"/>
      <c r="D69" s="16"/>
      <c r="E69" s="16"/>
      <c r="F69" s="16"/>
      <c r="G69" s="16"/>
      <c r="H69" s="16"/>
      <c r="I69" s="16"/>
      <c r="J69" s="60" t="n">
        <f aca="false">J63</f>
        <v>0</v>
      </c>
    </row>
    <row r="70" customFormat="false" ht="14.65" hidden="false" customHeight="true" outlineLevel="0" collapsed="false">
      <c r="A70" s="34" t="s">
        <v>56</v>
      </c>
      <c r="B70" s="34"/>
      <c r="C70" s="34"/>
      <c r="D70" s="34"/>
      <c r="E70" s="34"/>
      <c r="F70" s="34"/>
      <c r="G70" s="34"/>
      <c r="H70" s="34"/>
      <c r="I70" s="34"/>
      <c r="J70" s="61" t="n">
        <f aca="false">SUM(J67+J68+J69)</f>
        <v>0</v>
      </c>
    </row>
    <row r="71" customFormat="false" ht="20.75" hidden="false" customHeight="true" outlineLevel="0" collapsed="false">
      <c r="A71" s="25"/>
      <c r="B71" s="25"/>
      <c r="C71" s="25"/>
      <c r="D71" s="25"/>
      <c r="E71" s="25"/>
      <c r="F71" s="25"/>
      <c r="G71" s="25"/>
      <c r="H71" s="25"/>
      <c r="I71" s="25"/>
      <c r="J71" s="25"/>
    </row>
    <row r="72" customFormat="false" ht="33" hidden="false" customHeight="true" outlineLevel="0" collapsed="false">
      <c r="A72" s="30" t="s">
        <v>93</v>
      </c>
      <c r="B72" s="30"/>
      <c r="C72" s="30"/>
      <c r="D72" s="30"/>
      <c r="E72" s="30"/>
      <c r="F72" s="30"/>
      <c r="G72" s="30"/>
      <c r="H72" s="30"/>
      <c r="I72" s="30"/>
      <c r="J72" s="30"/>
    </row>
    <row r="73" customFormat="false" ht="16.15" hidden="false" customHeight="true" outlineLevel="0" collapsed="false">
      <c r="A73" s="37" t="n">
        <v>3</v>
      </c>
      <c r="B73" s="23" t="s">
        <v>94</v>
      </c>
      <c r="C73" s="23"/>
      <c r="D73" s="23"/>
      <c r="E73" s="23"/>
      <c r="F73" s="23"/>
      <c r="G73" s="23"/>
      <c r="H73" s="23"/>
      <c r="I73" s="23"/>
      <c r="J73" s="37" t="s">
        <v>95</v>
      </c>
    </row>
    <row r="74" customFormat="false" ht="24.75" hidden="false" customHeight="true" outlineLevel="0" collapsed="false">
      <c r="A74" s="25" t="s">
        <v>20</v>
      </c>
      <c r="B74" s="38" t="s">
        <v>96</v>
      </c>
      <c r="C74" s="38"/>
      <c r="D74" s="38"/>
      <c r="E74" s="38"/>
      <c r="F74" s="38"/>
      <c r="G74" s="38"/>
      <c r="H74" s="38"/>
      <c r="I74" s="62"/>
      <c r="J74" s="63" t="n">
        <f aca="false">I74*J26</f>
        <v>0</v>
      </c>
    </row>
    <row r="75" customFormat="false" ht="22.15" hidden="false" customHeight="true" outlineLevel="0" collapsed="false">
      <c r="A75" s="25" t="s">
        <v>22</v>
      </c>
      <c r="B75" s="16" t="s">
        <v>97</v>
      </c>
      <c r="C75" s="16"/>
      <c r="D75" s="16"/>
      <c r="E75" s="16"/>
      <c r="F75" s="16"/>
      <c r="G75" s="16"/>
      <c r="H75" s="16"/>
      <c r="I75" s="62"/>
      <c r="J75" s="31" t="n">
        <f aca="false">ROUND($J$74*I47,2)</f>
        <v>0</v>
      </c>
    </row>
    <row r="76" customFormat="false" ht="40.4" hidden="false" customHeight="true" outlineLevel="0" collapsed="false">
      <c r="A76" s="25" t="s">
        <v>25</v>
      </c>
      <c r="B76" s="64" t="s">
        <v>98</v>
      </c>
      <c r="C76" s="64"/>
      <c r="D76" s="64"/>
      <c r="E76" s="64"/>
      <c r="F76" s="64"/>
      <c r="G76" s="64"/>
      <c r="H76" s="64"/>
      <c r="I76" s="65"/>
      <c r="J76" s="31" t="n">
        <f aca="false">ROUND($J$26*I76,2)</f>
        <v>0</v>
      </c>
    </row>
    <row r="77" customFormat="false" ht="31.9" hidden="false" customHeight="true" outlineLevel="0" collapsed="false">
      <c r="A77" s="25" t="s">
        <v>28</v>
      </c>
      <c r="B77" s="66" t="s">
        <v>99</v>
      </c>
      <c r="C77" s="66"/>
      <c r="D77" s="66"/>
      <c r="E77" s="66"/>
      <c r="F77" s="66"/>
      <c r="G77" s="66"/>
      <c r="H77" s="66"/>
      <c r="I77" s="67"/>
      <c r="J77" s="31" t="n">
        <f aca="false">I77*J26</f>
        <v>0</v>
      </c>
    </row>
    <row r="78" customFormat="false" ht="36.05" hidden="false" customHeight="true" outlineLevel="0" collapsed="false">
      <c r="A78" s="25" t="s">
        <v>30</v>
      </c>
      <c r="B78" s="38" t="s">
        <v>100</v>
      </c>
      <c r="C78" s="38"/>
      <c r="D78" s="38"/>
      <c r="E78" s="38"/>
      <c r="F78" s="38"/>
      <c r="G78" s="38"/>
      <c r="H78" s="38"/>
      <c r="I78" s="67"/>
      <c r="J78" s="31" t="n">
        <f aca="false">ROUND($I$48*J77,2)</f>
        <v>0</v>
      </c>
    </row>
    <row r="79" customFormat="false" ht="12.8" hidden="false" customHeight="false" outlineLevel="0" collapsed="false">
      <c r="A79" s="41" t="s">
        <v>56</v>
      </c>
      <c r="B79" s="41"/>
      <c r="C79" s="41"/>
      <c r="D79" s="41"/>
      <c r="E79" s="41"/>
      <c r="F79" s="41"/>
      <c r="G79" s="41"/>
      <c r="H79" s="41"/>
      <c r="I79" s="41"/>
      <c r="J79" s="45" t="n">
        <f aca="false">SUM(J74:J78)</f>
        <v>0</v>
      </c>
    </row>
    <row r="80" customFormat="false" ht="31.4" hidden="false" customHeight="true" outlineLevel="0" collapsed="false">
      <c r="A80" s="25"/>
      <c r="B80" s="25"/>
      <c r="C80" s="25"/>
      <c r="D80" s="25"/>
      <c r="E80" s="25"/>
      <c r="F80" s="25"/>
      <c r="G80" s="25"/>
      <c r="H80" s="25"/>
      <c r="I80" s="25"/>
      <c r="J80" s="25"/>
    </row>
    <row r="81" customFormat="false" ht="16.15" hidden="false" customHeight="true" outlineLevel="0" collapsed="false">
      <c r="A81" s="23" t="s">
        <v>101</v>
      </c>
      <c r="B81" s="23"/>
      <c r="C81" s="23"/>
      <c r="D81" s="23"/>
      <c r="E81" s="23"/>
      <c r="F81" s="23"/>
      <c r="G81" s="23"/>
      <c r="H81" s="23"/>
      <c r="I81" s="23"/>
      <c r="J81" s="23"/>
    </row>
    <row r="82" customFormat="false" ht="48.75" hidden="false" customHeight="true" outlineLevel="0" collapsed="false">
      <c r="A82" s="68" t="s">
        <v>102</v>
      </c>
      <c r="B82" s="68"/>
      <c r="C82" s="68"/>
      <c r="D82" s="68"/>
      <c r="E82" s="68"/>
      <c r="F82" s="68"/>
      <c r="G82" s="68"/>
      <c r="H82" s="68"/>
      <c r="I82" s="68"/>
      <c r="J82" s="69" t="n">
        <f aca="false">J85+J31+J32</f>
        <v>0</v>
      </c>
    </row>
    <row r="83" customFormat="false" ht="14.65" hidden="false" customHeight="true" outlineLevel="0" collapsed="false">
      <c r="A83" s="16"/>
      <c r="B83" s="16"/>
      <c r="C83" s="16"/>
      <c r="D83" s="16"/>
      <c r="E83" s="16"/>
      <c r="F83" s="16"/>
      <c r="G83" s="16"/>
      <c r="H83" s="16"/>
      <c r="I83" s="16"/>
      <c r="J83" s="16"/>
    </row>
    <row r="84" customFormat="false" ht="15" hidden="false" customHeight="true" outlineLevel="0" collapsed="false">
      <c r="A84" s="70" t="s">
        <v>103</v>
      </c>
      <c r="B84" s="37" t="s">
        <v>104</v>
      </c>
      <c r="C84" s="37"/>
      <c r="D84" s="37"/>
      <c r="E84" s="37"/>
      <c r="F84" s="37"/>
      <c r="G84" s="37"/>
      <c r="H84" s="37"/>
      <c r="I84" s="37"/>
      <c r="J84" s="70" t="s">
        <v>52</v>
      </c>
    </row>
    <row r="85" customFormat="false" ht="26.25" hidden="false" customHeight="true" outlineLevel="0" collapsed="false">
      <c r="A85" s="42" t="s">
        <v>20</v>
      </c>
      <c r="B85" s="38" t="s">
        <v>105</v>
      </c>
      <c r="C85" s="38"/>
      <c r="D85" s="38"/>
      <c r="E85" s="38"/>
      <c r="F85" s="38"/>
      <c r="G85" s="38"/>
      <c r="H85" s="38"/>
      <c r="I85" s="71"/>
      <c r="J85" s="45" t="n">
        <f aca="false">ROUND(($J$26*I85),2)</f>
        <v>0</v>
      </c>
    </row>
    <row r="86" customFormat="false" ht="12.8" hidden="false" customHeight="false" outlineLevel="0" collapsed="false">
      <c r="A86" s="42" t="s">
        <v>22</v>
      </c>
      <c r="B86" s="72" t="s">
        <v>106</v>
      </c>
      <c r="C86" s="73"/>
      <c r="D86" s="73"/>
      <c r="E86" s="73"/>
      <c r="F86" s="73"/>
      <c r="G86" s="73"/>
      <c r="H86" s="74"/>
      <c r="I86" s="75"/>
      <c r="J86" s="76" t="n">
        <f aca="false">ROUND((J$26*I86),2)</f>
        <v>0</v>
      </c>
    </row>
    <row r="87" customFormat="false" ht="12.8" hidden="false" customHeight="false" outlineLevel="0" collapsed="false">
      <c r="A87" s="42" t="s">
        <v>25</v>
      </c>
      <c r="B87" s="77" t="s">
        <v>107</v>
      </c>
      <c r="C87" s="77"/>
      <c r="D87" s="77"/>
      <c r="E87" s="77"/>
      <c r="F87" s="77"/>
      <c r="G87" s="77"/>
      <c r="H87" s="77"/>
      <c r="I87" s="75"/>
      <c r="J87" s="76" t="n">
        <f aca="false">ROUND((J$26*I87),2)</f>
        <v>0</v>
      </c>
    </row>
    <row r="88" customFormat="false" ht="12.8" hidden="false" customHeight="false" outlineLevel="0" collapsed="false">
      <c r="A88" s="42" t="s">
        <v>28</v>
      </c>
      <c r="B88" s="77" t="s">
        <v>108</v>
      </c>
      <c r="C88" s="77"/>
      <c r="D88" s="77"/>
      <c r="E88" s="77"/>
      <c r="F88" s="77"/>
      <c r="G88" s="77"/>
      <c r="H88" s="77"/>
      <c r="I88" s="75"/>
      <c r="J88" s="76" t="n">
        <f aca="false">ROUND((J$26*I88),2)</f>
        <v>0</v>
      </c>
    </row>
    <row r="89" customFormat="false" ht="12.8" hidden="false" customHeight="false" outlineLevel="0" collapsed="false">
      <c r="A89" s="42" t="s">
        <v>30</v>
      </c>
      <c r="B89" s="77" t="s">
        <v>109</v>
      </c>
      <c r="C89" s="77"/>
      <c r="D89" s="77"/>
      <c r="E89" s="77"/>
      <c r="F89" s="77"/>
      <c r="G89" s="77"/>
      <c r="H89" s="77"/>
      <c r="I89" s="78"/>
      <c r="J89" s="76" t="n">
        <f aca="false">ROUND((J$26*I89),2)</f>
        <v>0</v>
      </c>
    </row>
    <row r="90" customFormat="false" ht="12.8" hidden="false" customHeight="false" outlineLevel="0" collapsed="false">
      <c r="A90" s="42" t="s">
        <v>69</v>
      </c>
      <c r="B90" s="43" t="s">
        <v>110</v>
      </c>
      <c r="C90" s="43"/>
      <c r="D90" s="43"/>
      <c r="E90" s="43"/>
      <c r="F90" s="43"/>
      <c r="G90" s="43"/>
      <c r="H90" s="43"/>
      <c r="I90" s="43"/>
      <c r="J90" s="76" t="n">
        <f aca="false">ROUND((J$26*I90),2)</f>
        <v>0</v>
      </c>
    </row>
    <row r="91" customFormat="false" ht="12.8" hidden="false" customHeight="false" outlineLevel="0" collapsed="false">
      <c r="A91" s="41" t="s">
        <v>56</v>
      </c>
      <c r="B91" s="41"/>
      <c r="C91" s="41"/>
      <c r="D91" s="41"/>
      <c r="E91" s="41"/>
      <c r="F91" s="41"/>
      <c r="G91" s="41"/>
      <c r="H91" s="41"/>
      <c r="I91" s="41"/>
      <c r="J91" s="44" t="n">
        <f aca="false">SUM(J85:J90)</f>
        <v>0</v>
      </c>
    </row>
    <row r="92" customFormat="false" ht="14.65" hidden="false" customHeight="true" outlineLevel="0" collapsed="false">
      <c r="A92" s="42" t="s">
        <v>71</v>
      </c>
      <c r="B92" s="43" t="s">
        <v>111</v>
      </c>
      <c r="C92" s="43"/>
      <c r="D92" s="43"/>
      <c r="E92" s="43"/>
      <c r="F92" s="43"/>
      <c r="G92" s="43"/>
      <c r="H92" s="43"/>
      <c r="I92" s="43"/>
      <c r="J92" s="44" t="n">
        <f aca="false">ROUND(I48*J91,2)</f>
        <v>0</v>
      </c>
    </row>
    <row r="93" customFormat="false" ht="12.8" hidden="false" customHeight="false" outlineLevel="0" collapsed="false">
      <c r="A93" s="41" t="s">
        <v>56</v>
      </c>
      <c r="B93" s="41"/>
      <c r="C93" s="41"/>
      <c r="D93" s="41"/>
      <c r="E93" s="41"/>
      <c r="F93" s="41"/>
      <c r="G93" s="41"/>
      <c r="H93" s="41"/>
      <c r="I93" s="41"/>
      <c r="J93" s="45" t="n">
        <f aca="false">SUM(J91:J92)</f>
        <v>0</v>
      </c>
    </row>
    <row r="94" customFormat="false" ht="13.8" hidden="false" customHeight="false" outlineLevel="0" collapsed="false">
      <c r="A94" s="37" t="s">
        <v>112</v>
      </c>
      <c r="B94" s="37" t="s">
        <v>113</v>
      </c>
      <c r="C94" s="37"/>
      <c r="D94" s="37"/>
      <c r="E94" s="37"/>
      <c r="F94" s="37"/>
      <c r="G94" s="37"/>
      <c r="H94" s="37"/>
      <c r="I94" s="37"/>
      <c r="J94" s="79" t="s">
        <v>52</v>
      </c>
    </row>
    <row r="95" customFormat="false" ht="12.8" hidden="false" customHeight="false" outlineLevel="0" collapsed="false">
      <c r="A95" s="25" t="s">
        <v>20</v>
      </c>
      <c r="B95" s="43" t="s">
        <v>114</v>
      </c>
      <c r="C95" s="43"/>
      <c r="D95" s="43"/>
      <c r="E95" s="43"/>
      <c r="F95" s="43"/>
      <c r="G95" s="43"/>
      <c r="H95" s="43"/>
      <c r="I95" s="43"/>
      <c r="J95" s="45" t="n">
        <v>0</v>
      </c>
    </row>
    <row r="96" customFormat="false" ht="12.8" hidden="false" customHeight="false" outlineLevel="0" collapsed="false">
      <c r="A96" s="41" t="s">
        <v>56</v>
      </c>
      <c r="B96" s="41"/>
      <c r="C96" s="41"/>
      <c r="D96" s="41"/>
      <c r="E96" s="41"/>
      <c r="F96" s="41"/>
      <c r="G96" s="41"/>
      <c r="H96" s="41"/>
      <c r="I96" s="41"/>
      <c r="J96" s="45" t="n">
        <v>0</v>
      </c>
    </row>
    <row r="97" customFormat="false" ht="12.8" hidden="false" customHeight="false" outlineLevel="0" collapsed="false">
      <c r="A97" s="42" t="s">
        <v>22</v>
      </c>
      <c r="B97" s="43" t="s">
        <v>115</v>
      </c>
      <c r="C97" s="43"/>
      <c r="D97" s="43"/>
      <c r="E97" s="43"/>
      <c r="F97" s="43"/>
      <c r="G97" s="43"/>
      <c r="H97" s="43"/>
      <c r="I97" s="43"/>
      <c r="J97" s="44" t="n">
        <f aca="false">ROUND(I48*J96,2)</f>
        <v>0</v>
      </c>
    </row>
    <row r="98" customFormat="false" ht="12.8" hidden="false" customHeight="false" outlineLevel="0" collapsed="false">
      <c r="A98" s="41" t="s">
        <v>56</v>
      </c>
      <c r="B98" s="41"/>
      <c r="C98" s="41"/>
      <c r="D98" s="41"/>
      <c r="E98" s="41"/>
      <c r="F98" s="41"/>
      <c r="G98" s="41"/>
      <c r="H98" s="41"/>
      <c r="I98" s="41"/>
      <c r="J98" s="45" t="n">
        <f aca="false">SUM(J96:J97)</f>
        <v>0</v>
      </c>
    </row>
    <row r="99" customFormat="false" ht="12.8" hidden="false" customHeight="false" outlineLevel="0" collapsed="false">
      <c r="A99" s="25"/>
      <c r="B99" s="25"/>
      <c r="C99" s="25"/>
      <c r="D99" s="25"/>
      <c r="E99" s="25"/>
      <c r="F99" s="25"/>
      <c r="G99" s="25"/>
      <c r="H99" s="25"/>
      <c r="I99" s="25"/>
      <c r="J99" s="25"/>
    </row>
    <row r="100" customFormat="false" ht="16.15" hidden="false" customHeight="true" outlineLevel="0" collapsed="false">
      <c r="A100" s="23" t="s">
        <v>116</v>
      </c>
      <c r="B100" s="23"/>
      <c r="C100" s="23"/>
      <c r="D100" s="23"/>
      <c r="E100" s="23"/>
      <c r="F100" s="23"/>
      <c r="G100" s="23"/>
      <c r="H100" s="23"/>
      <c r="I100" s="23"/>
      <c r="J100" s="23"/>
    </row>
    <row r="101" customFormat="false" ht="16.15" hidden="false" customHeight="true" outlineLevel="0" collapsed="false">
      <c r="A101" s="23" t="n">
        <v>4</v>
      </c>
      <c r="B101" s="23" t="s">
        <v>117</v>
      </c>
      <c r="C101" s="23"/>
      <c r="D101" s="23"/>
      <c r="E101" s="23"/>
      <c r="F101" s="23"/>
      <c r="G101" s="23"/>
      <c r="H101" s="23"/>
      <c r="I101" s="23"/>
      <c r="J101" s="79" t="s">
        <v>52</v>
      </c>
    </row>
    <row r="102" customFormat="false" ht="14.65" hidden="false" customHeight="true" outlineLevel="0" collapsed="false">
      <c r="A102" s="19" t="s">
        <v>103</v>
      </c>
      <c r="B102" s="16" t="s">
        <v>104</v>
      </c>
      <c r="C102" s="16"/>
      <c r="D102" s="16"/>
      <c r="E102" s="16"/>
      <c r="F102" s="16"/>
      <c r="G102" s="16"/>
      <c r="H102" s="16"/>
      <c r="I102" s="16"/>
      <c r="J102" s="45" t="n">
        <v>0</v>
      </c>
    </row>
    <row r="103" customFormat="false" ht="14.65" hidden="false" customHeight="true" outlineLevel="0" collapsed="false">
      <c r="A103" s="19" t="s">
        <v>118</v>
      </c>
      <c r="B103" s="16" t="s">
        <v>113</v>
      </c>
      <c r="C103" s="16"/>
      <c r="D103" s="16"/>
      <c r="E103" s="16"/>
      <c r="F103" s="16"/>
      <c r="G103" s="16"/>
      <c r="H103" s="16"/>
      <c r="I103" s="16"/>
      <c r="J103" s="45" t="n">
        <f aca="false">J98</f>
        <v>0</v>
      </c>
    </row>
    <row r="104" customFormat="false" ht="14.65" hidden="false" customHeight="true" outlineLevel="0" collapsed="false">
      <c r="A104" s="34" t="s">
        <v>56</v>
      </c>
      <c r="B104" s="34"/>
      <c r="C104" s="34"/>
      <c r="D104" s="34"/>
      <c r="E104" s="34"/>
      <c r="F104" s="34"/>
      <c r="G104" s="34"/>
      <c r="H104" s="34"/>
      <c r="I104" s="34"/>
      <c r="J104" s="45" t="n">
        <f aca="false">SUM(J102+J103)</f>
        <v>0</v>
      </c>
    </row>
    <row r="105" customFormat="false" ht="27.15" hidden="false" customHeight="true" outlineLevel="0" collapsed="false">
      <c r="A105" s="25"/>
      <c r="B105" s="25"/>
      <c r="C105" s="25"/>
      <c r="D105" s="25"/>
      <c r="E105" s="25"/>
      <c r="F105" s="25"/>
      <c r="G105" s="25"/>
      <c r="H105" s="25"/>
      <c r="I105" s="25"/>
      <c r="J105" s="25"/>
    </row>
    <row r="106" customFormat="false" ht="16.15" hidden="false" customHeight="true" outlineLevel="0" collapsed="false">
      <c r="A106" s="23" t="s">
        <v>119</v>
      </c>
      <c r="B106" s="23"/>
      <c r="C106" s="23"/>
      <c r="D106" s="23"/>
      <c r="E106" s="23"/>
      <c r="F106" s="23"/>
      <c r="G106" s="23"/>
      <c r="H106" s="23"/>
      <c r="I106" s="23"/>
      <c r="J106" s="23"/>
    </row>
    <row r="107" customFormat="false" ht="16.15" hidden="false" customHeight="true" outlineLevel="0" collapsed="false">
      <c r="A107" s="37" t="n">
        <v>5</v>
      </c>
      <c r="B107" s="37" t="s">
        <v>120</v>
      </c>
      <c r="C107" s="37"/>
      <c r="D107" s="37"/>
      <c r="E107" s="37"/>
      <c r="F107" s="37"/>
      <c r="G107" s="37"/>
      <c r="H107" s="37"/>
      <c r="I107" s="37"/>
      <c r="J107" s="37" t="s">
        <v>52</v>
      </c>
    </row>
    <row r="108" customFormat="false" ht="12.8" hidden="false" customHeight="false" outlineLevel="0" collapsed="false">
      <c r="A108" s="25" t="s">
        <v>20</v>
      </c>
      <c r="B108" s="43" t="s">
        <v>121</v>
      </c>
      <c r="C108" s="43"/>
      <c r="D108" s="43"/>
      <c r="E108" s="43"/>
      <c r="F108" s="43"/>
      <c r="G108" s="43"/>
      <c r="H108" s="43"/>
      <c r="I108" s="43"/>
      <c r="J108" s="45" t="n">
        <v>500</v>
      </c>
    </row>
    <row r="109" customFormat="false" ht="12.8" hidden="false" customHeight="false" outlineLevel="0" collapsed="false">
      <c r="A109" s="25" t="s">
        <v>22</v>
      </c>
      <c r="B109" s="43" t="s">
        <v>122</v>
      </c>
      <c r="C109" s="43"/>
      <c r="D109" s="43"/>
      <c r="E109" s="43"/>
      <c r="F109" s="43"/>
      <c r="G109" s="43"/>
      <c r="H109" s="43"/>
      <c r="I109" s="43"/>
      <c r="J109" s="57" t="n">
        <v>0</v>
      </c>
    </row>
    <row r="110" customFormat="false" ht="12.8" hidden="false" customHeight="false" outlineLevel="0" collapsed="false">
      <c r="A110" s="25" t="s">
        <v>25</v>
      </c>
      <c r="B110" s="43" t="s">
        <v>123</v>
      </c>
      <c r="C110" s="43"/>
      <c r="D110" s="43"/>
      <c r="E110" s="43"/>
      <c r="F110" s="43"/>
      <c r="G110" s="43"/>
      <c r="H110" s="43"/>
      <c r="I110" s="43"/>
      <c r="J110" s="57" t="n">
        <v>0.55</v>
      </c>
    </row>
    <row r="111" customFormat="false" ht="12.8" hidden="false" customHeight="false" outlineLevel="0" collapsed="false">
      <c r="A111" s="25" t="s">
        <v>28</v>
      </c>
      <c r="B111" s="43" t="s">
        <v>124</v>
      </c>
      <c r="C111" s="43"/>
      <c r="D111" s="43"/>
      <c r="E111" s="43"/>
      <c r="F111" s="43"/>
      <c r="G111" s="43"/>
      <c r="H111" s="43"/>
      <c r="I111" s="43"/>
      <c r="J111" s="57" t="n">
        <v>0</v>
      </c>
    </row>
    <row r="112" customFormat="false" ht="15.75" hidden="false" customHeight="true" outlineLevel="0" collapsed="false">
      <c r="A112" s="25" t="s">
        <v>30</v>
      </c>
      <c r="B112" s="16" t="s">
        <v>125</v>
      </c>
      <c r="C112" s="16"/>
      <c r="D112" s="16"/>
      <c r="E112" s="16"/>
      <c r="F112" s="16"/>
      <c r="G112" s="16"/>
      <c r="H112" s="16"/>
      <c r="I112" s="16"/>
      <c r="J112" s="57" t="n">
        <v>0.69</v>
      </c>
    </row>
    <row r="113" customFormat="false" ht="12.8" hidden="false" customHeight="false" outlineLevel="0" collapsed="false">
      <c r="A113" s="41" t="s">
        <v>126</v>
      </c>
      <c r="B113" s="41"/>
      <c r="C113" s="41"/>
      <c r="D113" s="41"/>
      <c r="E113" s="41"/>
      <c r="F113" s="41"/>
      <c r="G113" s="41"/>
      <c r="H113" s="41"/>
      <c r="I113" s="41"/>
      <c r="J113" s="57" t="n">
        <f aca="false">SUM(J108:J112)</f>
        <v>501.24</v>
      </c>
    </row>
    <row r="114" customFormat="false" ht="12.8" hidden="false" customHeight="false" outlineLevel="0" collapsed="false">
      <c r="A114" s="41" t="s">
        <v>127</v>
      </c>
      <c r="B114" s="41"/>
      <c r="C114" s="41"/>
      <c r="D114" s="41"/>
      <c r="E114" s="41"/>
      <c r="F114" s="41"/>
      <c r="G114" s="41"/>
      <c r="H114" s="41"/>
      <c r="I114" s="41"/>
      <c r="J114" s="57" t="n">
        <f aca="false">J113/12</f>
        <v>41.77</v>
      </c>
    </row>
    <row r="115" customFormat="false" ht="12.8" hidden="false" customHeight="false" outlineLevel="0" collapsed="false">
      <c r="A115" s="41" t="s">
        <v>128</v>
      </c>
      <c r="B115" s="41"/>
      <c r="C115" s="41"/>
      <c r="D115" s="41"/>
      <c r="E115" s="41"/>
      <c r="F115" s="41"/>
      <c r="G115" s="41"/>
      <c r="H115" s="41"/>
      <c r="I115" s="41"/>
      <c r="J115" s="80" t="n">
        <f aca="false">J114/200</f>
        <v>0.20885</v>
      </c>
    </row>
    <row r="116" customFormat="false" ht="16.15" hidden="false" customHeight="true" outlineLevel="0" collapsed="false">
      <c r="A116" s="23" t="s">
        <v>129</v>
      </c>
      <c r="B116" s="23"/>
      <c r="C116" s="23"/>
      <c r="D116" s="23"/>
      <c r="E116" s="23"/>
      <c r="F116" s="23"/>
      <c r="G116" s="23"/>
      <c r="H116" s="23"/>
      <c r="I116" s="23"/>
      <c r="J116" s="23"/>
    </row>
    <row r="117" customFormat="false" ht="26.65" hidden="false" customHeight="false" outlineLevel="0" collapsed="false">
      <c r="A117" s="37" t="n">
        <v>6</v>
      </c>
      <c r="B117" s="37" t="s">
        <v>130</v>
      </c>
      <c r="C117" s="37"/>
      <c r="D117" s="37"/>
      <c r="E117" s="37"/>
      <c r="F117" s="37"/>
      <c r="G117" s="37"/>
      <c r="H117" s="37"/>
      <c r="I117" s="23" t="s">
        <v>60</v>
      </c>
      <c r="J117" s="81" t="s">
        <v>131</v>
      </c>
    </row>
    <row r="118" customFormat="false" ht="43.7" hidden="false" customHeight="true" outlineLevel="0" collapsed="false">
      <c r="A118" s="82" t="s">
        <v>132</v>
      </c>
      <c r="B118" s="82"/>
      <c r="C118" s="82"/>
      <c r="D118" s="82"/>
      <c r="E118" s="82"/>
      <c r="F118" s="82"/>
      <c r="G118" s="82"/>
      <c r="H118" s="82"/>
      <c r="I118" s="25" t="s">
        <v>80</v>
      </c>
      <c r="J118" s="45" t="n">
        <f aca="false">SUM(J26+J70+J79+J104+J115)</f>
        <v>210.76885</v>
      </c>
    </row>
    <row r="119" customFormat="false" ht="12.8" hidden="false" customHeight="false" outlineLevel="0" collapsed="false">
      <c r="A119" s="83" t="s">
        <v>20</v>
      </c>
      <c r="B119" s="84" t="s">
        <v>133</v>
      </c>
      <c r="C119" s="84"/>
      <c r="D119" s="84"/>
      <c r="E119" s="84"/>
      <c r="F119" s="84"/>
      <c r="G119" s="84"/>
      <c r="H119" s="84"/>
      <c r="I119" s="85" t="n">
        <v>0.08</v>
      </c>
      <c r="J119" s="86" t="n">
        <f aca="false">J118*I119</f>
        <v>16.861508</v>
      </c>
    </row>
    <row r="120" customFormat="false" ht="42.3" hidden="false" customHeight="true" outlineLevel="0" collapsed="false">
      <c r="A120" s="82" t="s">
        <v>134</v>
      </c>
      <c r="B120" s="82"/>
      <c r="C120" s="82"/>
      <c r="D120" s="82"/>
      <c r="E120" s="82"/>
      <c r="F120" s="82"/>
      <c r="G120" s="82"/>
      <c r="H120" s="82"/>
      <c r="I120" s="39" t="s">
        <v>80</v>
      </c>
      <c r="J120" s="45" t="n">
        <f aca="false">SUM(J26+J70+J79+J104+J115+J119)</f>
        <v>227.630358</v>
      </c>
    </row>
    <row r="121" customFormat="false" ht="12.8" hidden="false" customHeight="false" outlineLevel="0" collapsed="false">
      <c r="A121" s="83" t="s">
        <v>22</v>
      </c>
      <c r="B121" s="84" t="s">
        <v>135</v>
      </c>
      <c r="C121" s="84"/>
      <c r="D121" s="84"/>
      <c r="E121" s="84"/>
      <c r="F121" s="84"/>
      <c r="G121" s="84"/>
      <c r="H121" s="84"/>
      <c r="I121" s="85" t="n">
        <v>0.1</v>
      </c>
      <c r="J121" s="86" t="n">
        <f aca="false">J120*I121</f>
        <v>22.7630358</v>
      </c>
    </row>
    <row r="122" customFormat="false" ht="46.9" hidden="false" customHeight="true" outlineLevel="0" collapsed="false">
      <c r="A122" s="82" t="s">
        <v>136</v>
      </c>
      <c r="B122" s="82"/>
      <c r="C122" s="82"/>
      <c r="D122" s="82"/>
      <c r="E122" s="82"/>
      <c r="F122" s="82"/>
      <c r="G122" s="82"/>
      <c r="H122" s="82"/>
      <c r="I122" s="39" t="s">
        <v>80</v>
      </c>
      <c r="J122" s="87" t="n">
        <f aca="false">SUM(J26+J70+J79+J104+J115+J119+J121)</f>
        <v>250.3933938</v>
      </c>
    </row>
    <row r="123" customFormat="false" ht="15" hidden="false" customHeight="false" outlineLevel="0" collapsed="false">
      <c r="A123" s="88" t="s">
        <v>25</v>
      </c>
      <c r="B123" s="89" t="s">
        <v>137</v>
      </c>
      <c r="C123" s="89"/>
      <c r="D123" s="89"/>
      <c r="E123" s="89"/>
      <c r="F123" s="89"/>
      <c r="G123" s="89"/>
      <c r="H123" s="89"/>
      <c r="I123" s="39" t="s">
        <v>80</v>
      </c>
      <c r="J123" s="53" t="s">
        <v>80</v>
      </c>
    </row>
    <row r="124" customFormat="false" ht="12.8" hidden="false" customHeight="false" outlineLevel="0" collapsed="false">
      <c r="A124" s="25"/>
      <c r="B124" s="43" t="s">
        <v>138</v>
      </c>
      <c r="C124" s="43"/>
      <c r="D124" s="43"/>
      <c r="E124" s="43"/>
      <c r="F124" s="43"/>
      <c r="G124" s="43"/>
      <c r="H124" s="43"/>
      <c r="I124" s="39" t="s">
        <v>80</v>
      </c>
      <c r="J124" s="53" t="s">
        <v>80</v>
      </c>
    </row>
    <row r="125" customFormat="false" ht="12.8" hidden="false" customHeight="false" outlineLevel="0" collapsed="false">
      <c r="A125" s="25"/>
      <c r="B125" s="51" t="s">
        <v>139</v>
      </c>
      <c r="C125" s="51"/>
      <c r="D125" s="51"/>
      <c r="E125" s="51"/>
      <c r="F125" s="51"/>
      <c r="G125" s="51"/>
      <c r="H125" s="51"/>
      <c r="I125" s="90" t="n">
        <v>0.076</v>
      </c>
      <c r="J125" s="86" t="n">
        <f aca="false">ROUND(($J$122/(1-$I$134))*I125,2)</f>
        <v>21.69</v>
      </c>
    </row>
    <row r="126" customFormat="false" ht="12.8" hidden="false" customHeight="false" outlineLevel="0" collapsed="false">
      <c r="A126" s="25"/>
      <c r="B126" s="51" t="s">
        <v>140</v>
      </c>
      <c r="C126" s="51"/>
      <c r="D126" s="51"/>
      <c r="E126" s="51"/>
      <c r="F126" s="51"/>
      <c r="G126" s="51"/>
      <c r="H126" s="51"/>
      <c r="I126" s="90" t="n">
        <v>0.0165</v>
      </c>
      <c r="J126" s="86" t="n">
        <f aca="false">ROUND(($J$122/(1-$I$134))*I126,2)</f>
        <v>4.71</v>
      </c>
    </row>
    <row r="127" customFormat="false" ht="27.6" hidden="false" customHeight="true" outlineLevel="0" collapsed="false">
      <c r="A127" s="25"/>
      <c r="B127" s="38" t="s">
        <v>141</v>
      </c>
      <c r="C127" s="38"/>
      <c r="D127" s="38"/>
      <c r="E127" s="38"/>
      <c r="F127" s="38"/>
      <c r="G127" s="38"/>
      <c r="H127" s="38"/>
      <c r="I127" s="65" t="s">
        <v>80</v>
      </c>
      <c r="J127" s="53" t="s">
        <v>80</v>
      </c>
    </row>
    <row r="128" customFormat="false" ht="27.6" hidden="false" customHeight="true" outlineLevel="0" collapsed="false">
      <c r="A128" s="25"/>
      <c r="B128" s="38" t="s">
        <v>142</v>
      </c>
      <c r="C128" s="38"/>
      <c r="D128" s="38"/>
      <c r="E128" s="38"/>
      <c r="F128" s="38"/>
      <c r="G128" s="38"/>
      <c r="H128" s="38"/>
      <c r="I128" s="65" t="s">
        <v>80</v>
      </c>
      <c r="J128" s="53" t="s">
        <v>80</v>
      </c>
    </row>
    <row r="129" customFormat="false" ht="12.8" hidden="false" customHeight="false" outlineLevel="0" collapsed="false">
      <c r="A129" s="25"/>
      <c r="B129" s="43" t="s">
        <v>143</v>
      </c>
      <c r="C129" s="43"/>
      <c r="D129" s="43"/>
      <c r="E129" s="43"/>
      <c r="F129" s="43"/>
      <c r="G129" s="43"/>
      <c r="H129" s="43"/>
      <c r="I129" s="65" t="s">
        <v>80</v>
      </c>
      <c r="J129" s="53" t="s">
        <v>80</v>
      </c>
    </row>
    <row r="130" customFormat="false" ht="12.8" hidden="false" customHeight="false" outlineLevel="0" collapsed="false">
      <c r="A130" s="25"/>
      <c r="B130" s="43" t="s">
        <v>144</v>
      </c>
      <c r="C130" s="43"/>
      <c r="D130" s="43"/>
      <c r="E130" s="43"/>
      <c r="F130" s="43"/>
      <c r="G130" s="43"/>
      <c r="H130" s="43"/>
      <c r="I130" s="65" t="s">
        <v>80</v>
      </c>
      <c r="J130" s="53" t="s">
        <v>80</v>
      </c>
    </row>
    <row r="131" customFormat="false" ht="12.8" hidden="false" customHeight="false" outlineLevel="0" collapsed="false">
      <c r="A131" s="25"/>
      <c r="B131" s="51" t="s">
        <v>145</v>
      </c>
      <c r="C131" s="51"/>
      <c r="D131" s="51"/>
      <c r="E131" s="51"/>
      <c r="F131" s="51"/>
      <c r="G131" s="51"/>
      <c r="H131" s="51"/>
      <c r="I131" s="90" t="n">
        <v>0.03</v>
      </c>
      <c r="J131" s="86" t="n">
        <f aca="false">ROUND(($J$122/(1-$I$134))*I131,2)</f>
        <v>8.56</v>
      </c>
    </row>
    <row r="132" customFormat="false" ht="12.8" hidden="false" customHeight="false" outlineLevel="0" collapsed="false">
      <c r="A132" s="41" t="s">
        <v>56</v>
      </c>
      <c r="B132" s="41"/>
      <c r="C132" s="41"/>
      <c r="D132" s="41"/>
      <c r="E132" s="41"/>
      <c r="F132" s="41"/>
      <c r="G132" s="41"/>
      <c r="H132" s="41"/>
      <c r="I132" s="41"/>
      <c r="J132" s="87" t="n">
        <f aca="false">SUM(J119+J121+J125+J126+J131)</f>
        <v>74.5845438</v>
      </c>
    </row>
    <row r="133" customFormat="false" ht="12.8" hidden="false" customHeight="false" outlineLevel="0" collapsed="false">
      <c r="A133" s="25"/>
      <c r="B133" s="25"/>
      <c r="C133" s="25"/>
      <c r="D133" s="25"/>
      <c r="E133" s="25"/>
      <c r="F133" s="25"/>
      <c r="G133" s="25"/>
      <c r="H133" s="25"/>
      <c r="I133" s="25"/>
      <c r="J133" s="25"/>
    </row>
    <row r="134" customFormat="false" ht="14.65" hidden="false" customHeight="true" outlineLevel="0" collapsed="false">
      <c r="A134" s="34" t="s">
        <v>146</v>
      </c>
      <c r="B134" s="34"/>
      <c r="C134" s="34"/>
      <c r="D134" s="34"/>
      <c r="E134" s="34"/>
      <c r="F134" s="34"/>
      <c r="G134" s="34"/>
      <c r="H134" s="34"/>
      <c r="I134" s="46" t="n">
        <f aca="false">SUM(I125:I131)</f>
        <v>0.1225</v>
      </c>
      <c r="J134" s="45" t="n">
        <f aca="false">SUM(J125:J131)</f>
        <v>34.96</v>
      </c>
    </row>
    <row r="135" customFormat="false" ht="12.8" hidden="false" customHeight="false" outlineLevel="0" collapsed="false">
      <c r="A135" s="53" t="s">
        <v>147</v>
      </c>
      <c r="B135" s="53"/>
      <c r="C135" s="53"/>
      <c r="D135" s="84" t="s">
        <v>148</v>
      </c>
      <c r="E135" s="84"/>
      <c r="F135" s="84"/>
      <c r="G135" s="84"/>
      <c r="H135" s="84"/>
      <c r="I135" s="84"/>
      <c r="J135" s="84"/>
    </row>
    <row r="136" customFormat="false" ht="12.8" hidden="false" customHeight="false" outlineLevel="0" collapsed="false">
      <c r="A136" s="53"/>
      <c r="B136" s="53"/>
      <c r="C136" s="53"/>
      <c r="D136" s="84" t="s">
        <v>149</v>
      </c>
      <c r="E136" s="84"/>
      <c r="F136" s="84"/>
      <c r="G136" s="84"/>
      <c r="H136" s="84"/>
      <c r="I136" s="84"/>
      <c r="J136" s="84"/>
    </row>
    <row r="137" customFormat="false" ht="12.8" hidden="false" customHeight="false" outlineLevel="0" collapsed="false">
      <c r="A137" s="53"/>
      <c r="B137" s="53"/>
      <c r="C137" s="53"/>
      <c r="D137" s="84" t="s">
        <v>150</v>
      </c>
      <c r="E137" s="84"/>
      <c r="F137" s="84"/>
      <c r="G137" s="84"/>
      <c r="H137" s="84"/>
      <c r="I137" s="84"/>
      <c r="J137" s="84"/>
    </row>
    <row r="138" customFormat="false" ht="12.8" hidden="false" customHeight="false" outlineLevel="0" collapsed="false">
      <c r="A138" s="25"/>
      <c r="B138" s="25"/>
      <c r="C138" s="25"/>
      <c r="D138" s="25"/>
      <c r="E138" s="25"/>
      <c r="F138" s="25"/>
      <c r="G138" s="25"/>
      <c r="H138" s="25"/>
      <c r="I138" s="25"/>
      <c r="J138" s="25"/>
    </row>
    <row r="139" customFormat="false" ht="45.95" hidden="false" customHeight="true" outlineLevel="0" collapsed="false">
      <c r="A139" s="91" t="s">
        <v>151</v>
      </c>
      <c r="B139" s="91"/>
      <c r="C139" s="91"/>
      <c r="D139" s="91"/>
      <c r="E139" s="91"/>
      <c r="F139" s="91"/>
      <c r="G139" s="91"/>
      <c r="H139" s="91"/>
      <c r="I139" s="91"/>
      <c r="J139" s="91"/>
    </row>
    <row r="140" customFormat="false" ht="14.65" hidden="false" customHeight="true" outlineLevel="0" collapsed="false">
      <c r="A140" s="92" t="s">
        <v>152</v>
      </c>
      <c r="B140" s="92"/>
      <c r="C140" s="92"/>
      <c r="D140" s="92"/>
      <c r="E140" s="92"/>
      <c r="F140" s="92"/>
      <c r="G140" s="92"/>
      <c r="H140" s="92"/>
      <c r="I140" s="92"/>
      <c r="J140" s="19" t="s">
        <v>52</v>
      </c>
    </row>
    <row r="141" customFormat="false" ht="14.65" hidden="false" customHeight="true" outlineLevel="0" collapsed="false">
      <c r="A141" s="93" t="s">
        <v>20</v>
      </c>
      <c r="B141" s="92" t="s">
        <v>153</v>
      </c>
      <c r="C141" s="92"/>
      <c r="D141" s="92"/>
      <c r="E141" s="92"/>
      <c r="F141" s="92"/>
      <c r="G141" s="92"/>
      <c r="H141" s="92"/>
      <c r="I141" s="92"/>
      <c r="J141" s="57" t="n">
        <f aca="false">J26</f>
        <v>210.56</v>
      </c>
    </row>
    <row r="142" customFormat="false" ht="14.65" hidden="false" customHeight="true" outlineLevel="0" collapsed="false">
      <c r="A142" s="93" t="s">
        <v>22</v>
      </c>
      <c r="B142" s="92" t="s">
        <v>48</v>
      </c>
      <c r="C142" s="92"/>
      <c r="D142" s="92"/>
      <c r="E142" s="92"/>
      <c r="F142" s="92"/>
      <c r="G142" s="92"/>
      <c r="H142" s="92"/>
      <c r="I142" s="92"/>
      <c r="J142" s="57" t="n">
        <f aca="false">J70</f>
        <v>0</v>
      </c>
    </row>
    <row r="143" customFormat="false" ht="14.65" hidden="false" customHeight="true" outlineLevel="0" collapsed="false">
      <c r="A143" s="93" t="s">
        <v>25</v>
      </c>
      <c r="B143" s="92" t="s">
        <v>154</v>
      </c>
      <c r="C143" s="92"/>
      <c r="D143" s="92"/>
      <c r="E143" s="92"/>
      <c r="F143" s="92"/>
      <c r="G143" s="92"/>
      <c r="H143" s="92"/>
      <c r="I143" s="92"/>
      <c r="J143" s="57" t="n">
        <f aca="false">J79</f>
        <v>0</v>
      </c>
    </row>
    <row r="144" customFormat="false" ht="14.65" hidden="false" customHeight="true" outlineLevel="0" collapsed="false">
      <c r="A144" s="93" t="s">
        <v>28</v>
      </c>
      <c r="B144" s="92" t="s">
        <v>155</v>
      </c>
      <c r="C144" s="92"/>
      <c r="D144" s="92"/>
      <c r="E144" s="92"/>
      <c r="F144" s="92"/>
      <c r="G144" s="92"/>
      <c r="H144" s="92"/>
      <c r="I144" s="92"/>
      <c r="J144" s="57" t="n">
        <f aca="false">J104</f>
        <v>0</v>
      </c>
    </row>
    <row r="145" customFormat="false" ht="14.65" hidden="false" customHeight="true" outlineLevel="0" collapsed="false">
      <c r="A145" s="93" t="s">
        <v>30</v>
      </c>
      <c r="B145" s="92" t="s">
        <v>156</v>
      </c>
      <c r="C145" s="92"/>
      <c r="D145" s="92"/>
      <c r="E145" s="92"/>
      <c r="F145" s="92"/>
      <c r="G145" s="92"/>
      <c r="H145" s="92"/>
      <c r="I145" s="92"/>
      <c r="J145" s="57" t="n">
        <f aca="false">J115</f>
        <v>0.20885</v>
      </c>
    </row>
    <row r="146" customFormat="false" ht="14.65" hidden="false" customHeight="true" outlineLevel="0" collapsed="false">
      <c r="A146" s="94" t="s">
        <v>157</v>
      </c>
      <c r="B146" s="94"/>
      <c r="C146" s="94"/>
      <c r="D146" s="94"/>
      <c r="E146" s="94"/>
      <c r="F146" s="94"/>
      <c r="G146" s="94"/>
      <c r="H146" s="94"/>
      <c r="I146" s="94"/>
      <c r="J146" s="80" t="n">
        <f aca="false">SUM(J141:J145)</f>
        <v>210.76885</v>
      </c>
    </row>
    <row r="147" customFormat="false" ht="14.65" hidden="false" customHeight="true" outlineLevel="0" collapsed="false">
      <c r="A147" s="93" t="s">
        <v>69</v>
      </c>
      <c r="B147" s="92" t="s">
        <v>158</v>
      </c>
      <c r="C147" s="92"/>
      <c r="D147" s="92"/>
      <c r="E147" s="92"/>
      <c r="F147" s="92"/>
      <c r="G147" s="92"/>
      <c r="H147" s="92"/>
      <c r="I147" s="92"/>
      <c r="J147" s="80" t="n">
        <f aca="false">J132</f>
        <v>74.5845438</v>
      </c>
    </row>
    <row r="148" customFormat="false" ht="14.65" hidden="false" customHeight="true" outlineLevel="0" collapsed="false">
      <c r="A148" s="94" t="s">
        <v>159</v>
      </c>
      <c r="B148" s="94"/>
      <c r="C148" s="94"/>
      <c r="D148" s="94"/>
      <c r="E148" s="94"/>
      <c r="F148" s="94"/>
      <c r="G148" s="94"/>
      <c r="H148" s="94"/>
      <c r="I148" s="94"/>
      <c r="J148" s="95" t="n">
        <f aca="false">SUM(J146:J147)</f>
        <v>285.3533938</v>
      </c>
    </row>
    <row r="150" customFormat="false" ht="15.75" hidden="false" customHeight="true" outlineLevel="0" collapsed="false">
      <c r="A150" s="96" t="s">
        <v>160</v>
      </c>
      <c r="B150" s="96"/>
      <c r="C150" s="96"/>
      <c r="D150" s="96"/>
      <c r="E150" s="96"/>
      <c r="F150" s="96"/>
      <c r="G150" s="96"/>
      <c r="H150" s="96"/>
      <c r="I150" s="96"/>
      <c r="J150" s="96"/>
    </row>
    <row r="151" customFormat="false" ht="71.25" hidden="false" customHeight="true" outlineLevel="0" collapsed="false">
      <c r="A151" s="97" t="s">
        <v>161</v>
      </c>
      <c r="B151" s="97"/>
      <c r="C151" s="97" t="s">
        <v>162</v>
      </c>
      <c r="D151" s="97"/>
      <c r="E151" s="97"/>
      <c r="F151" s="97"/>
      <c r="G151" s="97" t="s">
        <v>31</v>
      </c>
      <c r="H151" s="97"/>
      <c r="I151" s="97" t="s">
        <v>163</v>
      </c>
      <c r="J151" s="97"/>
    </row>
    <row r="152" customFormat="false" ht="38.25" hidden="false" customHeight="true" outlineLevel="0" collapsed="false">
      <c r="A152" s="98" t="str">
        <f aca="false">H15</f>
        <v>MÉDICO – M4</v>
      </c>
      <c r="B152" s="98"/>
      <c r="C152" s="99" t="n">
        <v>285.35</v>
      </c>
      <c r="D152" s="99"/>
      <c r="E152" s="99"/>
      <c r="F152" s="99"/>
      <c r="G152" s="100" t="n">
        <f aca="false">H10</f>
        <v>4800</v>
      </c>
      <c r="H152" s="100"/>
      <c r="I152" s="101" t="n">
        <f aca="false">C152*G152</f>
        <v>1369680</v>
      </c>
      <c r="J152" s="101"/>
    </row>
    <row r="153" customFormat="false" ht="12.75" hidden="false" customHeight="true" outlineLevel="0" collapsed="false">
      <c r="A153" s="102" t="s">
        <v>164</v>
      </c>
      <c r="B153" s="102"/>
      <c r="C153" s="102"/>
      <c r="D153" s="102"/>
      <c r="E153" s="102"/>
      <c r="F153" s="102"/>
      <c r="G153" s="102"/>
      <c r="H153" s="102"/>
      <c r="I153" s="103" t="n">
        <f aca="false">I152</f>
        <v>1369680</v>
      </c>
      <c r="J153" s="103"/>
    </row>
    <row r="154" customFormat="false" ht="12.8" hidden="false" customHeight="false" outlineLevel="0" collapsed="false">
      <c r="I154" s="104"/>
      <c r="J154" s="104"/>
    </row>
    <row r="155" customFormat="false" ht="16.5" hidden="false" customHeight="true" outlineLevel="0" collapsed="false">
      <c r="A155" s="105" t="s">
        <v>165</v>
      </c>
      <c r="B155" s="96" t="s">
        <v>166</v>
      </c>
      <c r="C155" s="96"/>
      <c r="D155" s="96"/>
      <c r="E155" s="96"/>
      <c r="F155" s="96"/>
      <c r="G155" s="96"/>
      <c r="H155" s="96"/>
      <c r="I155" s="96"/>
      <c r="J155" s="96"/>
    </row>
    <row r="156" customFormat="false" ht="13.5" hidden="false" customHeight="true" outlineLevel="0" collapsed="false">
      <c r="A156" s="106" t="s">
        <v>167</v>
      </c>
      <c r="B156" s="106"/>
      <c r="C156" s="106"/>
      <c r="D156" s="106"/>
      <c r="E156" s="106"/>
      <c r="F156" s="106"/>
      <c r="G156" s="106"/>
      <c r="H156" s="106"/>
      <c r="I156" s="106"/>
      <c r="J156" s="106"/>
    </row>
    <row r="157" customFormat="false" ht="12.75" hidden="false" customHeight="true" outlineLevel="0" collapsed="false">
      <c r="A157" s="93" t="s">
        <v>168</v>
      </c>
      <c r="B157" s="93"/>
      <c r="C157" s="93"/>
      <c r="D157" s="93"/>
      <c r="E157" s="93"/>
      <c r="F157" s="93"/>
      <c r="G157" s="93"/>
      <c r="H157" s="93"/>
      <c r="I157" s="19" t="s">
        <v>163</v>
      </c>
      <c r="J157" s="19"/>
    </row>
    <row r="158" customFormat="false" ht="12.75" hidden="false" customHeight="true" outlineLevel="0" collapsed="false">
      <c r="A158" s="93" t="s">
        <v>20</v>
      </c>
      <c r="B158" s="107" t="s">
        <v>169</v>
      </c>
      <c r="C158" s="107"/>
      <c r="D158" s="107"/>
      <c r="E158" s="107"/>
      <c r="F158" s="107"/>
      <c r="G158" s="107"/>
      <c r="H158" s="107"/>
      <c r="I158" s="110" t="n">
        <f aca="false">C152</f>
        <v>285.35</v>
      </c>
      <c r="J158" s="110"/>
    </row>
    <row r="159" customFormat="false" ht="12.75" hidden="false" customHeight="true" outlineLevel="0" collapsed="false">
      <c r="A159" s="93" t="s">
        <v>22</v>
      </c>
      <c r="B159" s="92" t="s">
        <v>170</v>
      </c>
      <c r="C159" s="92"/>
      <c r="D159" s="92"/>
      <c r="E159" s="92"/>
      <c r="F159" s="92"/>
      <c r="G159" s="92"/>
      <c r="H159" s="92"/>
      <c r="I159" s="110" t="n">
        <f aca="false">I152</f>
        <v>1369680</v>
      </c>
      <c r="J159" s="110"/>
    </row>
    <row r="160" customFormat="false" ht="12.75" hidden="false" customHeight="true" outlineLevel="0" collapsed="false">
      <c r="A160" s="93" t="s">
        <v>25</v>
      </c>
      <c r="B160" s="92" t="s">
        <v>171</v>
      </c>
      <c r="C160" s="92"/>
      <c r="D160" s="92"/>
      <c r="E160" s="92"/>
      <c r="F160" s="92"/>
      <c r="G160" s="92"/>
      <c r="H160" s="92"/>
      <c r="I160" s="61" t="n">
        <f aca="false">ROUND(I159*12,2)</f>
        <v>16436160</v>
      </c>
      <c r="J160" s="61"/>
    </row>
    <row r="161" customFormat="false" ht="12.75" hidden="false" customHeight="true" outlineLevel="0" collapsed="false">
      <c r="A161" s="94"/>
      <c r="B161" s="94"/>
      <c r="C161" s="94"/>
      <c r="D161" s="94"/>
      <c r="E161" s="94"/>
      <c r="F161" s="94"/>
      <c r="G161" s="94"/>
      <c r="H161" s="94"/>
      <c r="I161" s="108" t="n">
        <f aca="false">I160</f>
        <v>16436160</v>
      </c>
      <c r="J161" s="108"/>
    </row>
  </sheetData>
  <mergeCells count="182">
    <mergeCell ref="A1:J1"/>
    <mergeCell ref="A2:G2"/>
    <mergeCell ref="H2:J2"/>
    <mergeCell ref="A3:G3"/>
    <mergeCell ref="H3:J3"/>
    <mergeCell ref="A4:J4"/>
    <mergeCell ref="A5:J5"/>
    <mergeCell ref="B6:G6"/>
    <mergeCell ref="H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A26:I26"/>
    <mergeCell ref="A27:J27"/>
    <mergeCell ref="A28:J28"/>
    <mergeCell ref="A29:J29"/>
    <mergeCell ref="B30:I30"/>
    <mergeCell ref="B31:H31"/>
    <mergeCell ref="B32:H32"/>
    <mergeCell ref="B33:H33"/>
    <mergeCell ref="A34:I34"/>
    <mergeCell ref="B35:I35"/>
    <mergeCell ref="A36:I36"/>
    <mergeCell ref="A37:J37"/>
    <mergeCell ref="A38:J38"/>
    <mergeCell ref="B39:H39"/>
    <mergeCell ref="B40:H40"/>
    <mergeCell ref="B41:H41"/>
    <mergeCell ref="B42:D42"/>
    <mergeCell ref="B43:H43"/>
    <mergeCell ref="B44:H44"/>
    <mergeCell ref="B45:H45"/>
    <mergeCell ref="B46:H46"/>
    <mergeCell ref="B47:H47"/>
    <mergeCell ref="A48:H48"/>
    <mergeCell ref="A49:J49"/>
    <mergeCell ref="A50:J50"/>
    <mergeCell ref="B51:I51"/>
    <mergeCell ref="B52:I52"/>
    <mergeCell ref="B53:H53"/>
    <mergeCell ref="B54:H54"/>
    <mergeCell ref="B55:H55"/>
    <mergeCell ref="B56:I56"/>
    <mergeCell ref="B57:H57"/>
    <mergeCell ref="B58:H58"/>
    <mergeCell ref="B59:I59"/>
    <mergeCell ref="B60:I60"/>
    <mergeCell ref="B61:I61"/>
    <mergeCell ref="B62:I62"/>
    <mergeCell ref="A63:I63"/>
    <mergeCell ref="A64:J64"/>
    <mergeCell ref="A65:J65"/>
    <mergeCell ref="B66:I66"/>
    <mergeCell ref="B67:I67"/>
    <mergeCell ref="B68:I68"/>
    <mergeCell ref="B69:I69"/>
    <mergeCell ref="A70:I70"/>
    <mergeCell ref="A71:J71"/>
    <mergeCell ref="A72:J72"/>
    <mergeCell ref="B73:I73"/>
    <mergeCell ref="B74:H74"/>
    <mergeCell ref="B75:H75"/>
    <mergeCell ref="B76:H76"/>
    <mergeCell ref="B77:H77"/>
    <mergeCell ref="B78:H78"/>
    <mergeCell ref="A79:I79"/>
    <mergeCell ref="A80:J80"/>
    <mergeCell ref="A81:J81"/>
    <mergeCell ref="A82:I82"/>
    <mergeCell ref="A83:J83"/>
    <mergeCell ref="B84:I84"/>
    <mergeCell ref="B85:H85"/>
    <mergeCell ref="B90:I90"/>
    <mergeCell ref="A91:I91"/>
    <mergeCell ref="B92:I92"/>
    <mergeCell ref="A93:I93"/>
    <mergeCell ref="B94:I94"/>
    <mergeCell ref="B95:I95"/>
    <mergeCell ref="A96:I96"/>
    <mergeCell ref="B97:I97"/>
    <mergeCell ref="A98:I98"/>
    <mergeCell ref="A99:J99"/>
    <mergeCell ref="A100:J100"/>
    <mergeCell ref="B101:I101"/>
    <mergeCell ref="B102:I102"/>
    <mergeCell ref="B103:I103"/>
    <mergeCell ref="A104:I104"/>
    <mergeCell ref="A105:J105"/>
    <mergeCell ref="A106:J106"/>
    <mergeCell ref="B107:I107"/>
    <mergeCell ref="B108:I108"/>
    <mergeCell ref="B109:I109"/>
    <mergeCell ref="B110:I110"/>
    <mergeCell ref="B111:I111"/>
    <mergeCell ref="B112:I112"/>
    <mergeCell ref="A113:I113"/>
    <mergeCell ref="A114:I114"/>
    <mergeCell ref="A115:I115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B125:H125"/>
    <mergeCell ref="B126:H126"/>
    <mergeCell ref="B127:H127"/>
    <mergeCell ref="B128:H128"/>
    <mergeCell ref="B129:H129"/>
    <mergeCell ref="B130:H130"/>
    <mergeCell ref="B131:H131"/>
    <mergeCell ref="A132:I132"/>
    <mergeCell ref="A133:J133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42:I142"/>
    <mergeCell ref="B143:I143"/>
    <mergeCell ref="B144:I144"/>
    <mergeCell ref="B145:I145"/>
    <mergeCell ref="A146:I146"/>
    <mergeCell ref="B147:I147"/>
    <mergeCell ref="A148:I148"/>
    <mergeCell ref="A150:J150"/>
    <mergeCell ref="A151:B151"/>
    <mergeCell ref="C151:F151"/>
    <mergeCell ref="G151:H151"/>
    <mergeCell ref="I151:J151"/>
    <mergeCell ref="A152:B152"/>
    <mergeCell ref="C152:F152"/>
    <mergeCell ref="G152:H152"/>
    <mergeCell ref="I152:J152"/>
    <mergeCell ref="A153:H153"/>
    <mergeCell ref="I153:J153"/>
    <mergeCell ref="I154:J154"/>
    <mergeCell ref="B155:J155"/>
    <mergeCell ref="A156:J156"/>
    <mergeCell ref="A157:H157"/>
    <mergeCell ref="I157:J157"/>
    <mergeCell ref="B158:H158"/>
    <mergeCell ref="I158:J158"/>
    <mergeCell ref="B159:H159"/>
    <mergeCell ref="I159:J159"/>
    <mergeCell ref="B160:H160"/>
    <mergeCell ref="I160:J160"/>
    <mergeCell ref="A161:H161"/>
    <mergeCell ref="I161:J16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6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520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2018-01-23T13:02:07Z</dcterms:created>
  <dc:creator>2307565</dc:creator>
  <dc:description/>
  <dc:language>pt-BR</dc:language>
  <cp:lastModifiedBy/>
  <dcterms:modified xsi:type="dcterms:W3CDTF">2026-03-31T08:43:09Z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