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2"/>
  <workbookPr/>
  <mc:AlternateContent xmlns:mc="http://schemas.openxmlformats.org/markup-compatibility/2006">
    <mc:Choice Requires="x15">
      <x15ac:absPath xmlns:x15ac="http://schemas.microsoft.com/office/spreadsheetml/2010/11/ac" url="C:\Users\ibira-santos\OneDrive - Governo do Estado do Rio Grande do Sul\Área de Trabalho\ATAS INTERATIVA NOVAS\ATAS PORTO ALEGRE\CROP 1 LOTE 3\"/>
    </mc:Choice>
  </mc:AlternateContent>
  <xr:revisionPtr revIDLastSave="2" documentId="8_{408F9A74-73FB-41C6-A8CD-7219CBDCD568}" xr6:coauthVersionLast="47" xr6:coauthVersionMax="47" xr10:uidLastSave="{087FCB15-EBC5-485B-801E-998AE793D6F0}"/>
  <bookViews>
    <workbookView xWindow="19090" yWindow="-110" windowWidth="38620" windowHeight="21100" xr2:uid="{49F42303-4F33-4356-B582-543BE8C8D0B0}"/>
  </bookViews>
  <sheets>
    <sheet name="Planilha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G8" i="1"/>
  <c r="G7" i="1"/>
  <c r="I10" i="1" s="1"/>
  <c r="F11" i="1"/>
  <c r="I27" i="1" l="1"/>
  <c r="J10" i="1"/>
  <c r="H22" i="1" s="1"/>
  <c r="I22" i="1" s="1"/>
  <c r="H26" i="1" l="1"/>
  <c r="I26" i="1" s="1"/>
  <c r="H13" i="1"/>
  <c r="I13" i="1" s="1"/>
  <c r="H17" i="1"/>
  <c r="I17" i="1" s="1"/>
  <c r="H25" i="1"/>
  <c r="I25" i="1" s="1"/>
  <c r="H16" i="1"/>
  <c r="I16" i="1" s="1"/>
  <c r="J27" i="1"/>
  <c r="J24" i="1"/>
  <c r="J19" i="1"/>
  <c r="J26" i="1"/>
  <c r="H24" i="1"/>
  <c r="I24" i="1" s="1"/>
  <c r="J14" i="1"/>
  <c r="J21" i="1"/>
  <c r="H19" i="1"/>
  <c r="I19" i="1" s="1"/>
  <c r="J16" i="1"/>
  <c r="J23" i="1"/>
  <c r="J18" i="1"/>
  <c r="H15" i="1"/>
  <c r="I15" i="1" s="1"/>
  <c r="J25" i="1"/>
  <c r="H23" i="1"/>
  <c r="I23" i="1" s="1"/>
  <c r="J13" i="1"/>
  <c r="J20" i="1"/>
  <c r="H18" i="1"/>
  <c r="I18" i="1" s="1"/>
  <c r="J17" i="1"/>
  <c r="J15" i="1"/>
  <c r="J22" i="1"/>
  <c r="H20" i="1"/>
  <c r="I20" i="1" s="1"/>
  <c r="H14" i="1"/>
  <c r="I14" i="1" s="1"/>
  <c r="H21" i="1"/>
  <c r="I21" i="1" s="1"/>
</calcChain>
</file>

<file path=xl/sharedStrings.xml><?xml version="1.0" encoding="utf-8"?>
<sst xmlns="http://schemas.openxmlformats.org/spreadsheetml/2006/main" count="95" uniqueCount="73">
  <si>
    <t>ANEXO XXIV_TR_PROPOSTA DA EMPRESA</t>
  </si>
  <si>
    <t>CROP 1 LOTE 3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</si>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</sst>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8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bira-santos\OneDrive%20-%20Governo%20do%20Estado%20do%20Rio%20Grande%20do%20Sul\&#193;rea%20de%20Trabalho\RPM%20COMPLETA%20ABR%2025%20CROP%201%20LOTES%201%202%203%204%20(version%201).xlsm" TargetMode="External"/><Relationship Id="rId1" Type="http://schemas.openxmlformats.org/officeDocument/2006/relationships/externalLinkPath" Target="file:///C:\Users\ibira-santos\OneDrive%20-%20Governo%20do%20Estado%20do%20Rio%20Grande%20do%20Sul\&#193;rea%20de%20Trabalho\RPM%20COMPLETA%20ABR%2025%20CROP%201%20LOTES%201%202%203%204%20(version%20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SS"/>
      <sheetName val="LIST ESC"/>
      <sheetName val="INSUMO SINAPI"/>
      <sheetName val="BD ABR 25 SINAPI"/>
      <sheetName val="ORÇAMENTO"/>
      <sheetName val="COMP PRÓPRIA"/>
      <sheetName val="EXTERNAS ORÇAFÁCIO"/>
      <sheetName val="DIVISA"/>
      <sheetName val="CROP LOTE ANX"/>
      <sheetName val="12. ANEXO XII_TR_ BASE ORÇAMENT"/>
      <sheetName val="ORÇ EX"/>
      <sheetName val="CRONO EX"/>
      <sheetName val="ENC SOC SINAPI"/>
      <sheetName val="BDI SERV DESON"/>
      <sheetName val="BDI FORN EQUIP"/>
      <sheetName val="BDI SERV"/>
      <sheetName val="ORÇ LICITACON"/>
      <sheetName val="PROP EMPRESA"/>
      <sheetName val="19. EXEMPLO DE ORÇAMENTO"/>
      <sheetName val="16. ANX XVI CRONO FF INTERAT"/>
      <sheetName val="128 ORC"/>
      <sheetName val="C1 SERV INI"/>
      <sheetName val="C1 PDF"/>
      <sheetName val="C2 ADM"/>
      <sheetName val="C3 DEM"/>
      <sheetName val="C4 EST"/>
      <sheetName val="C5 ALV"/>
      <sheetName val="C7 ESQ"/>
      <sheetName val="C8 COB"/>
      <sheetName val="C10 ELE"/>
      <sheetName val="C12 HID"/>
      <sheetName val="C14 PPCI"/>
      <sheetName val="C15 REV"/>
      <sheetName val="C16 PIN"/>
      <sheetName val="C18 SERV FIN"/>
      <sheetName val="C18 PDF"/>
      <sheetName val="C19 AS BUILT"/>
      <sheetName val="ESCOLAS"/>
      <sheetName val="ÁREAS"/>
      <sheetName val="SGO INCC DATA"/>
      <sheetName val="ESTA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1">
          <cell r="J11">
            <v>106233.21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878B-4AA3-4298-AFEC-CD52204C2484}">
  <dimension ref="A1:J27"/>
  <sheetViews>
    <sheetView tabSelected="1" workbookViewId="0">
      <selection activeCell="F31" sqref="F31"/>
    </sheetView>
  </sheetViews>
  <sheetFormatPr defaultRowHeight="14.45"/>
  <cols>
    <col min="4" max="4" width="78.5703125" customWidth="1"/>
    <col min="5" max="5" width="29.140625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5">
      <c r="A3" s="4"/>
      <c r="B3" s="4"/>
      <c r="C3" s="4"/>
      <c r="D3" s="6"/>
      <c r="F3" s="7"/>
      <c r="G3" s="7"/>
      <c r="H3" s="7"/>
      <c r="I3" s="7"/>
      <c r="J3" s="7"/>
    </row>
    <row r="4" spans="1:10" ht="23.45">
      <c r="A4" s="4"/>
      <c r="B4" s="4"/>
      <c r="D4" s="8" t="s">
        <v>0</v>
      </c>
      <c r="F4" s="7"/>
      <c r="G4" s="7"/>
      <c r="H4" s="7"/>
      <c r="I4" s="9"/>
      <c r="J4" s="7"/>
    </row>
    <row r="5" spans="1:10" ht="23.45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>
      <c r="A6" s="11"/>
      <c r="B6" s="11"/>
      <c r="C6" s="12" t="s">
        <v>2</v>
      </c>
      <c r="D6" s="13">
        <v>58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149999999999999" thickBot="1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0.25369999999999998</v>
      </c>
      <c r="H7" s="25">
        <v>0.25369999999999998</v>
      </c>
      <c r="I7" s="26" t="s">
        <v>10</v>
      </c>
      <c r="J7" s="27">
        <v>0.9022</v>
      </c>
    </row>
    <row r="8" spans="1:10" ht="16.149999999999999" thickBot="1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0.19070000000000001</v>
      </c>
      <c r="H8" s="25">
        <v>0.19070000000000001</v>
      </c>
      <c r="I8" s="26" t="s">
        <v>14</v>
      </c>
      <c r="J8" s="27">
        <v>0.51859999999999995</v>
      </c>
    </row>
    <row r="9" spans="1:10" ht="21.6" thickBot="1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57162475.289999999</v>
      </c>
      <c r="J9" s="41" t="s">
        <v>18</v>
      </c>
    </row>
    <row r="10" spans="1:10" ht="24" thickBot="1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57162475.289999999</v>
      </c>
      <c r="J10" s="45">
        <f>100%-(I10/I9)</f>
        <v>0</v>
      </c>
    </row>
    <row r="11" spans="1:10" ht="18.600000000000001" thickBot="1">
      <c r="A11" s="80" t="s">
        <v>22</v>
      </c>
      <c r="B11" s="81"/>
      <c r="C11" s="82"/>
      <c r="D11" s="46" t="s">
        <v>23</v>
      </c>
      <c r="E11" s="48" t="s">
        <v>24</v>
      </c>
      <c r="F11" s="47" t="str">
        <f>D5</f>
        <v>CROP 1 LOTE 3</v>
      </c>
      <c r="G11" s="49" t="s">
        <v>25</v>
      </c>
      <c r="H11" s="50">
        <f>'[1]ORÇ LICITACON'!J11</f>
        <v>106233.21</v>
      </c>
      <c r="I11" s="83" t="s">
        <v>26</v>
      </c>
      <c r="J11" s="83"/>
    </row>
    <row r="12" spans="1:10" ht="55.15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>
      <c r="A13" s="57">
        <v>1</v>
      </c>
      <c r="B13" s="58" t="s">
        <v>37</v>
      </c>
      <c r="C13" s="59" t="s">
        <v>38</v>
      </c>
      <c r="D13" s="60" t="s">
        <v>39</v>
      </c>
      <c r="E13" s="61">
        <v>451.76</v>
      </c>
      <c r="F13" s="62">
        <v>1804.39</v>
      </c>
      <c r="G13" s="63" t="s">
        <v>40</v>
      </c>
      <c r="H13" s="61">
        <f t="shared" ref="H13:H26" si="0">E13-(E13*$J$10)</f>
        <v>451.76</v>
      </c>
      <c r="I13" s="64">
        <f>F13*H13</f>
        <v>815151.22640000004</v>
      </c>
      <c r="J13" s="65">
        <f>$J$10</f>
        <v>0</v>
      </c>
    </row>
    <row r="14" spans="1:10" ht="18">
      <c r="A14" s="57">
        <v>2</v>
      </c>
      <c r="B14" s="66" t="s">
        <v>37</v>
      </c>
      <c r="C14" s="67" t="s">
        <v>41</v>
      </c>
      <c r="D14" s="60" t="s">
        <v>42</v>
      </c>
      <c r="E14" s="61">
        <v>86.99</v>
      </c>
      <c r="F14" s="62">
        <v>39516.519999999997</v>
      </c>
      <c r="G14" s="63" t="s">
        <v>43</v>
      </c>
      <c r="H14" s="61">
        <f t="shared" si="0"/>
        <v>86.99</v>
      </c>
      <c r="I14" s="64">
        <f t="shared" ref="I14:I26" si="1">F14*H14</f>
        <v>3437542.0747999996</v>
      </c>
      <c r="J14" s="65">
        <f t="shared" ref="J14:J27" si="2">$J$10</f>
        <v>0</v>
      </c>
    </row>
    <row r="15" spans="1:10" ht="18">
      <c r="A15" s="57">
        <v>3</v>
      </c>
      <c r="B15" s="58" t="s">
        <v>37</v>
      </c>
      <c r="C15" s="59" t="s">
        <v>44</v>
      </c>
      <c r="D15" s="60" t="s">
        <v>45</v>
      </c>
      <c r="E15" s="61">
        <v>842.34</v>
      </c>
      <c r="F15" s="62">
        <v>3690.5</v>
      </c>
      <c r="G15" s="63" t="s">
        <v>46</v>
      </c>
      <c r="H15" s="61">
        <f t="shared" si="0"/>
        <v>842.34</v>
      </c>
      <c r="I15" s="64">
        <f t="shared" si="1"/>
        <v>3108655.77</v>
      </c>
      <c r="J15" s="65">
        <f t="shared" si="2"/>
        <v>0</v>
      </c>
    </row>
    <row r="16" spans="1:10" ht="18">
      <c r="A16" s="57">
        <v>4</v>
      </c>
      <c r="B16" s="58" t="s">
        <v>37</v>
      </c>
      <c r="C16" s="67" t="s">
        <v>47</v>
      </c>
      <c r="D16" s="60" t="s">
        <v>48</v>
      </c>
      <c r="E16" s="61">
        <v>841.61</v>
      </c>
      <c r="F16" s="62">
        <v>1784.65</v>
      </c>
      <c r="G16" s="63" t="s">
        <v>46</v>
      </c>
      <c r="H16" s="61">
        <f t="shared" si="0"/>
        <v>841.61</v>
      </c>
      <c r="I16" s="64">
        <f t="shared" si="1"/>
        <v>1501979.2865000002</v>
      </c>
      <c r="J16" s="65">
        <f t="shared" si="2"/>
        <v>0</v>
      </c>
    </row>
    <row r="17" spans="1:10" ht="18">
      <c r="A17" s="57">
        <v>5</v>
      </c>
      <c r="B17" s="58" t="s">
        <v>37</v>
      </c>
      <c r="C17" s="59" t="s">
        <v>49</v>
      </c>
      <c r="D17" s="60" t="s">
        <v>50</v>
      </c>
      <c r="E17" s="61">
        <v>404.78</v>
      </c>
      <c r="F17" s="62">
        <v>5897.02</v>
      </c>
      <c r="G17" s="63" t="s">
        <v>40</v>
      </c>
      <c r="H17" s="61">
        <f t="shared" si="0"/>
        <v>404.78</v>
      </c>
      <c r="I17" s="64">
        <f t="shared" si="1"/>
        <v>2386995.7555999998</v>
      </c>
      <c r="J17" s="65">
        <f t="shared" si="2"/>
        <v>0</v>
      </c>
    </row>
    <row r="18" spans="1:10" ht="18">
      <c r="A18" s="57">
        <v>6</v>
      </c>
      <c r="B18" s="58" t="s">
        <v>37</v>
      </c>
      <c r="C18" s="59" t="s">
        <v>51</v>
      </c>
      <c r="D18" s="60" t="s">
        <v>52</v>
      </c>
      <c r="E18" s="61">
        <v>957.2</v>
      </c>
      <c r="F18" s="62">
        <v>3887.38</v>
      </c>
      <c r="G18" s="63" t="s">
        <v>40</v>
      </c>
      <c r="H18" s="61">
        <f t="shared" si="0"/>
        <v>957.2</v>
      </c>
      <c r="I18" s="64">
        <f t="shared" si="1"/>
        <v>3721000.1360000004</v>
      </c>
      <c r="J18" s="65">
        <f t="shared" si="2"/>
        <v>0</v>
      </c>
    </row>
    <row r="19" spans="1:10" ht="18">
      <c r="A19" s="57">
        <v>7</v>
      </c>
      <c r="B19" s="58" t="s">
        <v>37</v>
      </c>
      <c r="C19" s="67" t="s">
        <v>53</v>
      </c>
      <c r="D19" s="60" t="s">
        <v>54</v>
      </c>
      <c r="E19" s="61">
        <v>298.64</v>
      </c>
      <c r="F19" s="62">
        <v>32066.78</v>
      </c>
      <c r="G19" s="63" t="s">
        <v>40</v>
      </c>
      <c r="H19" s="61">
        <f t="shared" si="0"/>
        <v>298.64</v>
      </c>
      <c r="I19" s="64">
        <f t="shared" si="1"/>
        <v>9576423.1791999992</v>
      </c>
      <c r="J19" s="65">
        <f t="shared" si="2"/>
        <v>0</v>
      </c>
    </row>
    <row r="20" spans="1:10" ht="18">
      <c r="A20" s="57">
        <v>8</v>
      </c>
      <c r="B20" s="58" t="s">
        <v>37</v>
      </c>
      <c r="C20" s="67" t="s">
        <v>55</v>
      </c>
      <c r="D20" s="60" t="s">
        <v>56</v>
      </c>
      <c r="E20" s="61">
        <v>466.28</v>
      </c>
      <c r="F20" s="62">
        <v>12561.23</v>
      </c>
      <c r="G20" s="63" t="s">
        <v>57</v>
      </c>
      <c r="H20" s="61">
        <f t="shared" si="0"/>
        <v>466.28</v>
      </c>
      <c r="I20" s="64">
        <f>F20*H20</f>
        <v>5857050.3243999993</v>
      </c>
      <c r="J20" s="65">
        <f t="shared" si="2"/>
        <v>0</v>
      </c>
    </row>
    <row r="21" spans="1:10" ht="18">
      <c r="A21" s="57">
        <v>9</v>
      </c>
      <c r="B21" s="58" t="s">
        <v>37</v>
      </c>
      <c r="C21" s="67" t="s">
        <v>58</v>
      </c>
      <c r="D21" s="60" t="s">
        <v>59</v>
      </c>
      <c r="E21" s="61">
        <v>463.43</v>
      </c>
      <c r="F21" s="62">
        <v>3052.46</v>
      </c>
      <c r="G21" s="63" t="s">
        <v>57</v>
      </c>
      <c r="H21" s="61">
        <f t="shared" si="0"/>
        <v>463.43</v>
      </c>
      <c r="I21" s="64">
        <f t="shared" si="1"/>
        <v>1414601.5378</v>
      </c>
      <c r="J21" s="65">
        <f t="shared" si="2"/>
        <v>0</v>
      </c>
    </row>
    <row r="22" spans="1:10" ht="18">
      <c r="A22" s="57">
        <v>10</v>
      </c>
      <c r="B22" s="58" t="s">
        <v>37</v>
      </c>
      <c r="C22" s="67" t="s">
        <v>60</v>
      </c>
      <c r="D22" s="60" t="s">
        <v>61</v>
      </c>
      <c r="E22" s="61">
        <v>555.69000000000005</v>
      </c>
      <c r="F22" s="62">
        <v>5127.87</v>
      </c>
      <c r="G22" s="63" t="s">
        <v>57</v>
      </c>
      <c r="H22" s="61">
        <f t="shared" si="0"/>
        <v>555.69000000000005</v>
      </c>
      <c r="I22" s="64">
        <f t="shared" si="1"/>
        <v>2849506.0803</v>
      </c>
      <c r="J22" s="65">
        <f t="shared" si="2"/>
        <v>0</v>
      </c>
    </row>
    <row r="23" spans="1:10" ht="18">
      <c r="A23" s="57">
        <v>11</v>
      </c>
      <c r="B23" s="58" t="s">
        <v>37</v>
      </c>
      <c r="C23" s="59" t="s">
        <v>62</v>
      </c>
      <c r="D23" s="60" t="s">
        <v>63</v>
      </c>
      <c r="E23" s="61">
        <v>265.35000000000002</v>
      </c>
      <c r="F23" s="62">
        <v>54518.2</v>
      </c>
      <c r="G23" s="63" t="s">
        <v>40</v>
      </c>
      <c r="H23" s="61">
        <f t="shared" si="0"/>
        <v>265.35000000000002</v>
      </c>
      <c r="I23" s="64">
        <f t="shared" si="1"/>
        <v>14466404.370000001</v>
      </c>
      <c r="J23" s="65">
        <f t="shared" si="2"/>
        <v>0</v>
      </c>
    </row>
    <row r="24" spans="1:10" ht="18">
      <c r="A24" s="57">
        <v>12</v>
      </c>
      <c r="B24" s="58" t="s">
        <v>37</v>
      </c>
      <c r="C24" s="67" t="s">
        <v>64</v>
      </c>
      <c r="D24" s="60" t="s">
        <v>65</v>
      </c>
      <c r="E24" s="61">
        <v>51.98</v>
      </c>
      <c r="F24" s="62">
        <v>139993.17000000001</v>
      </c>
      <c r="G24" s="63" t="s">
        <v>40</v>
      </c>
      <c r="H24" s="61">
        <f t="shared" si="0"/>
        <v>51.98</v>
      </c>
      <c r="I24" s="64">
        <f t="shared" si="1"/>
        <v>7276844.9766000006</v>
      </c>
      <c r="J24" s="65">
        <f t="shared" si="2"/>
        <v>0</v>
      </c>
    </row>
    <row r="25" spans="1:10" ht="18">
      <c r="A25" s="57">
        <v>13</v>
      </c>
      <c r="B25" s="58" t="s">
        <v>37</v>
      </c>
      <c r="C25" s="67" t="s">
        <v>66</v>
      </c>
      <c r="D25" s="60" t="s">
        <v>67</v>
      </c>
      <c r="E25" s="61">
        <v>518.23</v>
      </c>
      <c r="F25" s="62">
        <v>1273.74</v>
      </c>
      <c r="G25" s="63" t="s">
        <v>43</v>
      </c>
      <c r="H25" s="61">
        <f t="shared" si="0"/>
        <v>518.23</v>
      </c>
      <c r="I25" s="64">
        <f t="shared" si="1"/>
        <v>660090.28020000004</v>
      </c>
      <c r="J25" s="65">
        <f t="shared" si="2"/>
        <v>0</v>
      </c>
    </row>
    <row r="26" spans="1:10" ht="18">
      <c r="A26" s="57">
        <v>14</v>
      </c>
      <c r="B26" s="58" t="s">
        <v>68</v>
      </c>
      <c r="C26" s="59" t="s">
        <v>69</v>
      </c>
      <c r="D26" s="60" t="s">
        <v>70</v>
      </c>
      <c r="E26" s="61">
        <v>1748.31</v>
      </c>
      <c r="F26" s="62">
        <v>51.61</v>
      </c>
      <c r="G26" s="68" t="s">
        <v>57</v>
      </c>
      <c r="H26" s="69">
        <f t="shared" si="0"/>
        <v>1748.31</v>
      </c>
      <c r="I26" s="70">
        <f t="shared" si="1"/>
        <v>90230.2791</v>
      </c>
      <c r="J26" s="65">
        <f t="shared" si="2"/>
        <v>0</v>
      </c>
    </row>
    <row r="27" spans="1:10" ht="18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57162475.289999999</v>
      </c>
      <c r="J27" s="65">
        <f t="shared" si="2"/>
        <v>0</v>
      </c>
    </row>
  </sheetData>
  <sheetProtection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  <protectedRange sqref="E10:G10" name="Range7"/>
  </protectedRanges>
  <mergeCells count="4">
    <mergeCell ref="E9:G9"/>
    <mergeCell ref="E10:G10"/>
    <mergeCell ref="A11:C11"/>
    <mergeCell ref="I11:J11"/>
  </mergeCells>
  <hyperlinks>
    <hyperlink ref="C13" location="C1!A1" display="C1!A1" xr:uid="{79BE8043-9A9E-4EE7-9BD4-07F78697E79D}"/>
    <hyperlink ref="C14" location="C2!A1" display="C2!A1" xr:uid="{267D8617-2E91-490B-8870-09165D8B99AC}"/>
    <hyperlink ref="C15" location="C3!A1" display="C3!A1" xr:uid="{83CC7CB2-C0B2-4CFA-8558-C057AB541C70}"/>
    <hyperlink ref="C16" location="C4!A1" display="C4!A1" xr:uid="{113202E9-F22D-4EBB-8F68-A7F11EAB0891}"/>
    <hyperlink ref="C17" location="C5!A1" display="C5!A1" xr:uid="{B496CB8F-26B3-48E5-939E-15A5BA440D8E}"/>
    <hyperlink ref="C18" location="C7!A1" display="C7!A1" xr:uid="{9CB38835-A67D-4523-9D1D-C11C0CA77613}"/>
    <hyperlink ref="C19" location="C8!A1" display="C8!A1" xr:uid="{31959593-0314-4FD4-B1AC-0289CB8D4E0E}"/>
    <hyperlink ref="C20" location="C10!A1" display="C10!A1" xr:uid="{A4ABE1CE-45BD-434C-BACE-D72EF4B14C01}"/>
    <hyperlink ref="C21" location="C12!A1" display="C12!A1" xr:uid="{4C5373D0-91AB-4580-9E5A-6E9C44751F14}"/>
    <hyperlink ref="C22" location="C14!A1" display="C14!A1" xr:uid="{00CEEFF3-D8D6-45BB-A4C5-7E9011F130BE}"/>
    <hyperlink ref="C23" location="C15!A1" display="C15!A1" xr:uid="{6F21C3B4-28BF-4F50-B307-BFF7775673FD}"/>
    <hyperlink ref="C24" location="C16!A1" display="C16!A1" xr:uid="{89730AE5-8B13-43BC-AFBD-74FFF6C55156}"/>
    <hyperlink ref="C25" location="C18!A1" display="C18!A1" xr:uid="{BCD5804A-481A-409E-B6A3-B1ED19F7E55C}"/>
    <hyperlink ref="C26" location="C19!A1" display="C19!A1" xr:uid="{9D383BB1-7142-4F40-96EF-BB77882D81AC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Ibira Santos Lucas</dc:creator>
  <cp:keywords/>
  <dc:description/>
  <cp:lastModifiedBy>Ibirá Santos Lucas - [ SOP ]</cp:lastModifiedBy>
  <cp:revision/>
  <dcterms:created xsi:type="dcterms:W3CDTF">2025-06-17T19:35:46Z</dcterms:created>
  <dcterms:modified xsi:type="dcterms:W3CDTF">2025-06-17T19:45:40Z</dcterms:modified>
  <cp:category/>
  <cp:contentStatus/>
</cp:coreProperties>
</file>