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EXCEL PROPOSTA DA EMPRESA\EXCEL - PROPOSTA DA EMPRESA CROP 5 LOTE 1\"/>
    </mc:Choice>
  </mc:AlternateContent>
  <xr:revisionPtr revIDLastSave="11" documentId="8_{38C30602-F223-427D-9014-CF375B91C08C}" xr6:coauthVersionLast="47" xr6:coauthVersionMax="47" xr10:uidLastSave="{C14ABBAC-D01B-489F-AFCB-BAE2987849A8}"/>
  <bookViews>
    <workbookView xWindow="19090" yWindow="-110" windowWidth="38620" windowHeight="21100" xr2:uid="{C5B042CA-390F-4FE0-ACDA-617DEE3759BE}"/>
  </bookViews>
  <sheets>
    <sheet name="Planilha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H11" i="1"/>
  <c r="F11" i="1"/>
  <c r="I10" i="1" l="1"/>
  <c r="I27" i="1" l="1"/>
  <c r="J10" i="1"/>
  <c r="J27" i="1" l="1"/>
  <c r="J24" i="1"/>
  <c r="J19" i="1"/>
  <c r="J26" i="1"/>
  <c r="J14" i="1"/>
  <c r="J21" i="1"/>
  <c r="H19" i="1"/>
  <c r="I19" i="1" s="1"/>
  <c r="J16" i="1"/>
  <c r="H15" i="1"/>
  <c r="I15" i="1" s="1"/>
  <c r="J23" i="1"/>
  <c r="H21" i="1"/>
  <c r="I21" i="1" s="1"/>
  <c r="J18" i="1"/>
  <c r="J25" i="1"/>
  <c r="J13" i="1"/>
  <c r="J17" i="1"/>
  <c r="J20" i="1"/>
  <c r="H18" i="1"/>
  <c r="I18" i="1" s="1"/>
  <c r="J15" i="1"/>
  <c r="J22" i="1"/>
  <c r="H20" i="1"/>
  <c r="I20" i="1" s="1"/>
  <c r="H25" i="1"/>
  <c r="I25" i="1" s="1"/>
  <c r="H16" i="1"/>
  <c r="I16" i="1" s="1"/>
  <c r="H14" i="1"/>
  <c r="I14" i="1" s="1"/>
  <c r="H22" i="1"/>
  <c r="I22" i="1" s="1"/>
  <c r="H26" i="1"/>
  <c r="I26" i="1" s="1"/>
  <c r="H13" i="1"/>
  <c r="I13" i="1" s="1"/>
  <c r="H17" i="1"/>
  <c r="I17" i="1" s="1"/>
  <c r="H23" i="1"/>
  <c r="I23" i="1" s="1"/>
  <c r="H24" i="1"/>
  <c r="I24" i="1" s="1"/>
</calcChain>
</file>

<file path=xl/sharedStrings.xml><?xml version="1.0" encoding="utf-8"?>
<sst xmlns="http://schemas.openxmlformats.org/spreadsheetml/2006/main" count="95" uniqueCount="73">
  <si>
    <t>ANEXO XVIII_TR_PROPOSTA DA EMPRESA</t>
  </si>
  <si>
    <t>CROP 5 LOTE 1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</si>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</sst>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4" fontId="7" fillId="3" borderId="22" xfId="0" applyNumberFormat="1" applyFont="1" applyFill="1" applyBorder="1" applyAlignment="1">
      <alignment horizontal="lef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ibira-santos\OneDrive%20-%20Governo%20do%20Estado%20do%20Rio%20Grande%20do%20Sul\&#193;rea%20de%20Trabalho\ATAS%20INTERATIVA%20NOVAS\ATAS%20LOTES%20RESTANTES%20PELOTAS%20CROP%205,%20VALES%20CROP%203%20E%2016,%20E%20CROP%207%20LOTE%205\RPM%20COMPLETA%20ABR%2025%20(version%201).xlsm" TargetMode="External"/><Relationship Id="rId2" Type="http://schemas.microsoft.com/office/2019/04/relationships/externalLinkLongPath" Target="file:///C:\Users\ibira-santos\OneDrive%20-%20Governo%20do%20Estado%20do%20Rio%20Grande%20do%20Sul\&#193;rea%20de%20Trabalho\ATAS%20INTERATIVA%20NOVAS\ATAS%20LOTES%20RESTANTES%20PELOTAS%20CROP%205,%20VALES%20CROP%203%20E%2016,%20E%20CROP%207%20LOTE%205\RPM%20COMPLETA%20ABR%2025%20(version%201).xlsm?1602DBDD" TargetMode="External"/><Relationship Id="rId1" Type="http://schemas.openxmlformats.org/officeDocument/2006/relationships/externalLinkPath" Target="file:///\\1602DBDD\RPM%20COMPLETA%20ABR%2025%20(version%20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ISS"/>
      <sheetName val="LIST ESC"/>
      <sheetName val="INSUMO"/>
      <sheetName val="BD"/>
      <sheetName val="ORÇAMENTO"/>
      <sheetName val="PRÓPRIA"/>
      <sheetName val="EXTERNAS ORÇAFÁCIO"/>
      <sheetName val="DIVISA"/>
      <sheetName val="CROP LOTE ANX"/>
      <sheetName val="Planilha1"/>
      <sheetName val="12. ANEXO XII_TR_ BASE ORÇAMENT"/>
      <sheetName val="ORÇ EX"/>
      <sheetName val="CRONO EX"/>
      <sheetName val="ENC SOC SINAPI"/>
      <sheetName val="BDI SERV DESON"/>
      <sheetName val="BDI FORN EQUIP"/>
      <sheetName val="BDI SERV"/>
      <sheetName val="ORÇ LICITACON"/>
      <sheetName val="PROP EMPRESA"/>
      <sheetName val="19. EXEMPLO DE ORÇAMENTO"/>
      <sheetName val="16. ANX XVI CRONO FF INTERAT"/>
      <sheetName val="128 ORC"/>
      <sheetName val="C1 SERV INI"/>
      <sheetName val="C1 PDF"/>
      <sheetName val="C2 ADM"/>
      <sheetName val="C3 DEM"/>
      <sheetName val="C4 EST"/>
      <sheetName val="C5 ALV"/>
      <sheetName val="C7 ESQ"/>
      <sheetName val="C8 COB"/>
      <sheetName val="C10 ELE"/>
      <sheetName val="C12 HID"/>
      <sheetName val="C14 PPCI"/>
      <sheetName val="C15 REV"/>
      <sheetName val="C16 PIN"/>
      <sheetName val="C18 SERV FIN"/>
      <sheetName val="C18 PDF"/>
      <sheetName val="C19 AS BUILT"/>
      <sheetName val="ESCOLAS"/>
      <sheetName val="ÁREAS"/>
      <sheetName val="SGO INCC DATA"/>
      <sheetName val="EST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2">
          <cell r="H12">
            <v>107738.9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A35BB-BF1E-4DAA-A484-BAFE6F0AC5B8}">
  <dimension ref="A1:J27"/>
  <sheetViews>
    <sheetView tabSelected="1" topLeftCell="D1" workbookViewId="0">
      <selection activeCell="H7" sqref="H7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53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0.25879999999999997</v>
      </c>
      <c r="H7" s="25">
        <v>0.25879999999999997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0.20319999999999999</v>
      </c>
      <c r="H8" s="25">
        <v>0.20319999999999999</v>
      </c>
      <c r="I8" s="26" t="s">
        <v>14</v>
      </c>
      <c r="J8" s="27">
        <v>0.51859999999999995</v>
      </c>
    </row>
    <row r="9" spans="1:10" ht="21.6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58208647.090000004</v>
      </c>
      <c r="J9" s="41" t="s">
        <v>18</v>
      </c>
    </row>
    <row r="10" spans="1:10" ht="24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58208647.090000004</v>
      </c>
      <c r="J10" s="45">
        <f>100%-(I10/I9)</f>
        <v>0</v>
      </c>
    </row>
    <row r="11" spans="1:10" ht="18.600000000000001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5 LOTE 1</v>
      </c>
      <c r="G11" s="49" t="s">
        <v>25</v>
      </c>
      <c r="H11" s="73">
        <f>'[1]ORÇ LICITACON'!H12</f>
        <v>107738.9</v>
      </c>
      <c r="I11" s="83" t="s">
        <v>26</v>
      </c>
      <c r="J11" s="83"/>
    </row>
    <row r="12" spans="1:10" ht="55.15">
      <c r="A12" s="50" t="s">
        <v>27</v>
      </c>
      <c r="B12" s="51" t="s">
        <v>28</v>
      </c>
      <c r="C12" s="51" t="s">
        <v>29</v>
      </c>
      <c r="D12" s="51" t="s">
        <v>30</v>
      </c>
      <c r="E12" s="52" t="s">
        <v>31</v>
      </c>
      <c r="F12" s="53" t="s">
        <v>32</v>
      </c>
      <c r="G12" s="53" t="s">
        <v>33</v>
      </c>
      <c r="H12" s="53" t="s">
        <v>34</v>
      </c>
      <c r="I12" s="54" t="s">
        <v>35</v>
      </c>
      <c r="J12" s="55" t="s">
        <v>36</v>
      </c>
    </row>
    <row r="13" spans="1:10" ht="18">
      <c r="A13" s="56">
        <v>1</v>
      </c>
      <c r="B13" s="57" t="s">
        <v>37</v>
      </c>
      <c r="C13" s="58" t="s">
        <v>38</v>
      </c>
      <c r="D13" s="59" t="s">
        <v>39</v>
      </c>
      <c r="E13" s="60">
        <v>453.6</v>
      </c>
      <c r="F13" s="61">
        <v>1829.96</v>
      </c>
      <c r="G13" s="62" t="s">
        <v>40</v>
      </c>
      <c r="H13" s="60">
        <f t="shared" ref="H13:H26" si="0">E13-(E13*$J$10)</f>
        <v>453.6</v>
      </c>
      <c r="I13" s="63">
        <f>F13*H13</f>
        <v>830069.85600000003</v>
      </c>
      <c r="J13" s="64">
        <f>$J$10</f>
        <v>0</v>
      </c>
    </row>
    <row r="14" spans="1:10" ht="18">
      <c r="A14" s="56">
        <v>2</v>
      </c>
      <c r="B14" s="65" t="s">
        <v>37</v>
      </c>
      <c r="C14" s="66" t="s">
        <v>41</v>
      </c>
      <c r="D14" s="59" t="s">
        <v>42</v>
      </c>
      <c r="E14" s="60">
        <v>87.35</v>
      </c>
      <c r="F14" s="61">
        <v>40076.6</v>
      </c>
      <c r="G14" s="62" t="s">
        <v>43</v>
      </c>
      <c r="H14" s="60">
        <f t="shared" si="0"/>
        <v>87.35</v>
      </c>
      <c r="I14" s="63">
        <f t="shared" ref="I14:I26" si="1">F14*H14</f>
        <v>3500691.01</v>
      </c>
      <c r="J14" s="64">
        <f t="shared" ref="J14:J27" si="2">$J$10</f>
        <v>0</v>
      </c>
    </row>
    <row r="15" spans="1:10" ht="18">
      <c r="A15" s="56">
        <v>3</v>
      </c>
      <c r="B15" s="57" t="s">
        <v>37</v>
      </c>
      <c r="C15" s="58" t="s">
        <v>44</v>
      </c>
      <c r="D15" s="59" t="s">
        <v>45</v>
      </c>
      <c r="E15" s="60">
        <v>845.76</v>
      </c>
      <c r="F15" s="61">
        <v>3742.81</v>
      </c>
      <c r="G15" s="62" t="s">
        <v>46</v>
      </c>
      <c r="H15" s="60">
        <f t="shared" si="0"/>
        <v>845.76</v>
      </c>
      <c r="I15" s="63">
        <f t="shared" si="1"/>
        <v>3165518.9855999998</v>
      </c>
      <c r="J15" s="64">
        <f t="shared" si="2"/>
        <v>0</v>
      </c>
    </row>
    <row r="16" spans="1:10" ht="18">
      <c r="A16" s="56">
        <v>4</v>
      </c>
      <c r="B16" s="57" t="s">
        <v>37</v>
      </c>
      <c r="C16" s="66" t="s">
        <v>47</v>
      </c>
      <c r="D16" s="59" t="s">
        <v>48</v>
      </c>
      <c r="E16" s="60">
        <v>845.03</v>
      </c>
      <c r="F16" s="61">
        <v>1809.95</v>
      </c>
      <c r="G16" s="62" t="s">
        <v>46</v>
      </c>
      <c r="H16" s="60">
        <f t="shared" si="0"/>
        <v>845.03</v>
      </c>
      <c r="I16" s="63">
        <f t="shared" si="1"/>
        <v>1529462.0485</v>
      </c>
      <c r="J16" s="64">
        <f t="shared" si="2"/>
        <v>0</v>
      </c>
    </row>
    <row r="17" spans="1:10" ht="18">
      <c r="A17" s="56">
        <v>5</v>
      </c>
      <c r="B17" s="57" t="s">
        <v>37</v>
      </c>
      <c r="C17" s="58" t="s">
        <v>49</v>
      </c>
      <c r="D17" s="59" t="s">
        <v>50</v>
      </c>
      <c r="E17" s="60">
        <v>406.43</v>
      </c>
      <c r="F17" s="61">
        <v>5980.6</v>
      </c>
      <c r="G17" s="62" t="s">
        <v>40</v>
      </c>
      <c r="H17" s="60">
        <f t="shared" si="0"/>
        <v>406.43</v>
      </c>
      <c r="I17" s="63">
        <f t="shared" si="1"/>
        <v>2430695.2580000004</v>
      </c>
      <c r="J17" s="64">
        <f t="shared" si="2"/>
        <v>0</v>
      </c>
    </row>
    <row r="18" spans="1:10" ht="18">
      <c r="A18" s="56">
        <v>6</v>
      </c>
      <c r="B18" s="57" t="s">
        <v>37</v>
      </c>
      <c r="C18" s="58" t="s">
        <v>51</v>
      </c>
      <c r="D18" s="59" t="s">
        <v>52</v>
      </c>
      <c r="E18" s="60">
        <v>961.09</v>
      </c>
      <c r="F18" s="61">
        <v>3942.48</v>
      </c>
      <c r="G18" s="62" t="s">
        <v>40</v>
      </c>
      <c r="H18" s="60">
        <f t="shared" si="0"/>
        <v>961.09</v>
      </c>
      <c r="I18" s="63">
        <f t="shared" si="1"/>
        <v>3789078.1032000002</v>
      </c>
      <c r="J18" s="64">
        <f t="shared" si="2"/>
        <v>0</v>
      </c>
    </row>
    <row r="19" spans="1:10" ht="18">
      <c r="A19" s="56">
        <v>7</v>
      </c>
      <c r="B19" s="57" t="s">
        <v>37</v>
      </c>
      <c r="C19" s="66" t="s">
        <v>53</v>
      </c>
      <c r="D19" s="59" t="s">
        <v>54</v>
      </c>
      <c r="E19" s="60">
        <v>299.86</v>
      </c>
      <c r="F19" s="61">
        <v>32521.279999999999</v>
      </c>
      <c r="G19" s="62" t="s">
        <v>40</v>
      </c>
      <c r="H19" s="60">
        <f t="shared" si="0"/>
        <v>299.86</v>
      </c>
      <c r="I19" s="63">
        <f t="shared" si="1"/>
        <v>9751831.0208000001</v>
      </c>
      <c r="J19" s="64">
        <f t="shared" si="2"/>
        <v>0</v>
      </c>
    </row>
    <row r="20" spans="1:10" ht="18">
      <c r="A20" s="56">
        <v>8</v>
      </c>
      <c r="B20" s="57" t="s">
        <v>37</v>
      </c>
      <c r="C20" s="66" t="s">
        <v>55</v>
      </c>
      <c r="D20" s="59" t="s">
        <v>56</v>
      </c>
      <c r="E20" s="60">
        <v>468.17</v>
      </c>
      <c r="F20" s="61">
        <v>12739.27</v>
      </c>
      <c r="G20" s="62" t="s">
        <v>57</v>
      </c>
      <c r="H20" s="60">
        <f t="shared" si="0"/>
        <v>468.17</v>
      </c>
      <c r="I20" s="63">
        <f>F20*H20</f>
        <v>5964144.0359000005</v>
      </c>
      <c r="J20" s="64">
        <f t="shared" si="2"/>
        <v>0</v>
      </c>
    </row>
    <row r="21" spans="1:10" ht="18">
      <c r="A21" s="56">
        <v>9</v>
      </c>
      <c r="B21" s="57" t="s">
        <v>37</v>
      </c>
      <c r="C21" s="66" t="s">
        <v>58</v>
      </c>
      <c r="D21" s="59" t="s">
        <v>59</v>
      </c>
      <c r="E21" s="60">
        <v>465.32</v>
      </c>
      <c r="F21" s="61">
        <v>3095.72</v>
      </c>
      <c r="G21" s="62" t="s">
        <v>57</v>
      </c>
      <c r="H21" s="60">
        <f t="shared" si="0"/>
        <v>465.32</v>
      </c>
      <c r="I21" s="63">
        <f t="shared" si="1"/>
        <v>1440500.4304</v>
      </c>
      <c r="J21" s="64">
        <f t="shared" si="2"/>
        <v>0</v>
      </c>
    </row>
    <row r="22" spans="1:10" ht="18">
      <c r="A22" s="56">
        <v>10</v>
      </c>
      <c r="B22" s="57" t="s">
        <v>37</v>
      </c>
      <c r="C22" s="66" t="s">
        <v>60</v>
      </c>
      <c r="D22" s="59" t="s">
        <v>61</v>
      </c>
      <c r="E22" s="60">
        <v>557.95000000000005</v>
      </c>
      <c r="F22" s="61">
        <v>5200.55</v>
      </c>
      <c r="G22" s="62" t="s">
        <v>57</v>
      </c>
      <c r="H22" s="60">
        <f t="shared" si="0"/>
        <v>557.95000000000005</v>
      </c>
      <c r="I22" s="63">
        <f t="shared" si="1"/>
        <v>2901646.8725000005</v>
      </c>
      <c r="J22" s="64">
        <f t="shared" si="2"/>
        <v>0</v>
      </c>
    </row>
    <row r="23" spans="1:10" ht="18">
      <c r="A23" s="56">
        <v>11</v>
      </c>
      <c r="B23" s="57" t="s">
        <v>37</v>
      </c>
      <c r="C23" s="58" t="s">
        <v>62</v>
      </c>
      <c r="D23" s="59" t="s">
        <v>63</v>
      </c>
      <c r="E23" s="60">
        <v>266.43</v>
      </c>
      <c r="F23" s="61">
        <v>55290.91</v>
      </c>
      <c r="G23" s="62" t="s">
        <v>40</v>
      </c>
      <c r="H23" s="60">
        <f t="shared" si="0"/>
        <v>266.43</v>
      </c>
      <c r="I23" s="63">
        <f t="shared" si="1"/>
        <v>14731157.151300002</v>
      </c>
      <c r="J23" s="64">
        <f t="shared" si="2"/>
        <v>0</v>
      </c>
    </row>
    <row r="24" spans="1:10" ht="18">
      <c r="A24" s="56">
        <v>12</v>
      </c>
      <c r="B24" s="57" t="s">
        <v>37</v>
      </c>
      <c r="C24" s="66" t="s">
        <v>64</v>
      </c>
      <c r="D24" s="59" t="s">
        <v>65</v>
      </c>
      <c r="E24" s="60">
        <v>52.19</v>
      </c>
      <c r="F24" s="61">
        <v>141977.35999999999</v>
      </c>
      <c r="G24" s="62" t="s">
        <v>40</v>
      </c>
      <c r="H24" s="60">
        <f t="shared" si="0"/>
        <v>52.19</v>
      </c>
      <c r="I24" s="63">
        <f t="shared" si="1"/>
        <v>7409798.4183999989</v>
      </c>
      <c r="J24" s="64">
        <f t="shared" si="2"/>
        <v>0</v>
      </c>
    </row>
    <row r="25" spans="1:10" ht="18">
      <c r="A25" s="56">
        <v>13</v>
      </c>
      <c r="B25" s="57" t="s">
        <v>37</v>
      </c>
      <c r="C25" s="66" t="s">
        <v>66</v>
      </c>
      <c r="D25" s="59" t="s">
        <v>67</v>
      </c>
      <c r="E25" s="60">
        <v>520.34</v>
      </c>
      <c r="F25" s="61">
        <v>1291.8</v>
      </c>
      <c r="G25" s="62" t="s">
        <v>43</v>
      </c>
      <c r="H25" s="60">
        <f t="shared" si="0"/>
        <v>520.34</v>
      </c>
      <c r="I25" s="63">
        <f t="shared" si="1"/>
        <v>672175.21200000006</v>
      </c>
      <c r="J25" s="64">
        <f t="shared" si="2"/>
        <v>0</v>
      </c>
    </row>
    <row r="26" spans="1:10" ht="18">
      <c r="A26" s="56">
        <v>14</v>
      </c>
      <c r="B26" s="57" t="s">
        <v>68</v>
      </c>
      <c r="C26" s="58" t="s">
        <v>69</v>
      </c>
      <c r="D26" s="59" t="s">
        <v>70</v>
      </c>
      <c r="E26" s="60">
        <v>1755.42</v>
      </c>
      <c r="F26" s="61">
        <v>52.34</v>
      </c>
      <c r="G26" s="67" t="s">
        <v>57</v>
      </c>
      <c r="H26" s="68">
        <f t="shared" si="0"/>
        <v>1755.42</v>
      </c>
      <c r="I26" s="69">
        <f t="shared" si="1"/>
        <v>91878.68280000001</v>
      </c>
      <c r="J26" s="64">
        <f t="shared" si="2"/>
        <v>0</v>
      </c>
    </row>
    <row r="27" spans="1:10" ht="18">
      <c r="A27" s="70"/>
      <c r="B27" s="71"/>
      <c r="C27" s="71"/>
      <c r="D27" s="71" t="s">
        <v>71</v>
      </c>
      <c r="E27" s="72"/>
      <c r="F27" s="72"/>
      <c r="G27" s="72"/>
      <c r="H27" s="72" t="s">
        <v>72</v>
      </c>
      <c r="I27" s="72">
        <f>I10</f>
        <v>58208647.090000004</v>
      </c>
      <c r="J27" s="64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" name="Range7"/>
    <protectedRange sqref="E10:G10" name="Range8"/>
  </protectedRanges>
  <mergeCells count="4">
    <mergeCell ref="E9:G9"/>
    <mergeCell ref="E10:G10"/>
    <mergeCell ref="A11:C11"/>
    <mergeCell ref="I11:J11"/>
  </mergeCells>
  <hyperlinks>
    <hyperlink ref="C13" location="C1!A1" display="C1!A1" xr:uid="{6CBBD358-378A-41DA-8B76-EE8CA697D358}"/>
    <hyperlink ref="C14" location="C2!A1" display="C2!A1" xr:uid="{27384131-250A-4257-9E28-A93DD70D38A8}"/>
    <hyperlink ref="C15" location="C3!A1" display="C3!A1" xr:uid="{945C5410-AF1A-4041-B5D7-507644DD1505}"/>
    <hyperlink ref="C16" location="C4!A1" display="C4!A1" xr:uid="{41E0F70C-95C3-45B0-AA52-0B3A9B0F1404}"/>
    <hyperlink ref="C17" location="C5!A1" display="C5!A1" xr:uid="{3D748AC9-2F59-43ED-AF6F-FC11D713C4FC}"/>
    <hyperlink ref="C18" location="C7!A1" display="C7!A1" xr:uid="{14B3D43F-9D59-4BFD-A1B5-21FB88833BFE}"/>
    <hyperlink ref="C19" location="C8!A1" display="C8!A1" xr:uid="{9D596B64-313A-48AA-B7DE-9D2256DE3BF5}"/>
    <hyperlink ref="C20" location="C10!A1" display="C10!A1" xr:uid="{9D5F9FB2-81E5-4273-9564-1FEEE5473584}"/>
    <hyperlink ref="C21" location="C12!A1" display="C12!A1" xr:uid="{93E2F966-E949-4462-A0A7-003BE527BF29}"/>
    <hyperlink ref="C22" location="C14!A1" display="C14!A1" xr:uid="{F91DD5F6-93A5-4826-A315-31DD6797385A}"/>
    <hyperlink ref="C23" location="C15!A1" display="C15!A1" xr:uid="{D925D6CC-93AF-43B1-8C9A-9002E573F028}"/>
    <hyperlink ref="C24" location="C16!A1" display="C16!A1" xr:uid="{983CB38B-EA85-460A-8F5D-DE3E9FFBD129}"/>
    <hyperlink ref="C25" location="C18!A1" display="C18!A1" xr:uid="{7FEFCFFD-D5D7-4FCD-A458-88F9E6FC849C}"/>
    <hyperlink ref="C26" location="C19!A1" display="C19!A1" xr:uid="{6E690F21-1F3C-45FA-92D9-1D6DBDD93689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2025-06-20T17:21:31Z</dcterms:created>
  <dcterms:modified xsi:type="dcterms:W3CDTF">2025-06-20T20:44:14Z</dcterms:modified>
  <cp:category/>
  <cp:contentStatus/>
</cp:coreProperties>
</file>