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1405838ff0636974/Área de Trabalho/"/>
    </mc:Choice>
  </mc:AlternateContent>
  <xr:revisionPtr revIDLastSave="0" documentId="8_{E1E8850C-EB13-43F7-B190-D0C69225B815}" xr6:coauthVersionLast="47" xr6:coauthVersionMax="47" xr10:uidLastSave="{00000000-0000-0000-0000-000000000000}"/>
  <bookViews>
    <workbookView xWindow="-108" yWindow="-108" windowWidth="23256" windowHeight="12456" xr2:uid="{10BCC228-741A-4D90-A8BA-A465B43B09A2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1" l="1"/>
  <c r="G8" i="1"/>
  <c r="G7" i="1"/>
  <c r="I27" i="1" l="1"/>
  <c r="J10" i="1"/>
  <c r="H24" i="1" s="1"/>
  <c r="I24" i="1" s="1"/>
  <c r="H19" i="1"/>
  <c r="I19" i="1" s="1"/>
  <c r="H13" i="1" l="1"/>
  <c r="I13" i="1" s="1"/>
  <c r="J26" i="1"/>
  <c r="J14" i="1"/>
  <c r="J23" i="1"/>
  <c r="H22" i="1"/>
  <c r="I22" i="1" s="1"/>
  <c r="H17" i="1"/>
  <c r="I17" i="1" s="1"/>
  <c r="J21" i="1"/>
  <c r="H26" i="1"/>
  <c r="I26" i="1" s="1"/>
  <c r="J16" i="1"/>
  <c r="H14" i="1"/>
  <c r="I14" i="1" s="1"/>
  <c r="H21" i="1"/>
  <c r="I21" i="1" s="1"/>
  <c r="J19" i="1"/>
  <c r="J18" i="1"/>
  <c r="J25" i="1"/>
  <c r="H23" i="1"/>
  <c r="I23" i="1" s="1"/>
  <c r="J13" i="1"/>
  <c r="J20" i="1"/>
  <c r="H18" i="1"/>
  <c r="I18" i="1" s="1"/>
  <c r="J17" i="1"/>
  <c r="J27" i="1"/>
  <c r="J15" i="1"/>
  <c r="J22" i="1"/>
  <c r="J24" i="1"/>
  <c r="H16" i="1"/>
  <c r="I16" i="1" s="1"/>
  <c r="H15" i="1"/>
  <c r="I15" i="1" s="1"/>
  <c r="H20" i="1"/>
  <c r="I20" i="1" s="1"/>
  <c r="H25" i="1"/>
  <c r="I25" i="1" s="1"/>
</calcChain>
</file>

<file path=xl/sharedStrings.xml><?xml version="1.0" encoding="utf-8"?>
<sst xmlns="http://schemas.openxmlformats.org/spreadsheetml/2006/main" count="96" uniqueCount="73">
  <si>
    <t>OBRA:</t>
  </si>
  <si>
    <t xml:space="preserve">  ESCOLAS</t>
  </si>
  <si>
    <t>BDI proposta</t>
  </si>
  <si>
    <t>BDI original</t>
  </si>
  <si>
    <t>EMPRESA LICITANTE :</t>
  </si>
  <si>
    <t>...</t>
  </si>
  <si>
    <t>OFERTE BDI DESONERADO</t>
  </si>
  <si>
    <t>BDI SERVIÇOS:</t>
  </si>
  <si>
    <t>ENC SOCIAL SINAPI HORISTA:</t>
  </si>
  <si>
    <t xml:space="preserve">CNPJ: </t>
  </si>
  <si>
    <t>...                                                   CAU/CREA  Nº............................</t>
  </si>
  <si>
    <t>BDI DIFERENC.:</t>
  </si>
  <si>
    <t>ENC SOCIAL SINAPI MENS.:</t>
  </si>
  <si>
    <t>NOME RESP TÉCNICO:.............................................CAU/CREA Nº:  ..........................</t>
  </si>
  <si>
    <t>OFERTE O DESCONTO PROPOSTO SOBRE SINAPI</t>
  </si>
  <si>
    <t>Preço Estimado</t>
  </si>
  <si>
    <t>DESCONTO GLOBAL *</t>
  </si>
  <si>
    <t>RRT/ART: .........................</t>
  </si>
  <si>
    <t>DATA PROPOSTA:    ............./....../........ ASSINATURA: ...........................................</t>
  </si>
  <si>
    <t>Preço Proposta</t>
  </si>
  <si>
    <t>REGISTRO DE PREÇOS</t>
  </si>
  <si>
    <t>Estimativa de Sistemas Construtivos em Manutenção</t>
  </si>
  <si>
    <t>IDT ou LOTE:</t>
  </si>
  <si>
    <t>ÁREA (M2)=</t>
  </si>
  <si>
    <t>*GLOBAL: COMPOSTO DE BDI E DESCONTO OFERTADO.</t>
  </si>
  <si>
    <t>Item</t>
  </si>
  <si>
    <t>Fonte de Referência</t>
  </si>
  <si>
    <t>Comp SINAPI Referência</t>
  </si>
  <si>
    <t>Descrição do Item do Sistema Construtivo</t>
  </si>
  <si>
    <t>PREÇO UNITÁRIO CONFORME CONSUMO HISTÓRICO</t>
  </si>
  <si>
    <t>Quantidade</t>
  </si>
  <si>
    <t>Unidade</t>
  </si>
  <si>
    <t>Preço Unitário com Desconto</t>
  </si>
  <si>
    <t>Preço Total (R$)</t>
  </si>
  <si>
    <t>DESCONTO</t>
  </si>
  <si>
    <t>SINAPI</t>
  </si>
  <si>
    <t>C1</t>
  </si>
  <si>
    <t xml:space="preserve">SERV INICIAIS DE INSTALAÇÃO DA OBRA </t>
  </si>
  <si>
    <t>M2</t>
  </si>
  <si>
    <t>C2</t>
  </si>
  <si>
    <t xml:space="preserve">ADMINISTRAÇÃO DIRETA DA OBRA </t>
  </si>
  <si>
    <t>H</t>
  </si>
  <si>
    <t>C3</t>
  </si>
  <si>
    <t>DEMOLIÇÕES</t>
  </si>
  <si>
    <t>M3</t>
  </si>
  <si>
    <t>C4</t>
  </si>
  <si>
    <t xml:space="preserve">RECUPERAÇÃO ESTRUTURAL </t>
  </si>
  <si>
    <t>C5</t>
  </si>
  <si>
    <t>ALVENARIA, VEDAÇÕES E DIVISÓRIAS</t>
  </si>
  <si>
    <t>C7</t>
  </si>
  <si>
    <t>ESQUADRIAS</t>
  </si>
  <si>
    <t>C8</t>
  </si>
  <si>
    <t>COBERTURA</t>
  </si>
  <si>
    <t>C10</t>
  </si>
  <si>
    <t>INSTALAÇÕES ELÉTRICAS</t>
  </si>
  <si>
    <t>UN</t>
  </si>
  <si>
    <t>C12</t>
  </si>
  <si>
    <t>INSTALAÇÕES HIDROSSANITÁRIAS</t>
  </si>
  <si>
    <t>C14</t>
  </si>
  <si>
    <t xml:space="preserve">INSTALAÇÕES DE PPCI </t>
  </si>
  <si>
    <t>C15</t>
  </si>
  <si>
    <t>REVESTIMENTOS DE PISOS, PAREDES E FORROS</t>
  </si>
  <si>
    <t>C16</t>
  </si>
  <si>
    <t xml:space="preserve">PINTURAS E TEXTURAS </t>
  </si>
  <si>
    <t>C18</t>
  </si>
  <si>
    <t xml:space="preserve">SERVIÇOS FINAIS </t>
  </si>
  <si>
    <t>SINAPI-I</t>
  </si>
  <si>
    <t>C19</t>
  </si>
  <si>
    <t>REGISTRO COMO EXECUTADO (RELATÓRIOS E DESENHOS - AS BUILT)</t>
  </si>
  <si>
    <t>PREÇO TOTAL DOS SERVIÇOS DE MANUTENÇÃO PREDIAL</t>
  </si>
  <si>
    <t>PROPOSTA DA EMPRESA R$</t>
  </si>
  <si>
    <t>ANEXO XXXI_TR_PROPOSTA DA EMPRESA</t>
  </si>
  <si>
    <t>CROP 10 LOTE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</si>
</sst>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164" formatCode="#,##0.00_ ;[Red]\-#,##0.00\ "/>
  </numFmts>
  <fonts count="21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8"/>
      <name val="Aptos Narrow"/>
      <family val="2"/>
      <scheme val="minor"/>
    </font>
    <font>
      <sz val="18"/>
      <color rgb="FFFF0000"/>
      <name val="Aptos Narrow"/>
      <family val="2"/>
      <scheme val="minor"/>
    </font>
    <font>
      <b/>
      <sz val="18"/>
      <color rgb="FF000000"/>
      <name val="Aptos Narrow"/>
      <family val="2"/>
      <scheme val="minor"/>
    </font>
    <font>
      <b/>
      <sz val="12"/>
      <color rgb="FFFFFFFF"/>
      <name val="Aptos Narrow"/>
      <family val="2"/>
      <scheme val="minor"/>
    </font>
    <font>
      <b/>
      <sz val="14"/>
      <color rgb="FFFFFFFF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2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sz val="12"/>
      <name val="Aptos Narrow"/>
      <family val="2"/>
      <scheme val="minor"/>
    </font>
    <font>
      <b/>
      <sz val="16"/>
      <color rgb="FF000000"/>
      <name val="Aptos Narrow"/>
      <family val="2"/>
      <scheme val="minor"/>
    </font>
    <font>
      <b/>
      <sz val="14"/>
      <name val="Aptos Narrow"/>
      <family val="2"/>
      <scheme val="minor"/>
    </font>
    <font>
      <b/>
      <sz val="16"/>
      <name val="Aptos Narrow"/>
      <family val="2"/>
      <scheme val="minor"/>
    </font>
    <font>
      <b/>
      <sz val="10"/>
      <color rgb="FFFFFFFF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4"/>
      <name val="Aptos Narrow"/>
      <family val="2"/>
      <scheme val="minor"/>
    </font>
    <font>
      <sz val="12"/>
      <name val="Arial"/>
      <family val="2"/>
    </font>
    <font>
      <b/>
      <sz val="14"/>
      <color rgb="FF000000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376092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C6E0B4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D9D9D9"/>
        <bgColor rgb="FF000000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1F497D"/>
      </left>
      <right style="thin">
        <color rgb="FF1F497D"/>
      </right>
      <top style="thin">
        <color rgb="FF1F497D"/>
      </top>
      <bottom style="thin">
        <color rgb="FF1F497D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1F497D"/>
      </left>
      <right style="thin">
        <color rgb="FF1F497D"/>
      </right>
      <top style="thin">
        <color rgb="FF1F497D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4">
    <xf numFmtId="0" fontId="0" fillId="0" borderId="0" xfId="0"/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3" fillId="0" borderId="0" xfId="0" applyFont="1"/>
    <xf numFmtId="0" fontId="1" fillId="0" borderId="0" xfId="0" applyFont="1"/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0" fontId="5" fillId="0" borderId="0" xfId="0" applyNumberFormat="1" applyFont="1" applyAlignment="1">
      <alignment vertical="center"/>
    </xf>
    <xf numFmtId="4" fontId="1" fillId="0" borderId="0" xfId="0" applyNumberFormat="1" applyFont="1"/>
    <xf numFmtId="0" fontId="7" fillId="3" borderId="0" xfId="0" applyFont="1" applyFill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3" fontId="8" fillId="3" borderId="0" xfId="0" applyNumberFormat="1" applyFont="1" applyFill="1" applyAlignment="1">
      <alignment vertical="center"/>
    </xf>
    <xf numFmtId="0" fontId="8" fillId="3" borderId="0" xfId="0" applyFont="1" applyFill="1" applyAlignment="1">
      <alignment horizontal="left" vertical="center"/>
    </xf>
    <xf numFmtId="0" fontId="8" fillId="3" borderId="0" xfId="0" applyFont="1" applyFill="1" applyAlignment="1">
      <alignment horizontal="right" vertical="center"/>
    </xf>
    <xf numFmtId="8" fontId="8" fillId="3" borderId="0" xfId="0" applyNumberFormat="1" applyFont="1" applyFill="1" applyAlignment="1">
      <alignment horizontal="center" vertical="center"/>
    </xf>
    <xf numFmtId="8" fontId="7" fillId="3" borderId="0" xfId="0" applyNumberFormat="1" applyFont="1" applyFill="1" applyAlignment="1">
      <alignment horizontal="left" vertical="center"/>
    </xf>
    <xf numFmtId="0" fontId="9" fillId="0" borderId="2" xfId="0" applyFont="1" applyBorder="1"/>
    <xf numFmtId="0" fontId="7" fillId="0" borderId="3" xfId="0" applyFont="1" applyBorder="1" applyAlignment="1">
      <alignment horizontal="left" vertical="center"/>
    </xf>
    <xf numFmtId="0" fontId="10" fillId="0" borderId="3" xfId="0" applyFont="1" applyBorder="1" applyAlignment="1">
      <alignment horizontal="right"/>
    </xf>
    <xf numFmtId="0" fontId="11" fillId="4" borderId="4" xfId="0" applyFont="1" applyFill="1" applyBorder="1" applyAlignment="1">
      <alignment horizontal="left"/>
    </xf>
    <xf numFmtId="0" fontId="11" fillId="0" borderId="5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10" fontId="10" fillId="5" borderId="6" xfId="0" applyNumberFormat="1" applyFont="1" applyFill="1" applyBorder="1" applyAlignment="1">
      <alignment horizontal="center" vertical="center"/>
    </xf>
    <xf numFmtId="10" fontId="10" fillId="0" borderId="4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right" vertical="center"/>
    </xf>
    <xf numFmtId="10" fontId="10" fillId="0" borderId="7" xfId="0" applyNumberFormat="1" applyFont="1" applyBorder="1" applyAlignment="1">
      <alignment horizontal="left" vertical="center" wrapText="1"/>
    </xf>
    <xf numFmtId="0" fontId="9" fillId="0" borderId="8" xfId="0" applyFont="1" applyBorder="1"/>
    <xf numFmtId="0" fontId="7" fillId="0" borderId="9" xfId="0" applyFont="1" applyBorder="1" applyAlignment="1">
      <alignment horizontal="left" vertical="center"/>
    </xf>
    <xf numFmtId="0" fontId="11" fillId="0" borderId="9" xfId="0" applyFont="1" applyBorder="1" applyAlignment="1">
      <alignment horizontal="center"/>
    </xf>
    <xf numFmtId="0" fontId="11" fillId="4" borderId="10" xfId="0" applyFont="1" applyFill="1" applyBorder="1" applyAlignment="1">
      <alignment horizontal="left"/>
    </xf>
    <xf numFmtId="0" fontId="9" fillId="0" borderId="0" xfId="0" applyFont="1"/>
    <xf numFmtId="0" fontId="10" fillId="0" borderId="11" xfId="0" applyFont="1" applyBorder="1" applyAlignment="1">
      <alignment horizontal="left" vertical="center"/>
    </xf>
    <xf numFmtId="10" fontId="10" fillId="5" borderId="12" xfId="0" applyNumberFormat="1" applyFont="1" applyFill="1" applyBorder="1" applyAlignment="1">
      <alignment horizontal="center" vertical="center"/>
    </xf>
    <xf numFmtId="0" fontId="3" fillId="0" borderId="13" xfId="0" applyFont="1" applyBorder="1"/>
    <xf numFmtId="0" fontId="10" fillId="0" borderId="3" xfId="0" applyFont="1" applyBorder="1" applyAlignment="1">
      <alignment horizontal="left"/>
    </xf>
    <xf numFmtId="0" fontId="12" fillId="0" borderId="3" xfId="0" applyFont="1" applyBorder="1"/>
    <xf numFmtId="0" fontId="12" fillId="4" borderId="3" xfId="0" applyFont="1" applyFill="1" applyBorder="1"/>
    <xf numFmtId="0" fontId="13" fillId="0" borderId="17" xfId="0" applyFont="1" applyBorder="1" applyAlignment="1">
      <alignment horizontal="center" vertical="center" wrapText="1"/>
    </xf>
    <xf numFmtId="8" fontId="14" fillId="0" borderId="18" xfId="0" applyNumberFormat="1" applyFont="1" applyBorder="1" applyAlignment="1">
      <alignment horizontal="center" vertical="center" wrapText="1"/>
    </xf>
    <xf numFmtId="0" fontId="14" fillId="6" borderId="14" xfId="0" applyFont="1" applyFill="1" applyBorder="1" applyAlignment="1">
      <alignment horizontal="center" vertical="center" wrapText="1"/>
    </xf>
    <xf numFmtId="0" fontId="11" fillId="4" borderId="0" xfId="0" applyFont="1" applyFill="1"/>
    <xf numFmtId="0" fontId="11" fillId="4" borderId="0" xfId="0" applyFont="1" applyFill="1" applyAlignment="1">
      <alignment horizontal="left"/>
    </xf>
    <xf numFmtId="0" fontId="13" fillId="0" borderId="14" xfId="0" applyFont="1" applyBorder="1" applyAlignment="1">
      <alignment horizontal="center" vertical="center" wrapText="1"/>
    </xf>
    <xf numFmtId="10" fontId="15" fillId="6" borderId="19" xfId="0" applyNumberFormat="1" applyFont="1" applyFill="1" applyBorder="1" applyAlignment="1">
      <alignment horizontal="center" vertical="center"/>
    </xf>
    <xf numFmtId="0" fontId="7" fillId="8" borderId="17" xfId="0" applyFont="1" applyFill="1" applyBorder="1" applyAlignment="1">
      <alignment horizontal="center" vertical="center"/>
    </xf>
    <xf numFmtId="0" fontId="7" fillId="8" borderId="22" xfId="0" applyFont="1" applyFill="1" applyBorder="1" applyAlignment="1">
      <alignment horizontal="center" vertical="center"/>
    </xf>
    <xf numFmtId="0" fontId="7" fillId="8" borderId="17" xfId="0" applyFont="1" applyFill="1" applyBorder="1" applyAlignment="1">
      <alignment horizontal="right" vertical="center"/>
    </xf>
    <xf numFmtId="0" fontId="7" fillId="8" borderId="17" xfId="0" applyFont="1" applyFill="1" applyBorder="1" applyAlignment="1">
      <alignment horizontal="right" vertical="center" wrapText="1"/>
    </xf>
    <xf numFmtId="164" fontId="8" fillId="3" borderId="22" xfId="0" applyNumberFormat="1" applyFont="1" applyFill="1" applyBorder="1" applyAlignment="1">
      <alignment horizontal="left" vertical="center"/>
    </xf>
    <xf numFmtId="0" fontId="16" fillId="8" borderId="23" xfId="0" applyFont="1" applyFill="1" applyBorder="1" applyAlignment="1">
      <alignment horizontal="center" vertical="center" wrapText="1"/>
    </xf>
    <xf numFmtId="0" fontId="16" fillId="8" borderId="23" xfId="0" applyFont="1" applyFill="1" applyBorder="1" applyAlignment="1">
      <alignment vertical="center" wrapText="1"/>
    </xf>
    <xf numFmtId="0" fontId="16" fillId="8" borderId="24" xfId="0" applyFont="1" applyFill="1" applyBorder="1" applyAlignment="1">
      <alignment horizontal="center" vertical="center" wrapText="1"/>
    </xf>
    <xf numFmtId="0" fontId="7" fillId="8" borderId="24" xfId="0" applyFont="1" applyFill="1" applyBorder="1" applyAlignment="1">
      <alignment horizontal="center" vertical="center" wrapText="1"/>
    </xf>
    <xf numFmtId="0" fontId="7" fillId="8" borderId="23" xfId="0" applyFont="1" applyFill="1" applyBorder="1" applyAlignment="1">
      <alignment horizontal="right" vertical="center" wrapText="1"/>
    </xf>
    <xf numFmtId="0" fontId="7" fillId="8" borderId="23" xfId="0" applyFont="1" applyFill="1" applyBorder="1" applyAlignment="1">
      <alignment horizontal="center" vertical="center" wrapText="1"/>
    </xf>
    <xf numFmtId="0" fontId="17" fillId="10" borderId="0" xfId="0" applyFont="1" applyFill="1" applyAlignment="1">
      <alignment horizontal="center"/>
    </xf>
    <xf numFmtId="0" fontId="17" fillId="10" borderId="25" xfId="0" applyFont="1" applyFill="1" applyBorder="1" applyAlignment="1">
      <alignment horizontal="center" vertical="center"/>
    </xf>
    <xf numFmtId="0" fontId="2" fillId="10" borderId="25" xfId="1" applyFill="1" applyBorder="1" applyAlignment="1">
      <alignment horizontal="center" vertical="center"/>
    </xf>
    <xf numFmtId="0" fontId="18" fillId="0" borderId="26" xfId="0" applyFont="1" applyBorder="1"/>
    <xf numFmtId="4" fontId="17" fillId="10" borderId="25" xfId="0" applyNumberFormat="1" applyFont="1" applyFill="1" applyBorder="1" applyAlignment="1">
      <alignment horizontal="right" vertical="center"/>
    </xf>
    <xf numFmtId="4" fontId="17" fillId="0" borderId="25" xfId="0" applyNumberFormat="1" applyFont="1" applyBorder="1" applyAlignment="1">
      <alignment horizontal="right" vertical="center"/>
    </xf>
    <xf numFmtId="0" fontId="19" fillId="10" borderId="25" xfId="0" applyFont="1" applyFill="1" applyBorder="1" applyAlignment="1">
      <alignment horizontal="center"/>
    </xf>
    <xf numFmtId="4" fontId="17" fillId="0" borderId="27" xfId="0" applyNumberFormat="1" applyFont="1" applyBorder="1" applyAlignment="1">
      <alignment horizontal="right" vertical="center"/>
    </xf>
    <xf numFmtId="10" fontId="17" fillId="0" borderId="27" xfId="0" applyNumberFormat="1" applyFont="1" applyBorder="1" applyAlignment="1">
      <alignment horizontal="center"/>
    </xf>
    <xf numFmtId="0" fontId="18" fillId="10" borderId="25" xfId="0" applyFont="1" applyFill="1" applyBorder="1" applyAlignment="1">
      <alignment horizontal="center"/>
    </xf>
    <xf numFmtId="0" fontId="2" fillId="10" borderId="25" xfId="1" applyFill="1" applyBorder="1" applyAlignment="1">
      <alignment horizontal="center"/>
    </xf>
    <xf numFmtId="0" fontId="19" fillId="10" borderId="28" xfId="0" applyFont="1" applyFill="1" applyBorder="1" applyAlignment="1">
      <alignment horizontal="center"/>
    </xf>
    <xf numFmtId="4" fontId="17" fillId="10" borderId="28" xfId="0" applyNumberFormat="1" applyFont="1" applyFill="1" applyBorder="1" applyAlignment="1">
      <alignment horizontal="right" vertical="center"/>
    </xf>
    <xf numFmtId="4" fontId="17" fillId="0" borderId="5" xfId="0" applyNumberFormat="1" applyFont="1" applyBorder="1" applyAlignment="1">
      <alignment horizontal="right" vertical="center"/>
    </xf>
    <xf numFmtId="0" fontId="20" fillId="11" borderId="29" xfId="0" applyFont="1" applyFill="1" applyBorder="1" applyAlignment="1">
      <alignment horizontal="center" vertical="center"/>
    </xf>
    <xf numFmtId="0" fontId="20" fillId="11" borderId="30" xfId="0" applyFont="1" applyFill="1" applyBorder="1" applyAlignment="1">
      <alignment horizontal="center" vertical="center"/>
    </xf>
    <xf numFmtId="4" fontId="20" fillId="11" borderId="30" xfId="0" applyNumberFormat="1" applyFont="1" applyFill="1" applyBorder="1" applyAlignment="1">
      <alignment horizontal="right" vertical="center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10" fontId="4" fillId="7" borderId="19" xfId="0" applyNumberFormat="1" applyFont="1" applyFill="1" applyBorder="1" applyAlignment="1">
      <alignment horizontal="center" vertical="center"/>
    </xf>
    <xf numFmtId="10" fontId="4" fillId="7" borderId="20" xfId="0" applyNumberFormat="1" applyFont="1" applyFill="1" applyBorder="1" applyAlignment="1">
      <alignment horizontal="center" vertical="center"/>
    </xf>
    <xf numFmtId="10" fontId="4" fillId="7" borderId="21" xfId="0" applyNumberFormat="1" applyFont="1" applyFill="1" applyBorder="1" applyAlignment="1">
      <alignment horizontal="center" vertical="center"/>
    </xf>
    <xf numFmtId="0" fontId="7" fillId="8" borderId="17" xfId="0" applyFont="1" applyFill="1" applyBorder="1" applyAlignment="1">
      <alignment horizontal="center" vertical="center"/>
    </xf>
    <xf numFmtId="0" fontId="7" fillId="8" borderId="18" xfId="0" applyFont="1" applyFill="1" applyBorder="1" applyAlignment="1">
      <alignment horizontal="center" vertical="center"/>
    </xf>
    <xf numFmtId="0" fontId="7" fillId="8" borderId="22" xfId="0" applyFont="1" applyFill="1" applyBorder="1" applyAlignment="1">
      <alignment horizontal="center" vertical="center"/>
    </xf>
    <xf numFmtId="0" fontId="7" fillId="9" borderId="18" xfId="0" applyFont="1" applyFill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D2351-3155-47B3-A553-3A0D16074285}">
  <dimension ref="A1:J27"/>
  <sheetViews>
    <sheetView tabSelected="1" workbookViewId="0"/>
  </sheetViews>
  <sheetFormatPr defaultRowHeight="14.4" x14ac:dyDescent="0.3"/>
  <cols>
    <col min="4" max="4" width="78.5546875" customWidth="1"/>
    <col min="5" max="5" width="29.109375" customWidth="1"/>
    <col min="6" max="6" width="19.5546875" customWidth="1"/>
    <col min="7" max="7" width="16.44140625" customWidth="1"/>
    <col min="8" max="8" width="22.33203125" customWidth="1"/>
    <col min="9" max="9" width="30.5546875" customWidth="1"/>
    <col min="10" max="10" width="26.44140625" customWidth="1"/>
  </cols>
  <sheetData>
    <row r="1" spans="1:10" x14ac:dyDescent="0.3">
      <c r="A1" s="1"/>
      <c r="B1" s="1"/>
      <c r="C1" s="1"/>
      <c r="D1" s="1"/>
      <c r="E1" s="1"/>
      <c r="F1" s="1"/>
      <c r="G1" s="2"/>
      <c r="H1" s="3"/>
      <c r="I1" s="2"/>
      <c r="J1" s="2"/>
    </row>
    <row r="2" spans="1:10" x14ac:dyDescent="0.3">
      <c r="A2" s="4"/>
      <c r="B2" s="4"/>
      <c r="C2" s="4"/>
      <c r="D2" s="4"/>
      <c r="E2" s="4"/>
      <c r="F2" s="5"/>
      <c r="G2" s="5"/>
      <c r="H2" s="5"/>
      <c r="I2" s="5"/>
      <c r="J2" s="5"/>
    </row>
    <row r="3" spans="1:10" ht="23.4" x14ac:dyDescent="0.3">
      <c r="A3" s="4"/>
      <c r="B3" s="4"/>
      <c r="C3" s="4"/>
      <c r="D3" s="6"/>
      <c r="F3" s="7"/>
      <c r="G3" s="7"/>
      <c r="H3" s="7"/>
      <c r="I3" s="7"/>
      <c r="J3" s="7"/>
    </row>
    <row r="4" spans="1:10" ht="23.4" x14ac:dyDescent="0.3">
      <c r="A4" s="4"/>
      <c r="B4" s="4"/>
      <c r="D4" s="8" t="s">
        <v>71</v>
      </c>
      <c r="F4" s="7"/>
      <c r="G4" s="7"/>
      <c r="H4" s="7"/>
      <c r="I4" s="9"/>
      <c r="J4" s="7"/>
    </row>
    <row r="5" spans="1:10" ht="23.4" x14ac:dyDescent="0.3">
      <c r="A5" s="4"/>
      <c r="B5" s="4"/>
      <c r="C5" s="4"/>
      <c r="D5" s="8" t="s">
        <v>72</v>
      </c>
      <c r="E5" s="4"/>
      <c r="F5" s="10"/>
      <c r="G5" s="10"/>
      <c r="H5" s="10"/>
      <c r="I5" s="10"/>
      <c r="J5" s="10"/>
    </row>
    <row r="6" spans="1:10" ht="18.600000000000001" thickBot="1" x14ac:dyDescent="0.35">
      <c r="A6" s="11"/>
      <c r="B6" s="11"/>
      <c r="C6" s="12" t="s">
        <v>0</v>
      </c>
      <c r="D6" s="13">
        <v>45</v>
      </c>
      <c r="E6" s="14" t="s">
        <v>1</v>
      </c>
      <c r="F6" s="15"/>
      <c r="G6" s="16" t="s">
        <v>2</v>
      </c>
      <c r="H6" s="16" t="s">
        <v>3</v>
      </c>
      <c r="I6" s="17"/>
      <c r="J6" s="17"/>
    </row>
    <row r="7" spans="1:10" ht="16.2" thickBot="1" x14ac:dyDescent="0.35">
      <c r="A7" s="18"/>
      <c r="B7" s="19"/>
      <c r="C7" s="20" t="s">
        <v>4</v>
      </c>
      <c r="D7" s="21" t="s">
        <v>5</v>
      </c>
      <c r="E7" s="22" t="s">
        <v>6</v>
      </c>
      <c r="F7" s="23" t="s">
        <v>7</v>
      </c>
      <c r="G7" s="24">
        <f>H7</f>
        <v>0.25480000000000003</v>
      </c>
      <c r="H7" s="25">
        <v>0.25480000000000003</v>
      </c>
      <c r="I7" s="26" t="s">
        <v>8</v>
      </c>
      <c r="J7" s="27">
        <v>0.9022</v>
      </c>
    </row>
    <row r="8" spans="1:10" ht="16.2" thickBot="1" x14ac:dyDescent="0.35">
      <c r="A8" s="28"/>
      <c r="B8" s="29"/>
      <c r="C8" s="30" t="s">
        <v>9</v>
      </c>
      <c r="D8" s="31" t="s">
        <v>10</v>
      </c>
      <c r="E8" s="32"/>
      <c r="F8" s="33" t="s">
        <v>11</v>
      </c>
      <c r="G8" s="34">
        <f>H8</f>
        <v>0.19939999999999999</v>
      </c>
      <c r="H8" s="25">
        <v>0.19939999999999999</v>
      </c>
      <c r="I8" s="26" t="s">
        <v>12</v>
      </c>
      <c r="J8" s="27">
        <v>0.51859999999999995</v>
      </c>
    </row>
    <row r="9" spans="1:10" ht="21.6" thickBot="1" x14ac:dyDescent="0.35">
      <c r="A9" s="35"/>
      <c r="B9" s="36" t="s">
        <v>13</v>
      </c>
      <c r="C9" s="37"/>
      <c r="D9" s="38"/>
      <c r="E9" s="74" t="s">
        <v>14</v>
      </c>
      <c r="F9" s="75"/>
      <c r="G9" s="76"/>
      <c r="H9" s="39" t="s">
        <v>15</v>
      </c>
      <c r="I9" s="40">
        <v>63468132.789999999</v>
      </c>
      <c r="J9" s="41" t="s">
        <v>16</v>
      </c>
    </row>
    <row r="10" spans="1:10" ht="24" thickBot="1" x14ac:dyDescent="0.35">
      <c r="A10" s="42" t="s">
        <v>17</v>
      </c>
      <c r="B10" s="42"/>
      <c r="C10" s="42"/>
      <c r="D10" s="43" t="s">
        <v>18</v>
      </c>
      <c r="E10" s="77">
        <v>0</v>
      </c>
      <c r="F10" s="78"/>
      <c r="G10" s="79"/>
      <c r="H10" s="44" t="s">
        <v>19</v>
      </c>
      <c r="I10" s="40">
        <f>(I9/(1+H7)*(1-E10)*(1+G7))</f>
        <v>63468132.790000007</v>
      </c>
      <c r="J10" s="45">
        <f>100%-(I10/I9)</f>
        <v>0</v>
      </c>
    </row>
    <row r="11" spans="1:10" ht="18.600000000000001" thickBot="1" x14ac:dyDescent="0.35">
      <c r="A11" s="80" t="s">
        <v>20</v>
      </c>
      <c r="B11" s="81"/>
      <c r="C11" s="82"/>
      <c r="D11" s="46" t="s">
        <v>21</v>
      </c>
      <c r="E11" s="48" t="s">
        <v>22</v>
      </c>
      <c r="F11" s="47" t="s">
        <v>72</v>
      </c>
      <c r="G11" s="49" t="s">
        <v>23</v>
      </c>
      <c r="H11" s="50">
        <v>114530.6</v>
      </c>
      <c r="I11" s="83" t="s">
        <v>24</v>
      </c>
      <c r="J11" s="83"/>
    </row>
    <row r="12" spans="1:10" ht="55.2" x14ac:dyDescent="0.3">
      <c r="A12" s="51" t="s">
        <v>25</v>
      </c>
      <c r="B12" s="52" t="s">
        <v>26</v>
      </c>
      <c r="C12" s="52" t="s">
        <v>27</v>
      </c>
      <c r="D12" s="52" t="s">
        <v>28</v>
      </c>
      <c r="E12" s="53" t="s">
        <v>29</v>
      </c>
      <c r="F12" s="54" t="s">
        <v>30</v>
      </c>
      <c r="G12" s="54" t="s">
        <v>31</v>
      </c>
      <c r="H12" s="54" t="s">
        <v>32</v>
      </c>
      <c r="I12" s="55" t="s">
        <v>33</v>
      </c>
      <c r="J12" s="56" t="s">
        <v>34</v>
      </c>
    </row>
    <row r="13" spans="1:10" ht="18" x14ac:dyDescent="0.35">
      <c r="A13" s="57">
        <v>1</v>
      </c>
      <c r="B13" s="58" t="s">
        <v>35</v>
      </c>
      <c r="C13" s="59" t="s">
        <v>36</v>
      </c>
      <c r="D13" s="60" t="s">
        <v>37</v>
      </c>
      <c r="E13" s="61">
        <v>465.98</v>
      </c>
      <c r="F13" s="62">
        <v>1945.32</v>
      </c>
      <c r="G13" s="63" t="s">
        <v>38</v>
      </c>
      <c r="H13" s="61">
        <f t="shared" ref="H13:H26" si="0">E13-(E13*$J$10)</f>
        <v>465.98</v>
      </c>
      <c r="I13" s="64">
        <f>F13*H13</f>
        <v>906480.21360000002</v>
      </c>
      <c r="J13" s="65">
        <f>$J$10</f>
        <v>0</v>
      </c>
    </row>
    <row r="14" spans="1:10" ht="18" x14ac:dyDescent="0.35">
      <c r="A14" s="57">
        <v>2</v>
      </c>
      <c r="B14" s="66" t="s">
        <v>35</v>
      </c>
      <c r="C14" s="67" t="s">
        <v>39</v>
      </c>
      <c r="D14" s="60" t="s">
        <v>40</v>
      </c>
      <c r="E14" s="61">
        <v>89.59</v>
      </c>
      <c r="F14" s="62">
        <v>42602.97</v>
      </c>
      <c r="G14" s="63" t="s">
        <v>41</v>
      </c>
      <c r="H14" s="61">
        <f t="shared" si="0"/>
        <v>89.59</v>
      </c>
      <c r="I14" s="64">
        <f t="shared" ref="I14:I26" si="1">F14*H14</f>
        <v>3816800.0823000004</v>
      </c>
      <c r="J14" s="65">
        <f t="shared" ref="J14:J27" si="2">$J$10</f>
        <v>0</v>
      </c>
    </row>
    <row r="15" spans="1:10" ht="18" x14ac:dyDescent="0.35">
      <c r="A15" s="57">
        <v>3</v>
      </c>
      <c r="B15" s="58" t="s">
        <v>35</v>
      </c>
      <c r="C15" s="59" t="s">
        <v>42</v>
      </c>
      <c r="D15" s="60" t="s">
        <v>43</v>
      </c>
      <c r="E15" s="61">
        <v>867.48</v>
      </c>
      <c r="F15" s="62">
        <v>3978.75</v>
      </c>
      <c r="G15" s="63" t="s">
        <v>44</v>
      </c>
      <c r="H15" s="61">
        <f t="shared" si="0"/>
        <v>867.48</v>
      </c>
      <c r="I15" s="64">
        <f t="shared" si="1"/>
        <v>3451486.0500000003</v>
      </c>
      <c r="J15" s="65">
        <f t="shared" si="2"/>
        <v>0</v>
      </c>
    </row>
    <row r="16" spans="1:10" ht="18" x14ac:dyDescent="0.35">
      <c r="A16" s="57">
        <v>4</v>
      </c>
      <c r="B16" s="58" t="s">
        <v>35</v>
      </c>
      <c r="C16" s="67" t="s">
        <v>45</v>
      </c>
      <c r="D16" s="60" t="s">
        <v>46</v>
      </c>
      <c r="E16" s="61">
        <v>866.74</v>
      </c>
      <c r="F16" s="62">
        <v>1924.05</v>
      </c>
      <c r="G16" s="63" t="s">
        <v>44</v>
      </c>
      <c r="H16" s="61">
        <f t="shared" si="0"/>
        <v>866.74</v>
      </c>
      <c r="I16" s="64">
        <f t="shared" si="1"/>
        <v>1667651.0970000001</v>
      </c>
      <c r="J16" s="65">
        <f t="shared" si="2"/>
        <v>0</v>
      </c>
    </row>
    <row r="17" spans="1:10" ht="18" x14ac:dyDescent="0.35">
      <c r="A17" s="57">
        <v>5</v>
      </c>
      <c r="B17" s="58" t="s">
        <v>35</v>
      </c>
      <c r="C17" s="59" t="s">
        <v>47</v>
      </c>
      <c r="D17" s="60" t="s">
        <v>48</v>
      </c>
      <c r="E17" s="61">
        <v>416.86</v>
      </c>
      <c r="F17" s="62">
        <v>6357.61</v>
      </c>
      <c r="G17" s="63" t="s">
        <v>38</v>
      </c>
      <c r="H17" s="61">
        <f t="shared" si="0"/>
        <v>416.86</v>
      </c>
      <c r="I17" s="64">
        <f t="shared" si="1"/>
        <v>2650233.3045999999</v>
      </c>
      <c r="J17" s="65">
        <f t="shared" si="2"/>
        <v>0</v>
      </c>
    </row>
    <row r="18" spans="1:10" ht="18" x14ac:dyDescent="0.35">
      <c r="A18" s="57">
        <v>6</v>
      </c>
      <c r="B18" s="58" t="s">
        <v>35</v>
      </c>
      <c r="C18" s="59" t="s">
        <v>49</v>
      </c>
      <c r="D18" s="60" t="s">
        <v>50</v>
      </c>
      <c r="E18" s="61">
        <v>985.78</v>
      </c>
      <c r="F18" s="62">
        <v>4191.01</v>
      </c>
      <c r="G18" s="63" t="s">
        <v>38</v>
      </c>
      <c r="H18" s="61">
        <f t="shared" si="0"/>
        <v>985.78</v>
      </c>
      <c r="I18" s="64">
        <f t="shared" si="1"/>
        <v>4131413.8378000003</v>
      </c>
      <c r="J18" s="65">
        <f t="shared" si="2"/>
        <v>0</v>
      </c>
    </row>
    <row r="19" spans="1:10" ht="18" x14ac:dyDescent="0.35">
      <c r="A19" s="57">
        <v>7</v>
      </c>
      <c r="B19" s="58" t="s">
        <v>35</v>
      </c>
      <c r="C19" s="67" t="s">
        <v>51</v>
      </c>
      <c r="D19" s="60" t="s">
        <v>52</v>
      </c>
      <c r="E19" s="61">
        <v>307.56</v>
      </c>
      <c r="F19" s="62">
        <v>34571.370000000003</v>
      </c>
      <c r="G19" s="63" t="s">
        <v>38</v>
      </c>
      <c r="H19" s="61">
        <f t="shared" si="0"/>
        <v>307.56</v>
      </c>
      <c r="I19" s="64">
        <f t="shared" si="1"/>
        <v>10632770.557200002</v>
      </c>
      <c r="J19" s="65">
        <f t="shared" si="2"/>
        <v>0</v>
      </c>
    </row>
    <row r="20" spans="1:10" ht="18" x14ac:dyDescent="0.35">
      <c r="A20" s="57">
        <v>8</v>
      </c>
      <c r="B20" s="58" t="s">
        <v>35</v>
      </c>
      <c r="C20" s="67" t="s">
        <v>53</v>
      </c>
      <c r="D20" s="60" t="s">
        <v>54</v>
      </c>
      <c r="E20" s="61">
        <v>480.19</v>
      </c>
      <c r="F20" s="62">
        <v>13542.33</v>
      </c>
      <c r="G20" s="63" t="s">
        <v>55</v>
      </c>
      <c r="H20" s="61">
        <f t="shared" si="0"/>
        <v>480.19</v>
      </c>
      <c r="I20" s="64">
        <f>F20*H20</f>
        <v>6502891.4426999995</v>
      </c>
      <c r="J20" s="65">
        <f t="shared" si="2"/>
        <v>0</v>
      </c>
    </row>
    <row r="21" spans="1:10" ht="18" x14ac:dyDescent="0.35">
      <c r="A21" s="57">
        <v>9</v>
      </c>
      <c r="B21" s="58" t="s">
        <v>35</v>
      </c>
      <c r="C21" s="67" t="s">
        <v>56</v>
      </c>
      <c r="D21" s="60" t="s">
        <v>57</v>
      </c>
      <c r="E21" s="61">
        <v>477.26</v>
      </c>
      <c r="F21" s="62">
        <v>3290.87</v>
      </c>
      <c r="G21" s="63" t="s">
        <v>55</v>
      </c>
      <c r="H21" s="61">
        <f t="shared" si="0"/>
        <v>477.26</v>
      </c>
      <c r="I21" s="64">
        <f t="shared" si="1"/>
        <v>1570600.6161999998</v>
      </c>
      <c r="J21" s="65">
        <f t="shared" si="2"/>
        <v>0</v>
      </c>
    </row>
    <row r="22" spans="1:10" ht="18" x14ac:dyDescent="0.35">
      <c r="A22" s="57">
        <v>10</v>
      </c>
      <c r="B22" s="58" t="s">
        <v>35</v>
      </c>
      <c r="C22" s="67" t="s">
        <v>58</v>
      </c>
      <c r="D22" s="60" t="s">
        <v>59</v>
      </c>
      <c r="E22" s="61">
        <v>572.28</v>
      </c>
      <c r="F22" s="62">
        <v>5528.39</v>
      </c>
      <c r="G22" s="63" t="s">
        <v>55</v>
      </c>
      <c r="H22" s="61">
        <f t="shared" si="0"/>
        <v>572.28</v>
      </c>
      <c r="I22" s="64">
        <f t="shared" si="1"/>
        <v>3163787.0292000002</v>
      </c>
      <c r="J22" s="65">
        <f t="shared" si="2"/>
        <v>0</v>
      </c>
    </row>
    <row r="23" spans="1:10" ht="18" x14ac:dyDescent="0.35">
      <c r="A23" s="57">
        <v>11</v>
      </c>
      <c r="B23" s="58" t="s">
        <v>35</v>
      </c>
      <c r="C23" s="59" t="s">
        <v>60</v>
      </c>
      <c r="D23" s="60" t="s">
        <v>61</v>
      </c>
      <c r="E23" s="61">
        <v>273.27</v>
      </c>
      <c r="F23" s="62">
        <v>58776.36</v>
      </c>
      <c r="G23" s="63" t="s">
        <v>38</v>
      </c>
      <c r="H23" s="61">
        <f t="shared" si="0"/>
        <v>273.27</v>
      </c>
      <c r="I23" s="64">
        <f t="shared" si="1"/>
        <v>16061815.8972</v>
      </c>
      <c r="J23" s="65">
        <f t="shared" si="2"/>
        <v>0</v>
      </c>
    </row>
    <row r="24" spans="1:10" ht="18" x14ac:dyDescent="0.35">
      <c r="A24" s="57">
        <v>12</v>
      </c>
      <c r="B24" s="58" t="s">
        <v>35</v>
      </c>
      <c r="C24" s="67" t="s">
        <v>62</v>
      </c>
      <c r="D24" s="60" t="s">
        <v>63</v>
      </c>
      <c r="E24" s="61">
        <v>53.53</v>
      </c>
      <c r="F24" s="62">
        <v>150927.4</v>
      </c>
      <c r="G24" s="63" t="s">
        <v>38</v>
      </c>
      <c r="H24" s="61">
        <f t="shared" si="0"/>
        <v>53.53</v>
      </c>
      <c r="I24" s="64">
        <f t="shared" si="1"/>
        <v>8079143.7220000001</v>
      </c>
      <c r="J24" s="65">
        <f t="shared" si="2"/>
        <v>0</v>
      </c>
    </row>
    <row r="25" spans="1:10" ht="18" x14ac:dyDescent="0.35">
      <c r="A25" s="57">
        <v>13</v>
      </c>
      <c r="B25" s="58" t="s">
        <v>35</v>
      </c>
      <c r="C25" s="67" t="s">
        <v>64</v>
      </c>
      <c r="D25" s="60" t="s">
        <v>65</v>
      </c>
      <c r="E25" s="61">
        <v>533.69000000000005</v>
      </c>
      <c r="F25" s="62">
        <v>1373.23</v>
      </c>
      <c r="G25" s="63" t="s">
        <v>41</v>
      </c>
      <c r="H25" s="61">
        <f t="shared" si="0"/>
        <v>533.69000000000005</v>
      </c>
      <c r="I25" s="64">
        <f t="shared" si="1"/>
        <v>732879.11870000011</v>
      </c>
      <c r="J25" s="65">
        <f t="shared" si="2"/>
        <v>0</v>
      </c>
    </row>
    <row r="26" spans="1:10" ht="18" x14ac:dyDescent="0.35">
      <c r="A26" s="57">
        <v>14</v>
      </c>
      <c r="B26" s="58" t="s">
        <v>66</v>
      </c>
      <c r="C26" s="59" t="s">
        <v>67</v>
      </c>
      <c r="D26" s="60" t="s">
        <v>68</v>
      </c>
      <c r="E26" s="61">
        <v>1800.5</v>
      </c>
      <c r="F26" s="62">
        <v>55.64</v>
      </c>
      <c r="G26" s="68" t="s">
        <v>55</v>
      </c>
      <c r="H26" s="69">
        <f t="shared" si="0"/>
        <v>1800.5</v>
      </c>
      <c r="I26" s="70">
        <f t="shared" si="1"/>
        <v>100179.82</v>
      </c>
      <c r="J26" s="65">
        <f t="shared" si="2"/>
        <v>0</v>
      </c>
    </row>
    <row r="27" spans="1:10" ht="18" x14ac:dyDescent="0.35">
      <c r="A27" s="71"/>
      <c r="B27" s="72"/>
      <c r="C27" s="72"/>
      <c r="D27" s="72" t="s">
        <v>69</v>
      </c>
      <c r="E27" s="73"/>
      <c r="F27" s="73"/>
      <c r="G27" s="73"/>
      <c r="H27" s="73" t="s">
        <v>70</v>
      </c>
      <c r="I27" s="73">
        <f>I10</f>
        <v>63468132.790000007</v>
      </c>
      <c r="J27" s="65">
        <f t="shared" si="2"/>
        <v>0</v>
      </c>
    </row>
  </sheetData>
  <protectedRanges>
    <protectedRange sqref="A10:C10" name="Intervalo3"/>
    <protectedRange sqref="E10" name="Intervalo1"/>
    <protectedRange sqref="D7:D10" name="Intervalo2"/>
    <protectedRange sqref="G7" name="Range4"/>
    <protectedRange sqref="E10" name="Range5"/>
    <protectedRange sqref="G8" name="Range6"/>
  </protectedRanges>
  <mergeCells count="4">
    <mergeCell ref="E9:G9"/>
    <mergeCell ref="E10:G10"/>
    <mergeCell ref="A11:C11"/>
    <mergeCell ref="I11:J11"/>
  </mergeCells>
  <hyperlinks>
    <hyperlink ref="C13" location="C1!A1" display="C1!A1" xr:uid="{198D782E-362E-4997-B993-7BE6F968A3D3}"/>
    <hyperlink ref="C14" location="C2!A1" display="C2!A1" xr:uid="{B67F4D33-738D-41CD-A516-9EBB26994C74}"/>
    <hyperlink ref="C15" location="C3!A1" display="C3!A1" xr:uid="{FAD7F320-A35D-4795-8568-66B64A3BD3F1}"/>
    <hyperlink ref="C16" location="C4!A1" display="C4!A1" xr:uid="{C19FE948-E82B-4AEE-9011-AAAE4AA65C7C}"/>
    <hyperlink ref="C17" location="C5!A1" display="C5!A1" xr:uid="{BD84E43E-DD94-4154-868C-23AA0D9213AD}"/>
    <hyperlink ref="C18" location="C7!A1" display="C7!A1" xr:uid="{78096D02-0F88-401D-BD64-FA92F8022BEE}"/>
    <hyperlink ref="C19" location="C8!A1" display="C8!A1" xr:uid="{04A54093-DABB-4B21-9CCE-FD3400EDCF90}"/>
    <hyperlink ref="C20" location="C10!A1" display="C10!A1" xr:uid="{632A5E59-6DFE-4A3A-919A-D66A54C236BA}"/>
    <hyperlink ref="C21" location="C12!A1" display="C12!A1" xr:uid="{AF1A65B5-A2C5-48C2-B8C4-612FA45C5199}"/>
    <hyperlink ref="C22" location="C14!A1" display="C14!A1" xr:uid="{13C06AEB-5336-4AD2-AA41-5512A4B166BF}"/>
    <hyperlink ref="C23" location="C15!A1" display="C15!A1" xr:uid="{7CA86AF7-1C7A-47C7-8406-A73CF2D672E6}"/>
    <hyperlink ref="C24" location="C16!A1" display="C16!A1" xr:uid="{1004BFD3-5591-45F1-9AA6-35B37F2BA146}"/>
    <hyperlink ref="C25" location="C18!A1" display="C18!A1" xr:uid="{1C9501D8-71B7-49AE-BE1A-5EBC011C3E57}"/>
    <hyperlink ref="C26" location="C19!A1" display="C19!A1" xr:uid="{06AE993B-0CD1-45AD-AF71-C530C9FA31A6}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Ibirá Santos Lucas - [ SOP ]</dc:creator>
  <cp:lastModifiedBy>Paulo Bernardes Nunes</cp:lastModifiedBy>
  <dcterms:created xsi:type="dcterms:W3CDTF">2025-11-28T17:19:57Z</dcterms:created>
  <dcterms:modified xsi:type="dcterms:W3CDTF">2026-02-23T16:52:49Z</dcterms:modified>
</cp:coreProperties>
</file>