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B3D1EE68-3855-4D73-B564-05EA71A1F432}" xr6:coauthVersionLast="47" xr6:coauthVersionMax="47" xr10:uidLastSave="{00000000-0000-0000-0000-000000000000}"/>
  <bookViews>
    <workbookView xWindow="-108" yWindow="-108" windowWidth="23256" windowHeight="12456" xr2:uid="{3A273714-073F-484D-90FB-3BA1F6BB59E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I10" i="1" l="1"/>
  <c r="I27" i="1" l="1"/>
  <c r="J10" i="1"/>
  <c r="J27" i="1" l="1"/>
  <c r="J24" i="1"/>
  <c r="J19" i="1"/>
  <c r="J26" i="1"/>
  <c r="J14" i="1"/>
  <c r="H16" i="1"/>
  <c r="I16" i="1" s="1"/>
  <c r="J17" i="1"/>
  <c r="J21" i="1"/>
  <c r="J15" i="1"/>
  <c r="J16" i="1"/>
  <c r="J18" i="1"/>
  <c r="H15" i="1"/>
  <c r="I15" i="1" s="1"/>
  <c r="J23" i="1"/>
  <c r="H21" i="1"/>
  <c r="I21" i="1" s="1"/>
  <c r="J25" i="1"/>
  <c r="J13" i="1"/>
  <c r="J20" i="1"/>
  <c r="H25" i="1"/>
  <c r="I25" i="1" s="1"/>
  <c r="J22" i="1"/>
  <c r="H20" i="1"/>
  <c r="I20" i="1" s="1"/>
  <c r="H19" i="1"/>
  <c r="I19" i="1" s="1"/>
  <c r="H18" i="1"/>
  <c r="I18" i="1" s="1"/>
  <c r="H24" i="1"/>
  <c r="I24" i="1" s="1"/>
  <c r="H26" i="1"/>
  <c r="I26" i="1" s="1"/>
  <c r="H14" i="1"/>
  <c r="I14" i="1" s="1"/>
  <c r="H22" i="1"/>
  <c r="I22" i="1" s="1"/>
  <c r="H13" i="1"/>
  <c r="I13" i="1" s="1"/>
  <c r="H17" i="1"/>
  <c r="I17" i="1" s="1"/>
  <c r="H23" i="1"/>
  <c r="I23" i="1" s="1"/>
</calcChain>
</file>

<file path=xl/sharedStrings.xml><?xml version="1.0" encoding="utf-8"?>
<sst xmlns="http://schemas.openxmlformats.org/spreadsheetml/2006/main" count="96" uniqueCount="73">
  <si>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</si>
  <si>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</si>
  <si>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</si>
  <si>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</si>
  <si>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</si>
  <si>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</si>
  <si>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</si>
  <si>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</si>
  <si>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</si>
  <si>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</si>
  <si>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</si>
  <si>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</si>
  <si>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</si>
  <si>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</si>
  <si>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</si>
  <si>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</si>
  <si>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</si>
  <si>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</si>
  <si>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</si>
  <si>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</si>
  <si>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</si>
  <si>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</si>
  <si>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</si>
  <si>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</si>
  <si>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</si>
  <si>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</si>
  <si>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</si>
  <si>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</si>
  <si>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</si>
  <si>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</si>
  <si>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</si>
  <si>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</si>
  <si>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</si>
  <si>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</si>
  <si>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</si>
  <si>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</si>
  <si>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</si>
  <si>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</si>
  <si>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</si>
  <si>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</si>
  <si>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</si>
  <si>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</si>
  <si>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</si>
  <si>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</si>
  <si>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</si>
  <si>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</si>
  <si>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</si>
  <si>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</si>
  <si>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</si>
  <si>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</si>
  <si>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</si>
  <si>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</si>
  <si>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</si>
  <si>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</si>
  <si>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</si>
  <si>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</si>
  <si>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</si>
  <si>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</si>
  <si>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</si>
  <si>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</si>
  <si>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</si>
  <si>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</si>
  <si>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</si>
  <si>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</si>
  <si>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</si>
  <si>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</si>
  <si>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</si>
  <si>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</si>
  <si>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</si>
  <si>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</si>
  <si>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</si>
  <si>
    <t>ANEXO XXXV_TR_PROPOSTA DA EMPRESA</t>
  </si>
  <si>
    <t>CROP 13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</si>
</sst>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164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4ED5E-045E-4E22-98EA-908CADF82E05}">
  <dimension ref="A1:J27"/>
  <sheetViews>
    <sheetView tabSelected="1" workbookViewId="0"/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71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72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0</v>
      </c>
      <c r="D6" s="13">
        <v>56</v>
      </c>
      <c r="E6" s="14" t="s">
        <v>1</v>
      </c>
      <c r="F6" s="15"/>
      <c r="G6" s="16" t="s">
        <v>2</v>
      </c>
      <c r="H6" s="16" t="s">
        <v>3</v>
      </c>
      <c r="I6" s="17"/>
      <c r="J6" s="17"/>
    </row>
    <row r="7" spans="1:10" ht="16.2" thickBot="1" x14ac:dyDescent="0.35">
      <c r="A7" s="18"/>
      <c r="B7" s="19"/>
      <c r="C7" s="20" t="s">
        <v>4</v>
      </c>
      <c r="D7" s="21" t="s">
        <v>5</v>
      </c>
      <c r="E7" s="22" t="s">
        <v>6</v>
      </c>
      <c r="F7" s="23" t="s">
        <v>7</v>
      </c>
      <c r="G7" s="24">
        <f>H7</f>
        <v>0.25740000000000002</v>
      </c>
      <c r="H7" s="25">
        <v>0.25740000000000002</v>
      </c>
      <c r="I7" s="26" t="s">
        <v>8</v>
      </c>
      <c r="J7" s="27">
        <v>0.9022</v>
      </c>
    </row>
    <row r="8" spans="1:10" ht="16.2" thickBot="1" x14ac:dyDescent="0.35">
      <c r="A8" s="28"/>
      <c r="B8" s="29"/>
      <c r="C8" s="30" t="s">
        <v>9</v>
      </c>
      <c r="D8" s="31" t="s">
        <v>10</v>
      </c>
      <c r="E8" s="32"/>
      <c r="F8" s="33" t="s">
        <v>11</v>
      </c>
      <c r="G8" s="34">
        <f>H8</f>
        <v>0.2019</v>
      </c>
      <c r="H8" s="25">
        <v>0.2019</v>
      </c>
      <c r="I8" s="26" t="s">
        <v>12</v>
      </c>
      <c r="J8" s="27">
        <v>0.51859999999999995</v>
      </c>
    </row>
    <row r="9" spans="1:10" ht="21.6" thickBot="1" x14ac:dyDescent="0.35">
      <c r="A9" s="35"/>
      <c r="B9" s="36" t="s">
        <v>13</v>
      </c>
      <c r="C9" s="37"/>
      <c r="D9" s="38"/>
      <c r="E9" s="74" t="s">
        <v>14</v>
      </c>
      <c r="F9" s="75"/>
      <c r="G9" s="76"/>
      <c r="H9" s="39" t="s">
        <v>15</v>
      </c>
      <c r="I9" s="40">
        <v>62934143.229999997</v>
      </c>
      <c r="J9" s="41" t="s">
        <v>16</v>
      </c>
    </row>
    <row r="10" spans="1:10" ht="24" thickBot="1" x14ac:dyDescent="0.35">
      <c r="A10" s="42" t="s">
        <v>17</v>
      </c>
      <c r="B10" s="42"/>
      <c r="C10" s="42"/>
      <c r="D10" s="43" t="s">
        <v>18</v>
      </c>
      <c r="E10" s="77">
        <v>0</v>
      </c>
      <c r="F10" s="78"/>
      <c r="G10" s="79"/>
      <c r="H10" s="44" t="s">
        <v>19</v>
      </c>
      <c r="I10" s="40">
        <f>(I9/(1+H7)*(1-E10)*(1+G7))</f>
        <v>62934143.229999989</v>
      </c>
      <c r="J10" s="45">
        <f>100%-(I10/I9)</f>
        <v>0</v>
      </c>
    </row>
    <row r="11" spans="1:10" ht="18.600000000000001" thickBot="1" x14ac:dyDescent="0.35">
      <c r="A11" s="80" t="s">
        <v>20</v>
      </c>
      <c r="B11" s="81"/>
      <c r="C11" s="82"/>
      <c r="D11" s="46" t="s">
        <v>21</v>
      </c>
      <c r="E11" s="48" t="s">
        <v>22</v>
      </c>
      <c r="F11" s="47" t="s">
        <v>72</v>
      </c>
      <c r="G11" s="49" t="s">
        <v>23</v>
      </c>
      <c r="H11" s="50">
        <v>113331.65</v>
      </c>
      <c r="I11" s="83" t="s">
        <v>24</v>
      </c>
      <c r="J11" s="83"/>
    </row>
    <row r="12" spans="1:10" ht="55.2" x14ac:dyDescent="0.3">
      <c r="A12" s="51" t="s">
        <v>25</v>
      </c>
      <c r="B12" s="52" t="s">
        <v>26</v>
      </c>
      <c r="C12" s="52" t="s">
        <v>27</v>
      </c>
      <c r="D12" s="52" t="s">
        <v>28</v>
      </c>
      <c r="E12" s="53" t="s">
        <v>29</v>
      </c>
      <c r="F12" s="54" t="s">
        <v>30</v>
      </c>
      <c r="G12" s="54" t="s">
        <v>31</v>
      </c>
      <c r="H12" s="54" t="s">
        <v>32</v>
      </c>
      <c r="I12" s="55" t="s">
        <v>33</v>
      </c>
      <c r="J12" s="56" t="s">
        <v>34</v>
      </c>
    </row>
    <row r="13" spans="1:10" ht="18" x14ac:dyDescent="0.35">
      <c r="A13" s="57">
        <v>1</v>
      </c>
      <c r="B13" s="58" t="s">
        <v>35</v>
      </c>
      <c r="C13" s="59" t="s">
        <v>36</v>
      </c>
      <c r="D13" s="60" t="s">
        <v>37</v>
      </c>
      <c r="E13" s="61">
        <v>466.95</v>
      </c>
      <c r="F13" s="62">
        <v>1924.95</v>
      </c>
      <c r="G13" s="63" t="s">
        <v>38</v>
      </c>
      <c r="H13" s="61">
        <f t="shared" ref="H13:H26" si="0">E13-(E13*$J$10)</f>
        <v>466.95</v>
      </c>
      <c r="I13" s="64">
        <f>F13*H13</f>
        <v>898855.40249999997</v>
      </c>
      <c r="J13" s="65">
        <f>$J$10</f>
        <v>0</v>
      </c>
    </row>
    <row r="14" spans="1:10" ht="18" x14ac:dyDescent="0.35">
      <c r="A14" s="57">
        <v>2</v>
      </c>
      <c r="B14" s="66" t="s">
        <v>35</v>
      </c>
      <c r="C14" s="67" t="s">
        <v>39</v>
      </c>
      <c r="D14" s="60" t="s">
        <v>40</v>
      </c>
      <c r="E14" s="61">
        <v>89.78</v>
      </c>
      <c r="F14" s="62">
        <v>42156.99</v>
      </c>
      <c r="G14" s="63" t="s">
        <v>41</v>
      </c>
      <c r="H14" s="61">
        <f t="shared" si="0"/>
        <v>89.78</v>
      </c>
      <c r="I14" s="64">
        <f t="shared" ref="I14:I26" si="1">F14*H14</f>
        <v>3784854.5622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35</v>
      </c>
      <c r="C15" s="59" t="s">
        <v>42</v>
      </c>
      <c r="D15" s="60" t="s">
        <v>43</v>
      </c>
      <c r="E15" s="61">
        <v>869.28</v>
      </c>
      <c r="F15" s="62">
        <v>3937.1</v>
      </c>
      <c r="G15" s="63" t="s">
        <v>44</v>
      </c>
      <c r="H15" s="61">
        <f t="shared" si="0"/>
        <v>869.28</v>
      </c>
      <c r="I15" s="64">
        <f t="shared" si="1"/>
        <v>3422442.2879999997</v>
      </c>
      <c r="J15" s="65">
        <f t="shared" si="2"/>
        <v>0</v>
      </c>
    </row>
    <row r="16" spans="1:10" ht="18" x14ac:dyDescent="0.35">
      <c r="A16" s="57">
        <v>4</v>
      </c>
      <c r="B16" s="58" t="s">
        <v>35</v>
      </c>
      <c r="C16" s="67" t="s">
        <v>45</v>
      </c>
      <c r="D16" s="60" t="s">
        <v>46</v>
      </c>
      <c r="E16" s="61">
        <v>868.54</v>
      </c>
      <c r="F16" s="62">
        <v>1903.9</v>
      </c>
      <c r="G16" s="63" t="s">
        <v>44</v>
      </c>
      <c r="H16" s="61">
        <f t="shared" si="0"/>
        <v>868.54</v>
      </c>
      <c r="I16" s="64">
        <f t="shared" si="1"/>
        <v>1653613.3060000001</v>
      </c>
      <c r="J16" s="65">
        <f t="shared" si="2"/>
        <v>0</v>
      </c>
    </row>
    <row r="17" spans="1:10" ht="18" x14ac:dyDescent="0.35">
      <c r="A17" s="57">
        <v>5</v>
      </c>
      <c r="B17" s="58" t="s">
        <v>35</v>
      </c>
      <c r="C17" s="59" t="s">
        <v>47</v>
      </c>
      <c r="D17" s="60" t="s">
        <v>48</v>
      </c>
      <c r="E17" s="61">
        <v>417.72</v>
      </c>
      <c r="F17" s="62">
        <v>6291.06</v>
      </c>
      <c r="G17" s="63" t="s">
        <v>38</v>
      </c>
      <c r="H17" s="61">
        <f t="shared" si="0"/>
        <v>417.72</v>
      </c>
      <c r="I17" s="64">
        <f t="shared" si="1"/>
        <v>2627901.5832000002</v>
      </c>
      <c r="J17" s="65">
        <f t="shared" si="2"/>
        <v>0</v>
      </c>
    </row>
    <row r="18" spans="1:10" ht="18" x14ac:dyDescent="0.35">
      <c r="A18" s="57">
        <v>6</v>
      </c>
      <c r="B18" s="58" t="s">
        <v>35</v>
      </c>
      <c r="C18" s="59" t="s">
        <v>49</v>
      </c>
      <c r="D18" s="60" t="s">
        <v>50</v>
      </c>
      <c r="E18" s="61">
        <v>987.83</v>
      </c>
      <c r="F18" s="62">
        <v>4147.1400000000003</v>
      </c>
      <c r="G18" s="63" t="s">
        <v>38</v>
      </c>
      <c r="H18" s="61">
        <f t="shared" si="0"/>
        <v>987.83</v>
      </c>
      <c r="I18" s="64">
        <f t="shared" si="1"/>
        <v>4096669.3062000005</v>
      </c>
      <c r="J18" s="65">
        <f t="shared" si="2"/>
        <v>0</v>
      </c>
    </row>
    <row r="19" spans="1:10" ht="18" x14ac:dyDescent="0.35">
      <c r="A19" s="57">
        <v>7</v>
      </c>
      <c r="B19" s="58" t="s">
        <v>35</v>
      </c>
      <c r="C19" s="67" t="s">
        <v>51</v>
      </c>
      <c r="D19" s="60" t="s">
        <v>52</v>
      </c>
      <c r="E19" s="61">
        <v>308.2</v>
      </c>
      <c r="F19" s="62">
        <v>34209.47</v>
      </c>
      <c r="G19" s="63" t="s">
        <v>38</v>
      </c>
      <c r="H19" s="61">
        <f t="shared" si="0"/>
        <v>308.2</v>
      </c>
      <c r="I19" s="64">
        <f t="shared" si="1"/>
        <v>10543358.653999999</v>
      </c>
      <c r="J19" s="65">
        <f t="shared" si="2"/>
        <v>0</v>
      </c>
    </row>
    <row r="20" spans="1:10" ht="18" x14ac:dyDescent="0.35">
      <c r="A20" s="57">
        <v>8</v>
      </c>
      <c r="B20" s="58" t="s">
        <v>35</v>
      </c>
      <c r="C20" s="67" t="s">
        <v>53</v>
      </c>
      <c r="D20" s="60" t="s">
        <v>54</v>
      </c>
      <c r="E20" s="61">
        <v>481.18</v>
      </c>
      <c r="F20" s="62">
        <v>13400.56</v>
      </c>
      <c r="G20" s="63" t="s">
        <v>55</v>
      </c>
      <c r="H20" s="61">
        <f t="shared" si="0"/>
        <v>481.18</v>
      </c>
      <c r="I20" s="64">
        <f>F20*H20</f>
        <v>6448081.4607999995</v>
      </c>
      <c r="J20" s="65">
        <f t="shared" si="2"/>
        <v>0</v>
      </c>
    </row>
    <row r="21" spans="1:10" ht="18" x14ac:dyDescent="0.35">
      <c r="A21" s="57">
        <v>9</v>
      </c>
      <c r="B21" s="58" t="s">
        <v>35</v>
      </c>
      <c r="C21" s="67" t="s">
        <v>56</v>
      </c>
      <c r="D21" s="60" t="s">
        <v>57</v>
      </c>
      <c r="E21" s="61">
        <v>478.25</v>
      </c>
      <c r="F21" s="62">
        <v>3256.42</v>
      </c>
      <c r="G21" s="63" t="s">
        <v>55</v>
      </c>
      <c r="H21" s="61">
        <f t="shared" si="0"/>
        <v>478.25</v>
      </c>
      <c r="I21" s="64">
        <f t="shared" si="1"/>
        <v>1557382.865</v>
      </c>
      <c r="J21" s="65">
        <f t="shared" si="2"/>
        <v>0</v>
      </c>
    </row>
    <row r="22" spans="1:10" ht="18" x14ac:dyDescent="0.35">
      <c r="A22" s="57">
        <v>10</v>
      </c>
      <c r="B22" s="58" t="s">
        <v>35</v>
      </c>
      <c r="C22" s="67" t="s">
        <v>58</v>
      </c>
      <c r="D22" s="60" t="s">
        <v>59</v>
      </c>
      <c r="E22" s="61">
        <v>573.46</v>
      </c>
      <c r="F22" s="62">
        <v>5470.52</v>
      </c>
      <c r="G22" s="63" t="s">
        <v>55</v>
      </c>
      <c r="H22" s="61">
        <f t="shared" si="0"/>
        <v>573.46</v>
      </c>
      <c r="I22" s="64">
        <f t="shared" si="1"/>
        <v>3137124.3992000003</v>
      </c>
      <c r="J22" s="65">
        <f t="shared" si="2"/>
        <v>0</v>
      </c>
    </row>
    <row r="23" spans="1:10" ht="18" x14ac:dyDescent="0.35">
      <c r="A23" s="57">
        <v>11</v>
      </c>
      <c r="B23" s="58" t="s">
        <v>35</v>
      </c>
      <c r="C23" s="59" t="s">
        <v>60</v>
      </c>
      <c r="D23" s="60" t="s">
        <v>61</v>
      </c>
      <c r="E23" s="61">
        <v>273.83999999999997</v>
      </c>
      <c r="F23" s="62">
        <v>58161.07</v>
      </c>
      <c r="G23" s="63" t="s">
        <v>38</v>
      </c>
      <c r="H23" s="61">
        <f t="shared" si="0"/>
        <v>273.83999999999997</v>
      </c>
      <c r="I23" s="64">
        <f t="shared" si="1"/>
        <v>15926827.408799998</v>
      </c>
      <c r="J23" s="65">
        <f t="shared" si="2"/>
        <v>0</v>
      </c>
    </row>
    <row r="24" spans="1:10" ht="18" x14ac:dyDescent="0.35">
      <c r="A24" s="57">
        <v>12</v>
      </c>
      <c r="B24" s="58" t="s">
        <v>35</v>
      </c>
      <c r="C24" s="67" t="s">
        <v>62</v>
      </c>
      <c r="D24" s="60" t="s">
        <v>63</v>
      </c>
      <c r="E24" s="61">
        <v>53.64</v>
      </c>
      <c r="F24" s="62">
        <v>149347.43</v>
      </c>
      <c r="G24" s="63" t="s">
        <v>38</v>
      </c>
      <c r="H24" s="61">
        <f t="shared" si="0"/>
        <v>53.64</v>
      </c>
      <c r="I24" s="64">
        <f t="shared" si="1"/>
        <v>8010996.1452000001</v>
      </c>
      <c r="J24" s="65">
        <f t="shared" si="2"/>
        <v>0</v>
      </c>
    </row>
    <row r="25" spans="1:10" ht="18" x14ac:dyDescent="0.35">
      <c r="A25" s="57">
        <v>13</v>
      </c>
      <c r="B25" s="58" t="s">
        <v>35</v>
      </c>
      <c r="C25" s="67" t="s">
        <v>64</v>
      </c>
      <c r="D25" s="60" t="s">
        <v>65</v>
      </c>
      <c r="E25" s="61">
        <v>534.79999999999995</v>
      </c>
      <c r="F25" s="62">
        <v>1358.85</v>
      </c>
      <c r="G25" s="63" t="s">
        <v>41</v>
      </c>
      <c r="H25" s="61">
        <f t="shared" si="0"/>
        <v>534.79999999999995</v>
      </c>
      <c r="I25" s="64">
        <f t="shared" si="1"/>
        <v>726712.97999999986</v>
      </c>
      <c r="J25" s="65">
        <f t="shared" si="2"/>
        <v>0</v>
      </c>
    </row>
    <row r="26" spans="1:10" ht="18" x14ac:dyDescent="0.35">
      <c r="A26" s="57">
        <v>14</v>
      </c>
      <c r="B26" s="58" t="s">
        <v>66</v>
      </c>
      <c r="C26" s="59" t="s">
        <v>67</v>
      </c>
      <c r="D26" s="60" t="s">
        <v>68</v>
      </c>
      <c r="E26" s="61">
        <v>1804.23</v>
      </c>
      <c r="F26" s="62">
        <v>55.05</v>
      </c>
      <c r="G26" s="68" t="s">
        <v>55</v>
      </c>
      <c r="H26" s="69">
        <f t="shared" si="0"/>
        <v>1804.23</v>
      </c>
      <c r="I26" s="70">
        <f t="shared" si="1"/>
        <v>99322.861499999999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69</v>
      </c>
      <c r="E27" s="73"/>
      <c r="F27" s="73"/>
      <c r="G27" s="73"/>
      <c r="H27" s="73" t="s">
        <v>70</v>
      </c>
      <c r="I27" s="73">
        <f>I10</f>
        <v>62934143.229999989</v>
      </c>
      <c r="J27" s="65">
        <f t="shared" si="2"/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A9781CF7-D7F4-4420-B8C8-5C3FEE578012}"/>
    <hyperlink ref="C14" location="C2!A1" display="C2!A1" xr:uid="{278B8D5A-7AA4-4563-B917-EB653AC221FC}"/>
    <hyperlink ref="C15" location="C3!A1" display="C3!A1" xr:uid="{386F8A94-2287-4341-990C-0AD5F0C3A4A4}"/>
    <hyperlink ref="C16" location="C4!A1" display="C4!A1" xr:uid="{2318746B-E32B-4240-8568-B5D61C41B187}"/>
    <hyperlink ref="C17" location="C5!A1" display="C5!A1" xr:uid="{CAF30CCD-220E-44C4-8323-D11E6BEFDEE2}"/>
    <hyperlink ref="C18" location="C7!A1" display="C7!A1" xr:uid="{81A67D01-4BB2-4B66-A9BA-221AD4628D62}"/>
    <hyperlink ref="C19" location="C8!A1" display="C8!A1" xr:uid="{CC35B24C-D238-4B56-9D09-E2CC8D4E51A4}"/>
    <hyperlink ref="C20" location="C10!A1" display="C10!A1" xr:uid="{49DCA1AD-8D3D-4EA4-AA2D-32FF8A9CCDF3}"/>
    <hyperlink ref="C21" location="C12!A1" display="C12!A1" xr:uid="{1FC95654-B20D-4581-9AE3-FE965912FD2C}"/>
    <hyperlink ref="C22" location="C14!A1" display="C14!A1" xr:uid="{C0B18D6F-C58A-4FB5-8F56-A1B312F4EC5A}"/>
    <hyperlink ref="C23" location="C15!A1" display="C15!A1" xr:uid="{ACFE5523-7AB8-4DC2-9209-909CEC53D1E1}"/>
    <hyperlink ref="C24" location="C16!A1" display="C16!A1" xr:uid="{3453E1D4-610A-4FDE-BD80-C27E9FF7A4ED}"/>
    <hyperlink ref="C25" location="C18!A1" display="C18!A1" xr:uid="{98636C3C-84C0-4E7D-B44F-9216CEB33531}"/>
    <hyperlink ref="C26" location="C19!A1" display="C19!A1" xr:uid="{E553CCCC-C4F5-47BC-8E66-7AD4DCF03EB6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Ibirá Santos Lucas - [ SOP ]</dc:creator>
  <cp:lastModifiedBy>Paulo Bernardes Nunes</cp:lastModifiedBy>
  <dcterms:created xsi:type="dcterms:W3CDTF">2025-11-28T17:43:48Z</dcterms:created>
  <dcterms:modified xsi:type="dcterms:W3CDTF">2026-02-23T16:53:45Z</dcterms:modified>
</cp:coreProperties>
</file>