
<file path=[Content_Types].xml><?xml version="1.0" encoding="utf-8"?>
<Types xmlns="http://schemas.openxmlformats.org/package/2006/content-types">
  <Default Extension="bin" ContentType="application/vnd.openxmlformats-officedocument.spreadsheetml.printerSettings"/>
  <Default Extension="png" ContentType="image/png"/>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6"/>
  <workbookPr/>
  <bookViews>
    <workbookView xWindow="28680" yWindow="-75" windowWidth="38640" windowHeight="15720"/>
  </bookViews>
  <sheets>
    <sheet name="Planilha para fornecedores" sheetId="15" r:id="rId1"/>
    <sheet name="CRONOGRAMA FISICO-FINANCEIRO" sheetId="21"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9" i="21"/>
  <c r="E29"/>
  <c r="F29"/>
  <c r="F19"/>
  <c r="G19"/>
  <c r="E19"/>
  <c r="C19" i="15" l="1"/>
  <c r="B18"/>
  <c r="D14"/>
  <c r="D13"/>
  <c r="D12"/>
  <c r="D11"/>
  <c r="G30" i="21" l="1"/>
  <c r="E20"/>
  <c r="G24" l="1"/>
  <c r="D12"/>
  <c r="G20"/>
  <c r="F20"/>
  <c r="D20"/>
  <c r="F18"/>
  <c r="G18"/>
  <c r="E18"/>
  <c r="G14"/>
  <c r="E14"/>
  <c r="F14"/>
  <c r="D14"/>
  <c r="G26" l="1"/>
  <c r="D10"/>
  <c r="F22"/>
  <c r="G22"/>
  <c r="D16"/>
  <c r="G33" l="1"/>
  <c r="H33" l="1"/>
  <c r="I28" s="1"/>
  <c r="F28"/>
  <c r="F33" s="1"/>
  <c r="E28"/>
  <c r="E33" s="1"/>
  <c r="D28"/>
  <c r="D33" s="1"/>
  <c r="G34" l="1"/>
  <c r="E34"/>
  <c r="D35"/>
  <c r="D34"/>
  <c r="F34"/>
  <c r="I30"/>
  <c r="I18"/>
  <c r="I20"/>
  <c r="I12"/>
  <c r="I24"/>
  <c r="I14"/>
  <c r="I26"/>
  <c r="I22"/>
  <c r="I10"/>
  <c r="J10" s="1"/>
  <c r="J12" s="1"/>
  <c r="J14" s="1"/>
  <c r="J16" s="1"/>
  <c r="J18" s="1"/>
  <c r="J20" s="1"/>
  <c r="J22" s="1"/>
  <c r="J24" s="1"/>
  <c r="I16"/>
  <c r="J26" l="1"/>
  <c r="J28" s="1"/>
  <c r="J30" s="1"/>
  <c r="E35"/>
  <c r="D36"/>
  <c r="E36" l="1"/>
  <c r="F35"/>
  <c r="G35" l="1"/>
  <c r="G36" s="1"/>
  <c r="F36"/>
</calcChain>
</file>

<file path=xl/sharedStrings.xml><?xml version="1.0" encoding="utf-8"?>
<sst xmlns="http://schemas.openxmlformats.org/spreadsheetml/2006/main" count="499" uniqueCount="351">
  <si>
    <t>GOVERNO DO ESTADO DO RIO GRANDE DO SUL</t>
  </si>
  <si>
    <t>SECRETARIA DA FAZENDA</t>
  </si>
  <si>
    <t>DEPARTAMENTO DE ADMINISTRAÇÃO</t>
  </si>
  <si>
    <t>DIVISÃO DE INFRAESTRUTURA, PLANEJAMENTO E INFORMAÇÕES JURÍDICAS</t>
  </si>
  <si>
    <t>SEÇÃO DE INFRAESTRUTURA</t>
  </si>
  <si>
    <t>Empresa:</t>
  </si>
  <si>
    <t>Encargos Sociais Horista:</t>
  </si>
  <si>
    <t>CNPJ:</t>
  </si>
  <si>
    <t>Encarg. Sociais Mensalista:</t>
  </si>
  <si>
    <t>Responsável Téc.</t>
  </si>
  <si>
    <t>BDI Serviços Globais:</t>
  </si>
  <si>
    <t>Telefone / e-mail:</t>
  </si>
  <si>
    <t>BDI Diferenciado:</t>
  </si>
  <si>
    <t>Cliente:</t>
  </si>
  <si>
    <t>Data do Orçamento:</t>
  </si>
  <si>
    <t>Obra:</t>
  </si>
  <si>
    <t>Validade da Proposta:</t>
  </si>
  <si>
    <t>Endereço da obra:</t>
  </si>
  <si>
    <t>Total Geral (R$):</t>
  </si>
  <si>
    <t>Prazo da Obra:</t>
  </si>
  <si>
    <t>Forma de Tributação:</t>
  </si>
  <si>
    <t>Planilha Orçamentária Com Valor do Material e da Mão de Obra</t>
  </si>
  <si>
    <t>Item</t>
  </si>
  <si>
    <t>Descrição</t>
  </si>
  <si>
    <t>Und</t>
  </si>
  <si>
    <t>Quant.</t>
  </si>
  <si>
    <t>Valor Unitário</t>
  </si>
  <si>
    <t>Total</t>
  </si>
  <si>
    <t>M. O.</t>
  </si>
  <si>
    <t>MAT.</t>
  </si>
  <si>
    <t xml:space="preserve"> 1.1 </t>
  </si>
  <si>
    <t xml:space="preserve"> 2.1 </t>
  </si>
  <si>
    <t xml:space="preserve"> 3.1 </t>
  </si>
  <si>
    <t xml:space="preserve"> 4.1 </t>
  </si>
  <si>
    <t xml:space="preserve"> 4.2</t>
  </si>
  <si>
    <t xml:space="preserve"> 4.3</t>
  </si>
  <si>
    <t xml:space="preserve"> 4.4</t>
  </si>
  <si>
    <t xml:space="preserve"> 4.5</t>
  </si>
  <si>
    <t xml:space="preserve"> 5.1 </t>
  </si>
  <si>
    <t xml:space="preserve"> 5.2</t>
  </si>
  <si>
    <t xml:space="preserve"> 5.3</t>
  </si>
  <si>
    <t xml:space="preserve"> 6.1 </t>
  </si>
  <si>
    <t xml:space="preserve"> 6.2</t>
  </si>
  <si>
    <t xml:space="preserve"> 6.3</t>
  </si>
  <si>
    <t xml:space="preserve"> 6.4</t>
  </si>
  <si>
    <t xml:space="preserve"> 6.5</t>
  </si>
  <si>
    <t xml:space="preserve"> 7.1 </t>
  </si>
  <si>
    <t xml:space="preserve"> 7.2</t>
  </si>
  <si>
    <t xml:space="preserve"> 7.3</t>
  </si>
  <si>
    <t xml:space="preserve"> 7.4</t>
  </si>
  <si>
    <t xml:space="preserve"> 7.5</t>
  </si>
  <si>
    <t xml:space="preserve"> 8.1 </t>
  </si>
  <si>
    <t xml:space="preserve"> 8.2</t>
  </si>
  <si>
    <t xml:space="preserve"> 8.3</t>
  </si>
  <si>
    <t xml:space="preserve"> 9.1 </t>
  </si>
  <si>
    <t xml:space="preserve"> 9.2</t>
  </si>
  <si>
    <t xml:space="preserve"> 9.3</t>
  </si>
  <si>
    <t xml:space="preserve"> 9.4</t>
  </si>
  <si>
    <t xml:space="preserve"> 9.5</t>
  </si>
  <si>
    <t xml:space="preserve"> 9.6</t>
  </si>
  <si>
    <t>11.1</t>
  </si>
  <si>
    <t>11.2</t>
  </si>
  <si>
    <t>11.3</t>
  </si>
  <si>
    <t>TOTAL GERAL</t>
  </si>
  <si>
    <t>CONSIDERAÇÕES (Incluir dentro da formação de preço dos serviços solicitados):</t>
  </si>
  <si>
    <t>UN</t>
  </si>
  <si>
    <t>10.1</t>
  </si>
  <si>
    <t>10.2</t>
  </si>
  <si>
    <t>10.3</t>
  </si>
  <si>
    <t>10.4</t>
  </si>
  <si>
    <t>10.5</t>
  </si>
  <si>
    <t>10.6</t>
  </si>
  <si>
    <t>10.7</t>
  </si>
  <si>
    <t>10.8</t>
  </si>
  <si>
    <t>SERVIÇOS INICIAIS</t>
  </si>
  <si>
    <t>COPIAS DE PROJETOS POR PLOTAGEM ELETRONICA</t>
  </si>
  <si>
    <t>PLACA DE RESPONSABILIDADE TECNICA EM OBRAS</t>
  </si>
  <si>
    <t>m²</t>
  </si>
  <si>
    <t>MES</t>
  </si>
  <si>
    <t>ADMINISTRAÇÃO DA OBRA</t>
  </si>
  <si>
    <t>ENGENHEIRO CIVIL DE OBRA PLENO COM ENCARGOS COMPLEMENTARES</t>
  </si>
  <si>
    <t>H</t>
  </si>
  <si>
    <t>ENCARREGADO GERAL COM ENCARGOS COMPLEMENTARES</t>
  </si>
  <si>
    <t>SERVIÇOS FINAIS</t>
  </si>
  <si>
    <t>%</t>
  </si>
  <si>
    <t xml:space="preserve"> 3.2</t>
  </si>
  <si>
    <t xml:space="preserve">2 - </t>
  </si>
  <si>
    <t xml:space="preserve">1 - </t>
  </si>
  <si>
    <t>3 - .</t>
  </si>
  <si>
    <t xml:space="preserve"> 2.2 </t>
  </si>
  <si>
    <t>ALUGUEL MENSAL ANDAIME TUBULAR ATE ALTURA 3,0 METROS</t>
  </si>
  <si>
    <t xml:space="preserve"> 2.3 </t>
  </si>
  <si>
    <t>APLICAÇÃO DE LONA PLÁSTICA PARA EXECUÇÃO DE PAVIMENTOS DE CONCRETO. AF_04/2022</t>
  </si>
  <si>
    <t>DEMOLIÇÕES E REMOÇÕES</t>
  </si>
  <si>
    <t>REMOCAO DE RODAPES</t>
  </si>
  <si>
    <t>M</t>
  </si>
  <si>
    <t>REMOÇÃO DE FORROS DE DRYWALL, PVC E FIBROMINERAL, DE FORMA MANUAL, SEM REAPROVEITAMENTO. AF_09/2023</t>
  </si>
  <si>
    <t>RETIRADA DIVISORIAS</t>
  </si>
  <si>
    <t>RETIRADA DE PLACAS VINILICAS EM PISOS</t>
  </si>
  <si>
    <t>REMOÇÃO DE PORTAS, DE FORMA MANUAL</t>
  </si>
  <si>
    <t>DIVISÓRIAS E ESQUADRIAS</t>
  </si>
  <si>
    <t>PAREDE COM SISTEMA EM CHAPAS DE GESSO PARA DRYWALL, USO INTERNO, COM DUAS FACES DUPLAS E ESTRUTURA METÁLICA COM GUIAS SIMPLES, SEM VÃOS. AF_07/2023_PS</t>
  </si>
  <si>
    <t>Divisória de vidro temperado 8mm</t>
  </si>
  <si>
    <t>PORTA DE ABRIR COM MOLA HIDRÁULICA, EM VIDRO TEMPERADO, 80X210 CM, ESPESSURA 10 MM, INCLUSIVE ACESSÓRIOS. AF_01/2021</t>
  </si>
  <si>
    <t>PISOS E FORROS</t>
  </si>
  <si>
    <t>Revitalização de piso de madeira</t>
  </si>
  <si>
    <t>Piso vinílico, amadeirado med. 0,20 x 1,20 m, e = 2mm, marca BR FLOOR ou similar - fornecimento e instalação</t>
  </si>
  <si>
    <t>Painel de espuma acústica piramidal 50cmx50cm, cor cinza a serem colados na laje pintadas de cinza, acabamento fosco, espessura 75mm</t>
  </si>
  <si>
    <t>CONTRAPISO COM ARGAMASSA AUTONIVELANTE, APLICADO SOBRE LAJE, ADERIDO, ESPESSURA 2CM. AF_07/2021</t>
  </si>
  <si>
    <t>PINTURA</t>
  </si>
  <si>
    <t>PINTURA LÁTEX ACRÍLICA PREMIUM, APLICAÇÃO MANUAL EM PAREDES, DUAS DEMÃOS. AF_04/2023</t>
  </si>
  <si>
    <t>PINTURA LÁTEX ACRÍLICA PREMIUM, APLICAÇÃO MANUAL EM TETO, DUAS DEMÃOS. AF_04/2023</t>
  </si>
  <si>
    <t>EMASSAMENTO COM MASSA LÁTEX, APLICAÇÃO EM PAREDE, DUAS DEMÃOS, LIXAMENTO MANUAL. AF_04/2023</t>
  </si>
  <si>
    <t>FUNDO SELADOR ACRÍLICO, APLICAÇÃO MANUAL EM PAREDE, UMA DEMÃO. AF_04/2023</t>
  </si>
  <si>
    <t>EMASSAMENTO COM MASSA LÁTEX, APLICAÇÃO EM TETO, DUAS DEMÃOS, LIXAMENTO MANUAL. AF_04/2023</t>
  </si>
  <si>
    <t>ACESSÓRIOS</t>
  </si>
  <si>
    <t>Persiana</t>
  </si>
  <si>
    <t>Vaso com vegetação Zamioculca</t>
  </si>
  <si>
    <t>Adesivo do logo</t>
  </si>
  <si>
    <t>MOBILIÁRIO</t>
  </si>
  <si>
    <t>Mesa dobrável com rodízio</t>
  </si>
  <si>
    <t>Poltrona KLND</t>
  </si>
  <si>
    <t>Sofá modular</t>
  </si>
  <si>
    <t>Balcão Recepção</t>
  </si>
  <si>
    <t>Prateleiras Sob medida</t>
  </si>
  <si>
    <t>Balcão de apoio sob medida</t>
  </si>
  <si>
    <t>INSTALAÇÕES ELÉTRICAS + ILUMINAÇÃO + LÓGICA</t>
  </si>
  <si>
    <t xml:space="preserve">ABRACADEIRA EM ACO PARA AMARRACAO DE ELETRODUTOS, TIPO D, COM 1 1/4" E CUNHA DE FIXACAO                                                                                                                                                                                                                                                                                                                                                                                                                   </t>
  </si>
  <si>
    <t xml:space="preserve">ABRACADEIRA EM ACO PARA AMARRACAO DE ELETRODUTOS, TIPO D, COM 1" E CUNHA DE FIXACAO                                                                                                                                                                                                                                                                                                                                                                                                                       </t>
  </si>
  <si>
    <t xml:space="preserve">ABRACADEIRA EM ACO PARA AMARRACAO DE ELETRODUTOS, TIPO D, COM 3/4" E CUNHA DE FIXACAO                                                                                                                                                                                                                                                                                                                                                                                                                     </t>
  </si>
  <si>
    <t xml:space="preserve">PORCA DE 3/8" PARA VERGALHÃO                                                                                                                                                                                                                                                                                                                                                                        </t>
  </si>
  <si>
    <t xml:space="preserve">PORCA DE 1/4" PARA VEGALHÃO                                                                                                                                                                                                                                                                                                                                                                                                                                     </t>
  </si>
  <si>
    <t>CABO DE COBRE FLEXÍVEL ISOLADO, LSZH, 2,5 MM², ANTI-CHAMA 450/750 V, PARA CIRCUITOS TERMINAIS - FORNECIMENTO E INSTALAÇÃO</t>
  </si>
  <si>
    <t>CABO DE COBRE NÚ 6,0MM²</t>
  </si>
  <si>
    <t>CABO FLEXIVEL LSZH, MULTIPLO,  3X1,5MM PRETO 750V</t>
  </si>
  <si>
    <t>CAIXA 4" X 4", METÁLICA, INSTALADA EM PISO - FORNECIMENTO E INSTALAÇÃO</t>
  </si>
  <si>
    <t>CAIXA 4" X 4", METÁLICA, INSTALADA EM PAREDE - FORNECIMENTO E INSTALAÇÃO</t>
  </si>
  <si>
    <t>CAIXA DE DERIVAÇÃO DUTOTEC 125X125</t>
  </si>
  <si>
    <t>CURVA VERTICAL PARA CANALETA DUTOTEC</t>
  </si>
  <si>
    <t>CURVA HORIZONTAL PARA CANALETA DUTOTEC</t>
  </si>
  <si>
    <t>ADAPTADOR 2X ELETRODUTO 3/4" PARA DUTOTEC</t>
  </si>
  <si>
    <t>ADAPTADOR 2X ELETRODUTO 1" PARA DUTOTEC</t>
  </si>
  <si>
    <t>CANALETA DUPLA DUTOTEC TIPO D 73MMX25MM COM PINTURA BRANCA COM TAMPA</t>
  </si>
  <si>
    <t>CONDULETE EM AL 1" COM ROSCA E TAMPA - TIPO LL</t>
  </si>
  <si>
    <t>CONDULETE EM AL 1" COM ROSCA E TAMPA - TIPO LR</t>
  </si>
  <si>
    <t>CONDULETE EM AL 3/4" COM ROSCA E TAMPA - TIPO E</t>
  </si>
  <si>
    <t>CONDULETE EM AL 3/4" COM ROSCA E TAMPA - TIPO LL</t>
  </si>
  <si>
    <t>CONDULETE EM AL 3/4" COM ROSCA E TAMPA - TIPO LR</t>
  </si>
  <si>
    <t>CONDULETE EM AL 3/4" COM ROSCA E TAMPA - TIPO T</t>
  </si>
  <si>
    <t>CONDULETE EM AL 3/4" COM ROSCA E TAMPA - TIPO X</t>
  </si>
  <si>
    <t>CURVA 90° 3/4" EM PVC RÍGIDO</t>
  </si>
  <si>
    <t>CURVA 90° 1" EM PVC RÍGIDO</t>
  </si>
  <si>
    <t>CURVA LONGA 90° Ø1 1/4POL EM PVC ROSCÁVEL</t>
  </si>
  <si>
    <t>ELETROCALHA DE AÇO GALVANIZADO A FOGO PERFURADA 300X100MM</t>
  </si>
  <si>
    <t>ELETROCALHA DE AÇO GALVANIZADO A FOGO PERFURADA 150X100MM</t>
  </si>
  <si>
    <t>ELETROCALHA DE AÇO GALVANIZADO A FOGO PERFURADA 100X100MM</t>
  </si>
  <si>
    <t>ELETRODUTO RÍGIDO ROSCÁVEL, PVC, DN 20 MM (3/4"), FORNECIMENTO E INSTALAÇÃO.</t>
  </si>
  <si>
    <t>ELETRODUTO RÍGIDO ROSCÁVEL, PVC, DN 25 MM (1"), FORNECIMENTO E INSTALAÇÃO.</t>
  </si>
  <si>
    <t>ELETRODUTO RÍGIDO ROSCÁVEL, PVC, DN 32 MM (1 1/4"), FORNECIMENTO E INSTALAÇÃO.</t>
  </si>
  <si>
    <t>ELETRODUTO GALVANIZADO, DN 32 MM (1 1/4"), FORNECIMENTO E INSTALAÇÃO.</t>
  </si>
  <si>
    <t xml:space="preserve">CONECTOR BOX RETO 3/4" COM ROSCA PARA CONDUITE </t>
  </si>
  <si>
    <t xml:space="preserve">CONECTOR BOX RETO 1" COM ROSCA PARA CONDUITE </t>
  </si>
  <si>
    <t>ELETRODUTO FLEXÍVEL CORRUGADO REFORÇADO, PVC, DN 25 MM (3/4"), PARA CIRCUITOS TERMINAIS, INSTALADO EM FORRO - FORNECIMENTO E INSTALAÇÃO</t>
  </si>
  <si>
    <t>ELETRODUTO FLEXÍVEL CORRUGADO REFORÇADO, PVC, DN 32 MM (1"), PARA CIRCUITOS TERMINAIS, INSTALADO EM FORRO - FORNECIMENTO E INSTALAÇÃO</t>
  </si>
  <si>
    <t>LUVA 3/4" EM PVC PARA ELETRODUTO ROSCÁVEL</t>
  </si>
  <si>
    <t>LUVA 1" EM PVC PARA ELETRODUTO ROSCÁVEL</t>
  </si>
  <si>
    <t>LUVA 1 1/4" EM PVC PARA ELETRODUTO ROSCÁVEL</t>
  </si>
  <si>
    <t>PORTA EQUIPAMENTO COM CONJUNTO MÓDULO DE INTERRUPTOR SIMPLES 10A/250V (PARA DUTOTEC)</t>
  </si>
  <si>
    <t>PORTA EQUIPAMENTO COM CONJUNTO MÓDULO DE INTERRUPTOR DUPLO 10A/250V (PARA DUTOTEC)</t>
  </si>
  <si>
    <t>PORTA EQUIPAMENTO COM  CONJUNTO MÓDULO DE INTERRUPTOR TRIPLO 10A/250V (PARA DUTOTEC)</t>
  </si>
  <si>
    <t>PORTA EQUIPAMENTO COM CONJUNTO MÓDULO DE TOMADA SIMPLES 2P+T 20A/250V COM MIOLO BRANCO (PARA DUTOTEC)</t>
  </si>
  <si>
    <t>PORTA EQUIPAMENTO COM CONJUNTO MÓDULO DE TOMADA DUPLA 2P+T 20A/250V COM MIOLO BRANCO (PARA DUTOTEC)</t>
  </si>
  <si>
    <t>PORTA EQUIPAMENTO COM CONJUNTO MÓDULO DE TOMADA SIMPLES 2P+T 20A/250V COM MIOLO VERMELHO (PARA DUTOTEC)</t>
  </si>
  <si>
    <t>PERFILADO PERFURADO DE AÇO GALVANIZADO ELETROLÍTICO 38X38MM</t>
  </si>
  <si>
    <t>EMENDA L PARA PERFILADO 38X38MM</t>
  </si>
  <si>
    <t>EMENDA T PARA PERFILADO 38X38MM</t>
  </si>
  <si>
    <t>EMENDA X PARA PERFILADO 38X38MM</t>
  </si>
  <si>
    <t xml:space="preserve">PORCA ZINCADA, SEXTAVADA, DIAMETRO 3/8"                                                                                                                                                                                                                                                                                                                                                                                                                                                                   </t>
  </si>
  <si>
    <t>REDUÇÃO CONCÊNTRICA EM AÇO CARBONO GALVANIZADO À FOGO PARA ELETROCALHA PERFURADA 300X100MM PARA 150X100MM</t>
  </si>
  <si>
    <t>SAÍDA HORIZONTAL DE ELETROCALHA PARA ELETRODUTO 1 1/4"</t>
  </si>
  <si>
    <t>SAÍDA HORIZONTAL DE ELETROCALHA PARA ELETRODUTO 1 "</t>
  </si>
  <si>
    <t>SAÍDA HORIZONTAL DE ELETROCALHA PARA ELETRODUTO 3/4 "</t>
  </si>
  <si>
    <t>SUPORTE PARA ELETROCALHA DE 300MM</t>
  </si>
  <si>
    <t>SUPORTE PARA ELETROCALHA DE 150MM</t>
  </si>
  <si>
    <t>SUPORTE PARA ELETROCALHA DE 100MM</t>
  </si>
  <si>
    <t>SUPORTE LONGO PARA PERFILADO</t>
  </si>
  <si>
    <t>SEPTO DIVISOR PARA ELETROCALHA DE 100MM</t>
  </si>
  <si>
    <t>SEPTO DIVISOR PARA ELETROCALHA DE 50MM</t>
  </si>
  <si>
    <t>TALA LONGA EM AÇO CARBONO GALVANIZADO À FOGO PARA ELETROCALHA H=50MM</t>
  </si>
  <si>
    <t xml:space="preserve">TÊ HORIZONTAL 90º EM AÇO CARBONO GALVANIZADO À FOGO PARA ELETROCALHA PERFURADA 300X100MM </t>
  </si>
  <si>
    <t xml:space="preserve">TÊ HORIZONTAL 90º EM AÇO CARBONO GALVANIZADO À FOGO PARA ELETROCALHA PERFURADA 150X100MM </t>
  </si>
  <si>
    <t>VERGALHÃO COM ROSCA TOTAL Ø3/8” X 3M</t>
  </si>
  <si>
    <t>VERGALHÃO COM ROSCA TOTAL Ø1/4” X 3M</t>
  </si>
  <si>
    <t>ELETRODUTO GALVANIZADO, DN 25 MM (1"), FORNECIMENTO E INSTALAÇÃO.</t>
  </si>
  <si>
    <t>ELETRODUTO GALVANIZADO, DN 20 MM (3/4"), FORNECIMENTO E INSTALAÇÃO.</t>
  </si>
  <si>
    <t>LUVA 3/4" EM AÇO GALVANIZADO PARA ELETRODUTO</t>
  </si>
  <si>
    <t>LUVA 1" EM AÇO GALVANIZADO PARA ELETRODUTO</t>
  </si>
  <si>
    <t>LUVA 1 1/4" EM AÇO GALVANIZADO PARA ELETRODUTO</t>
  </si>
  <si>
    <t>CURVA 90° 1" EM AÇO GALVANIZADO PARA ELETRODUTO</t>
  </si>
  <si>
    <t>LÂMPADA LED 18W, TUBULAR T8 DE VIDRO, SOQUETE G13 BIPINO, ALIMENTAÇÃO BIVOLT, NA COR BRANCA, TEMPERATURA DE COR 4000K (LUZ NEUTRA), FLUXO LUMINOSO 1850 LÚMENS, VIDA ÚTIL MÍNIMA DE 25.000 HORAS. GARANTIA DE 1 ANO. FIXADA EM PERFILADO.</t>
  </si>
  <si>
    <t>LÂMPADA LED 9W, TUBULAR T8 DE VIDRO, SOQUETE G13 BIPINO, ALIMENTAÇÃO BIVOLT, NA COR BRANCA, TEMPERATURA DE COR 4000K (LUZ NEUTRA), FLUXO LUMINOSO 900 LÚMENS, VIDA ÚTIL MÍNIMA DE 25.000 HORAS. GARANTIA DE 1 ANO. FIXADA EM PERFILADO.</t>
  </si>
  <si>
    <t>LUMINÁRIA TIPO REFLETOR 30W LED - REFLETOR 30W LED, BIVOLT, IP65 - RESISTENTE A ÁGUA, LUMINOSIDADE DE 3.000 LÚMENS. TEMPERATURA DE COR: 3000K. VIDA ÚTIL MÍNIMA DE 25.000 HORAS. GARANTIA DE 1 ANO. FIXADA EM PERFILADO, ILUMINAÇÃO PARA CIMA, MIRANDO A LAJE.</t>
  </si>
  <si>
    <t>LUMINÁRIA SPOT PAR20 - LUMINÁRIA DE SOBREPOR TIPO BOX EM ALUMÍNIO QUADRADA, NA COR BRANCA, PARA UMA LÂMPADA PAR20 DE SOQUETE E27. DIMENSÕES APROXIMADAS 130X120X120MM. LÂMPADA PAR20 DE LED, LUMINOSIDADE MÍNIMA DE 450 LÚMENS. TEMPERATURA DE COR: 3000K. VIDA ÚTIL MÍNIMA DE 25.000 HORAS. GARANTIA DE 1 ANO. FIXADA EM PERFILADO.</t>
  </si>
  <si>
    <t>LUMINÁRIA TIPO ARANDELA BRANCA PARA 02 LÂMPADAS -  ALTURA DE 40CM, LARGURA DE 24CM, COMPRIMENTO DE 8CM. LÂMPADAS DE LED 15W, TENSÃO 100 - 240V, LUMINOSIDADE DE 1.311 LÚMENS. TEMPERATURA DE COR: 3000K. VIDA ÚTIL MÍNIMA DE 25.000 HORAS. GARANTIA DE 1 ANO. FIXADA EM PERFILADO.</t>
  </si>
  <si>
    <t>SENSOR DE PRESENÇA DE SOBREPOR, ÂNGULO DE DETECÇÃO 360°. TENSÃO DE ALIMENTAÇÃO BIVOLT AUTOMÁTICO 100   240V. FIXADO EM PERFILADO.</t>
  </si>
  <si>
    <t>CABO ELETRÔNICO CATEGORIA 6, INSTALADO EM EDIFICAÇÃO INSTITUCIONAL - FORNECIMENTO E INSTALAÇÃO</t>
  </si>
  <si>
    <t>PORTA EQUIPAMENTO COM  CONJUNTO COM 2 MÓDULOS RJ45 CATEGORIA 6 (PARA DUTOTEC)</t>
  </si>
  <si>
    <t>PORTA EQUIPAMENTO COM  CONJUNTO COM 1 MÓDULO RJ45 CATEGORIA 6 (PARA DUTOTEC)</t>
  </si>
  <si>
    <t>PORTA EQUIPAMENTO COM CONJUNTO COM 1 MÓDULO RJ45 CATEGORIA 6 (PARA CONDULETE)</t>
  </si>
  <si>
    <t>CABO ISOLADO FLEXÍVEL SEÇÃO 10MM2 - 0,6/1,0KV - 90º - LSZH</t>
  </si>
  <si>
    <t>TERMINAIS DE COMPRESSÃO DE 10MM A 50MM²</t>
  </si>
  <si>
    <t>QD-NB1-1P</t>
  </si>
  <si>
    <t>DESMONTAGEM DE ELETRODUTOS DE REDE ELÉTRICA COM CONEXÕES, SUPORTES E FIAÇÕES</t>
  </si>
  <si>
    <t>DESMONTAGEM DE ELETROCALHAS COM CONEXÕES, SUPORTES E FIAÇÕES</t>
  </si>
  <si>
    <t>RETIRADA DE CABEAMENTO DA REDE LÓGICA</t>
  </si>
  <si>
    <t xml:space="preserve">Retirada, Carga e Transporte de Entulho - dist. 20km </t>
  </si>
  <si>
    <t>ALUGUEL DE CACAMBA 5m2 48 HORAS COM RETIRADA</t>
  </si>
  <si>
    <t>LIMPEZA DE CONTRAPISO COM VASSOURA A SECO. AF_04/2019</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</si>
  <si>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</si>
  <si>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</si>
  <si>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</si>
  <si>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</si>
  <si>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</si>
  <si>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</si>
  <si>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</si>
  <si>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</si>
  <si>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</si>
  <si>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</si>
  <si>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</si>
  <si>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</si>
  <si>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</si>
  <si>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</si>
  <si>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</si>
  <si>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</si>
  <si>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</si>
  <si>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</si>
  <si>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</si>
  <si>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</si>
  <si>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</si>
  <si>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</si>
  <si>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</si>
  <si>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</si>
  <si>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</si>
  <si>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</si>
  <si>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</si>
  <si>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</si>
  <si>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</si>
  <si>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</si>
  <si>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</si>
  <si>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</si>
  <si>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</si>
  <si>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</si>
  <si>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</si>
  <si>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</si>
  <si>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</si>
  <si>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</si>
  <si>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</si>
  <si>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</si>
  <si>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</si>
  <si>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</si>
  <si>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</si>
  <si>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</si>
  <si>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</si>
  <si>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</si>
  <si>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</si>
  <si>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</si>
  <si>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</si>
  <si>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</si>
  <si>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</si>
  <si>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</si>
  <si>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</si>
  <si>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</si>
  <si>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</si>
  <si>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</si>
  <si>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</si>
  <si>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</si>
  <si>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</si>
  <si>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</si>
  <si>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</si>
  <si>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</si>
  <si>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</si>
  <si>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</si>
  <si>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</si>
  <si>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</si>
  <si>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</si>
  <si>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</si>
  <si>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</si>
  <si>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</si>
  <si>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</si>
  <si>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</si>
  <si>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</si>
  <si>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</si>
  <si>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</si>
  <si>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</si>
  <si>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</si>
  <si>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</si>
  <si>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</si>
  <si>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</si>
  <si>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</si>
  <si>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</si>
  <si>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</si>
  <si>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</si>
  <si>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 xml:space="preserve">CURVA 90º 3/4" EM AÇO GALVANIZADO PARA ELETRODUTO </t>
  </si>
  <si>
    <t>SOQUETE PARA LÂMPADAS TUBULAR T8</t>
  </si>
  <si>
    <t xml:space="preserve">PROJETO ""AS BUILT"" ARQUITETURA </t>
  </si>
  <si>
    <t xml:space="preserve">PROJETO ""AS BUILT"" DE INSTALAÇÕES ELÉTRICAS </t>
  </si>
  <si>
    <t>M²</t>
  </si>
  <si>
    <t>11.4</t>
  </si>
  <si>
    <t>INSTALAÇÃO DA OBRA</t>
  </si>
  <si>
    <t>UNID</t>
  </si>
  <si>
    <t>M³</t>
  </si>
  <si>
    <t>TALA LONGA EM AÇO CARBONO GALVANIZADO À FOGO PARA ELETROCALHA H=1000MM</t>
  </si>
  <si>
    <t>CRONOGRAMA FISICO-FINANCEIRO</t>
  </si>
  <si>
    <t>Obra: Reforma da divisão de fiscalização da receita estadual</t>
  </si>
  <si>
    <t>Cidade: Porto Alegre/ RS</t>
  </si>
  <si>
    <t>Cliente: Secretaria da Fazenda do Estado do Rio Grande do Sul</t>
  </si>
  <si>
    <t>Data: 09/01/2026</t>
  </si>
  <si>
    <t>Processo Nº: 23/1404-0018372-3</t>
  </si>
  <si>
    <t>ETAPAS DA OBRA</t>
  </si>
  <si>
    <t>MÊS  1 
(30 dias)</t>
  </si>
  <si>
    <t>MÊS  2 
(30 dias)</t>
  </si>
  <si>
    <t>MÊS  3
(30 dias)</t>
  </si>
  <si>
    <t>MÊS  4 
(30 dias)</t>
  </si>
  <si>
    <t>TOTAL</t>
  </si>
  <si>
    <t>% Acumul.</t>
  </si>
  <si>
    <t>1 - Serviços Iniciais</t>
  </si>
  <si>
    <t>R$</t>
  </si>
  <si>
    <t>2 - Instalação da Obra</t>
  </si>
  <si>
    <t>3 - Administração da Obra</t>
  </si>
  <si>
    <t>4 - Demolições e Remoções</t>
  </si>
  <si>
    <t>5 - Divisórias e Esquadrias</t>
  </si>
  <si>
    <t>6 -  Pisos e Forros</t>
  </si>
  <si>
    <t>7 - Pintura</t>
  </si>
  <si>
    <t>8 - Acessórios</t>
  </si>
  <si>
    <t>9- Mobiliário</t>
  </si>
  <si>
    <t>10- Instalações Elétricas + Iluminação + Lógica</t>
  </si>
  <si>
    <t>11- Serviços Finais</t>
  </si>
  <si>
    <t>Total do orçamento</t>
  </si>
  <si>
    <t>% Parcela</t>
  </si>
  <si>
    <t>Parcelas Acumuladas</t>
  </si>
  <si>
    <t>% Acumulada</t>
  </si>
  <si>
    <t>m</t>
  </si>
  <si>
    <t>2.4</t>
  </si>
  <si>
    <t>TAPUME COM COMPENSADO DE MADEIRA. AF_03/2024</t>
  </si>
  <si>
    <t>7.6</t>
  </si>
  <si>
    <t>7.7</t>
  </si>
  <si>
    <t>PINTURA ESMALTE METAIS</t>
  </si>
  <si>
    <t>PINTURA COM TINTA PROTETORA ISOLANTE ELASTOMÉRICA</t>
  </si>
  <si>
    <t>5.4</t>
  </si>
  <si>
    <t>Instalação de rodapé em poliestireno altura 15cm branco, sem friso, Santa Luzia</t>
  </si>
  <si>
    <t>RESTAURO DE PORTAS DE MADEIRA</t>
  </si>
</sst>
</file>

<file path=xl/styles.xml><?xml version="1.0" encoding="utf-8"?>
<styleSheet xmlns="http://schemas.openxmlformats.org/spreadsheetml/2006/main">
  <numFmts count="3">
    <numFmt numFmtId="43" formatCode="_-* #,##0.00_-;\-* #,##0.00_-;_-* &quot;-&quot;??_-;_-@_-"/>
    <numFmt numFmtId="164" formatCode="_-&quot;R$ &quot;* #,##0.00_-;&quot;-R$ &quot;* #,##0.00_-;_-&quot;R$ &quot;* \-??_-;_-@_-"/>
    <numFmt numFmtId="165" formatCode="&quot;R$&quot;\ #,##0.00"/>
  </numFmts>
  <fonts count="19">
    <font>
      <sz val="11"/>
      <color theme="1"/>
      <name val="Calibri"/>
      <family val="2"/>
      <scheme val="minor"/>
    </font>
    <font>
      <sz val="11"/>
      <color rgb="FF000000"/>
      <name val="Calibri"/>
      <family val="2"/>
      <charset val="1"/>
    </font>
    <font>
      <sz val="8"/>
      <name val="Calibri"/>
      <family val="2"/>
      <scheme val="minor"/>
    </font>
    <font>
      <sz val="11"/>
      <color theme="1"/>
      <name val="Calibri"/>
      <family val="2"/>
      <scheme val="minor"/>
    </font>
    <font>
      <sz val="11"/>
      <color rgb="FF000000"/>
      <name val="Liberation Sans"/>
    </font>
    <font>
      <b/>
      <sz val="11"/>
      <color theme="1"/>
      <name val="Calibri"/>
      <family val="2"/>
      <scheme val="minor"/>
    </font>
    <font>
      <sz val="11"/>
      <name val="Arial"/>
      <family val="1"/>
    </font>
    <font>
      <sz val="10"/>
      <color rgb="FF000000"/>
      <name val="Arial"/>
      <family val="1"/>
    </font>
    <font>
      <b/>
      <sz val="10"/>
      <color theme="1"/>
      <name val="Arial"/>
      <family val="2"/>
    </font>
    <font>
      <b/>
      <sz val="11"/>
      <name val="Arial"/>
      <family val="1"/>
    </font>
    <font>
      <b/>
      <sz val="10"/>
      <name val="Arial"/>
      <family val="1"/>
    </font>
    <font>
      <b/>
      <sz val="10"/>
      <color rgb="FF000000"/>
      <name val="Arial"/>
      <family val="1"/>
    </font>
    <font>
      <b/>
      <sz val="11"/>
      <color theme="0"/>
      <name val="Arial"/>
      <family val="1"/>
    </font>
    <font>
      <b/>
      <sz val="12"/>
      <color theme="0"/>
      <name val="Arial"/>
      <family val="2"/>
    </font>
    <font>
      <sz val="11"/>
      <color rgb="FFFF0000"/>
      <name val="Arial"/>
      <family val="1"/>
    </font>
    <font>
      <b/>
      <u/>
      <sz val="10"/>
      <name val="Arial"/>
      <family val="2"/>
    </font>
    <font>
      <u/>
      <sz val="11"/>
      <color theme="10"/>
      <name val="Calibri"/>
      <family val="2"/>
      <scheme val="minor"/>
    </font>
    <font>
      <sz val="10"/>
      <color rgb="FF000000"/>
      <name val="Arial"/>
      <family val="2"/>
    </font>
    <font>
      <sz val="1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patternFill>
    </fill>
    <fill>
      <patternFill patternType="solid">
        <fgColor theme="0" tint="-4.9989318521683403E-2"/>
        <bgColor indexed="64"/>
      </patternFill>
    </fill>
    <fill>
      <patternFill patternType="solid">
        <fgColor rgb="FF0070C0"/>
        <bgColor indexed="64"/>
      </patternFill>
    </fill>
    <fill>
      <patternFill patternType="solid">
        <fgColor theme="0"/>
        <bgColor rgb="FFDFF0D8"/>
      </patternFill>
    </fill>
    <fill>
      <patternFill patternType="solid">
        <fgColor theme="0"/>
        <bgColor rgb="FFF7F3DF"/>
      </patternFill>
    </fill>
    <fill>
      <patternFill patternType="solid">
        <fgColor theme="4" tint="0.79998168889431442"/>
        <bgColor indexed="64"/>
      </patternFill>
    </fill>
  </fills>
  <borders count="6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rgb="FF000000"/>
      </left>
      <right/>
      <top style="medium">
        <color rgb="FF000000"/>
      </top>
      <bottom/>
      <diagonal/>
    </border>
    <border>
      <left style="medium">
        <color rgb="FF000000"/>
      </left>
      <right/>
      <top/>
      <bottom/>
      <diagonal/>
    </border>
    <border>
      <left style="medium">
        <color rgb="FF000000"/>
      </left>
      <right/>
      <top style="thin">
        <color indexed="64"/>
      </top>
      <bottom style="thin">
        <color indexed="64"/>
      </bottom>
      <diagonal/>
    </border>
    <border>
      <left style="medium">
        <color rgb="FF000000"/>
      </left>
      <right/>
      <top style="thin">
        <color indexed="64"/>
      </top>
      <bottom style="medium">
        <color rgb="FF000000"/>
      </bottom>
      <diagonal/>
    </border>
    <border>
      <left/>
      <right style="medium">
        <color rgb="FF000000"/>
      </right>
      <top style="medium">
        <color rgb="FF000000"/>
      </top>
      <bottom/>
      <diagonal/>
    </border>
    <border>
      <left/>
      <right style="medium">
        <color rgb="FF000000"/>
      </right>
      <top/>
      <bottom/>
      <diagonal/>
    </border>
    <border>
      <left/>
      <right/>
      <top style="medium">
        <color rgb="FF000000"/>
      </top>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top style="medium">
        <color indexed="64"/>
      </top>
      <bottom style="thin">
        <color indexed="64"/>
      </bottom>
      <diagonal/>
    </border>
    <border>
      <left style="thin">
        <color indexed="64"/>
      </left>
      <right style="medium">
        <color rgb="FF000000"/>
      </right>
      <top style="medium">
        <color indexed="64"/>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style="medium">
        <color indexed="64"/>
      </bottom>
      <diagonal/>
    </border>
    <border>
      <left style="thin">
        <color indexed="64"/>
      </left>
      <right style="medium">
        <color rgb="FF000000"/>
      </right>
      <top style="thin">
        <color indexed="64"/>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thin">
        <color indexed="64"/>
      </right>
      <top style="medium">
        <color indexed="64"/>
      </top>
      <bottom style="thin">
        <color indexed="64"/>
      </bottom>
      <diagonal/>
    </border>
    <border>
      <left style="medium">
        <color rgb="FF000000"/>
      </left>
      <right style="thin">
        <color indexed="64"/>
      </right>
      <top style="thin">
        <color indexed="64"/>
      </top>
      <bottom style="medium">
        <color indexed="64"/>
      </bottom>
      <diagonal/>
    </border>
    <border>
      <left/>
      <right/>
      <top style="thin">
        <color indexed="64"/>
      </top>
      <bottom style="medium">
        <color rgb="FF000000"/>
      </bottom>
      <diagonal/>
    </border>
    <border>
      <left/>
      <right style="medium">
        <color indexed="64"/>
      </right>
      <top style="thin">
        <color indexed="64"/>
      </top>
      <bottom style="medium">
        <color rgb="FF000000"/>
      </bottom>
      <diagonal/>
    </border>
    <border>
      <left style="medium">
        <color indexed="64"/>
      </left>
      <right style="medium">
        <color indexed="64"/>
      </right>
      <top/>
      <bottom style="medium">
        <color rgb="FF000000"/>
      </bottom>
      <diagonal/>
    </border>
    <border>
      <left style="medium">
        <color indexed="64"/>
      </left>
      <right style="medium">
        <color rgb="FF000000"/>
      </right>
      <top/>
      <bottom style="medium">
        <color rgb="FF000000"/>
      </bottom>
      <diagonal/>
    </border>
    <border>
      <left style="medium">
        <color rgb="FF000000"/>
      </left>
      <right style="thin">
        <color indexed="64"/>
      </right>
      <top/>
      <bottom style="thin">
        <color indexed="64"/>
      </bottom>
      <diagonal/>
    </border>
  </borders>
  <cellStyleXfs count="19">
    <xf numFmtId="0" fontId="0" fillId="0" borderId="0"/>
    <xf numFmtId="0" fontId="1" fillId="0" borderId="0"/>
    <xf numFmtId="164" fontId="1" fillId="0" borderId="0" applyBorder="0" applyProtection="0"/>
    <xf numFmtId="43" fontId="1" fillId="0" borderId="0" applyFont="0" applyFill="0" applyBorder="0" applyAlignment="0" applyProtection="0"/>
    <xf numFmtId="0" fontId="3" fillId="0" borderId="0"/>
    <xf numFmtId="0" fontId="4" fillId="0" borderId="0"/>
    <xf numFmtId="0" fontId="3" fillId="0" borderId="0"/>
    <xf numFmtId="0" fontId="6"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0" fontId="16" fillId="0" borderId="0" applyNumberFormat="0" applyFill="0" applyBorder="0" applyAlignment="0" applyProtection="0"/>
    <xf numFmtId="9" fontId="3" fillId="0" borderId="0" applyFont="0" applyFill="0" applyBorder="0" applyAlignment="0" applyProtection="0"/>
    <xf numFmtId="0" fontId="18" fillId="0" borderId="0"/>
    <xf numFmtId="0" fontId="3" fillId="0" borderId="0"/>
    <xf numFmtId="0" fontId="3" fillId="0" borderId="0"/>
    <xf numFmtId="43" fontId="3" fillId="0" borderId="0" applyFont="0" applyFill="0" applyBorder="0" applyAlignment="0" applyProtection="0"/>
  </cellStyleXfs>
  <cellXfs count="214">
    <xf numFmtId="0" fontId="0" fillId="0" borderId="0" xfId="0"/>
    <xf numFmtId="0" fontId="6" fillId="0" borderId="0" xfId="7" applyAlignment="1">
      <alignment vertical="center"/>
    </xf>
    <xf numFmtId="0" fontId="6" fillId="0" borderId="0" xfId="7" applyAlignment="1">
      <alignment horizontal="center" vertical="center"/>
    </xf>
    <xf numFmtId="0" fontId="0" fillId="0" borderId="0" xfId="0" applyAlignment="1">
      <alignment vertical="center"/>
    </xf>
    <xf numFmtId="0" fontId="7" fillId="0" borderId="7" xfId="7" applyFont="1" applyBorder="1" applyAlignment="1">
      <alignment horizontal="center" vertical="center" wrapText="1"/>
    </xf>
    <xf numFmtId="0" fontId="10" fillId="4" borderId="0" xfId="0" applyFont="1" applyFill="1" applyAlignment="1">
      <alignment horizontal="center" vertical="center" wrapText="1"/>
    </xf>
    <xf numFmtId="0" fontId="0" fillId="5" borderId="2" xfId="0" applyFill="1" applyBorder="1" applyAlignment="1">
      <alignment horizontal="center" vertical="center"/>
    </xf>
    <xf numFmtId="0" fontId="0" fillId="5" borderId="0" xfId="0" applyFill="1" applyAlignment="1">
      <alignment horizontal="center" vertical="center"/>
    </xf>
    <xf numFmtId="0" fontId="0" fillId="2" borderId="25" xfId="0" applyFill="1" applyBorder="1" applyAlignment="1">
      <alignment horizontal="center" vertical="center"/>
    </xf>
    <xf numFmtId="0" fontId="0" fillId="5" borderId="5" xfId="0" applyFill="1" applyBorder="1" applyAlignment="1">
      <alignment horizontal="center" vertical="center"/>
    </xf>
    <xf numFmtId="4" fontId="7" fillId="0" borderId="7" xfId="7" applyNumberFormat="1" applyFont="1" applyBorder="1" applyAlignment="1">
      <alignment horizontal="center" vertical="center" wrapText="1"/>
    </xf>
    <xf numFmtId="4" fontId="7" fillId="0" borderId="9" xfId="7" applyNumberFormat="1" applyFont="1" applyBorder="1" applyAlignment="1">
      <alignment horizontal="center" vertical="center" wrapText="1"/>
    </xf>
    <xf numFmtId="4" fontId="7" fillId="0" borderId="19" xfId="7" applyNumberFormat="1" applyFont="1" applyBorder="1" applyAlignment="1">
      <alignment horizontal="center" vertical="center" wrapText="1"/>
    </xf>
    <xf numFmtId="0" fontId="7" fillId="0" borderId="31" xfId="7" applyFont="1" applyBorder="1" applyAlignment="1">
      <alignment horizontal="center" vertical="center" wrapText="1"/>
    </xf>
    <xf numFmtId="0" fontId="7" fillId="0" borderId="8" xfId="7" applyFont="1" applyBorder="1" applyAlignment="1">
      <alignment horizontal="center" vertical="center" wrapText="1"/>
    </xf>
    <xf numFmtId="10" fontId="0" fillId="0" borderId="7" xfId="0" applyNumberFormat="1" applyBorder="1" applyAlignment="1">
      <alignment horizontal="center"/>
    </xf>
    <xf numFmtId="0" fontId="7" fillId="7" borderId="7" xfId="0" applyFont="1" applyFill="1" applyBorder="1" applyAlignment="1">
      <alignment horizontal="center" vertical="center" wrapText="1"/>
    </xf>
    <xf numFmtId="4" fontId="7" fillId="0" borderId="29" xfId="7" applyNumberFormat="1" applyFont="1" applyBorder="1" applyAlignment="1">
      <alignment horizontal="center" vertical="center" wrapText="1"/>
    </xf>
    <xf numFmtId="0" fontId="12" fillId="6" borderId="11" xfId="7" applyFont="1" applyFill="1" applyBorder="1" applyAlignment="1">
      <alignment horizontal="center" vertical="center"/>
    </xf>
    <xf numFmtId="0" fontId="12" fillId="6" borderId="54" xfId="7" applyFont="1" applyFill="1" applyBorder="1" applyAlignment="1">
      <alignment horizontal="center" vertical="center"/>
    </xf>
    <xf numFmtId="0" fontId="11" fillId="2" borderId="57" xfId="7" applyFont="1" applyFill="1" applyBorder="1" applyAlignment="1">
      <alignment horizontal="center" vertical="center"/>
    </xf>
    <xf numFmtId="0" fontId="11" fillId="2" borderId="13" xfId="7" applyFont="1" applyFill="1" applyBorder="1" applyAlignment="1">
      <alignment horizontal="center" vertical="center"/>
    </xf>
    <xf numFmtId="4" fontId="11" fillId="2" borderId="50" xfId="7" applyNumberFormat="1" applyFont="1" applyFill="1" applyBorder="1" applyAlignment="1">
      <alignment horizontal="center" vertical="center"/>
    </xf>
    <xf numFmtId="0" fontId="17" fillId="2" borderId="57" xfId="7" applyFont="1" applyFill="1" applyBorder="1" applyAlignment="1">
      <alignment horizontal="center" vertical="center" wrapText="1"/>
    </xf>
    <xf numFmtId="0" fontId="17" fillId="2" borderId="13" xfId="7" applyFont="1" applyFill="1" applyBorder="1" applyAlignment="1">
      <alignment horizontal="center" vertical="center" wrapText="1"/>
    </xf>
    <xf numFmtId="4" fontId="17" fillId="2" borderId="50" xfId="7" applyNumberFormat="1" applyFont="1" applyFill="1" applyBorder="1" applyAlignment="1">
      <alignment horizontal="center" vertical="center" wrapText="1"/>
    </xf>
    <xf numFmtId="4" fontId="7" fillId="3" borderId="7" xfId="7" applyNumberFormat="1" applyFont="1" applyFill="1" applyBorder="1" applyAlignment="1">
      <alignment horizontal="center" vertical="center" wrapText="1"/>
    </xf>
    <xf numFmtId="0" fontId="7" fillId="3" borderId="7" xfId="7" applyFont="1" applyFill="1" applyBorder="1" applyAlignment="1">
      <alignment horizontal="center" vertical="center" wrapText="1"/>
    </xf>
    <xf numFmtId="0" fontId="7" fillId="8" borderId="7" xfId="0" applyFont="1" applyFill="1" applyBorder="1" applyAlignment="1">
      <alignment horizontal="center" vertical="center" wrapText="1"/>
    </xf>
    <xf numFmtId="0" fontId="17" fillId="3" borderId="13" xfId="7" applyFont="1" applyFill="1" applyBorder="1" applyAlignment="1">
      <alignment horizontal="center" vertical="center" wrapText="1"/>
    </xf>
    <xf numFmtId="0" fontId="17" fillId="3" borderId="13" xfId="7" applyFont="1" applyFill="1" applyBorder="1" applyAlignment="1">
      <alignment horizontal="left" vertical="center" wrapText="1"/>
    </xf>
    <xf numFmtId="4" fontId="17" fillId="3" borderId="50" xfId="7" applyNumberFormat="1" applyFont="1" applyFill="1" applyBorder="1" applyAlignment="1">
      <alignment horizontal="left" vertical="center" wrapText="1"/>
    </xf>
    <xf numFmtId="4" fontId="17" fillId="3" borderId="50" xfId="7" applyNumberFormat="1" applyFont="1" applyFill="1" applyBorder="1" applyAlignment="1">
      <alignment horizontal="center" vertical="center" wrapText="1"/>
    </xf>
    <xf numFmtId="0" fontId="7" fillId="3" borderId="31" xfId="7" applyFont="1" applyFill="1" applyBorder="1" applyAlignment="1">
      <alignment horizontal="center" vertical="center" wrapText="1"/>
    </xf>
    <xf numFmtId="4" fontId="7" fillId="3" borderId="9" xfId="7" applyNumberFormat="1" applyFont="1" applyFill="1" applyBorder="1" applyAlignment="1">
      <alignment horizontal="center" vertical="center" wrapText="1"/>
    </xf>
    <xf numFmtId="4" fontId="13" fillId="6" borderId="61" xfId="12" applyNumberFormat="1" applyFont="1" applyFill="1" applyBorder="1" applyAlignment="1">
      <alignment horizontal="center" vertical="center" wrapText="1"/>
    </xf>
    <xf numFmtId="4" fontId="13" fillId="6" borderId="62" xfId="12" applyNumberFormat="1" applyFont="1" applyFill="1" applyBorder="1" applyAlignment="1">
      <alignment horizontal="center" vertical="center" wrapText="1"/>
    </xf>
    <xf numFmtId="0" fontId="15" fillId="4" borderId="0" xfId="0" applyFont="1" applyFill="1" applyAlignment="1">
      <alignment vertical="center"/>
    </xf>
    <xf numFmtId="0" fontId="10" fillId="4" borderId="0" xfId="0" applyFont="1" applyFill="1" applyAlignment="1">
      <alignment vertical="center"/>
    </xf>
    <xf numFmtId="4" fontId="10" fillId="4" borderId="0" xfId="0" applyNumberFormat="1" applyFont="1" applyFill="1" applyAlignment="1">
      <alignment vertical="center" wrapText="1"/>
    </xf>
    <xf numFmtId="0" fontId="10" fillId="4" borderId="0" xfId="0" applyFont="1" applyFill="1" applyAlignment="1">
      <alignment vertical="center" wrapText="1"/>
    </xf>
    <xf numFmtId="0" fontId="0" fillId="0" borderId="0" xfId="0" applyAlignment="1">
      <alignment wrapText="1"/>
    </xf>
    <xf numFmtId="0" fontId="0" fillId="0" borderId="7" xfId="0" applyBorder="1" applyAlignment="1">
      <alignment horizontal="center" vertical="center"/>
    </xf>
    <xf numFmtId="0" fontId="0" fillId="0" borderId="1" xfId="0" applyBorder="1"/>
    <xf numFmtId="0" fontId="0" fillId="0" borderId="2" xfId="0" applyBorder="1"/>
    <xf numFmtId="0" fontId="0" fillId="0" borderId="2" xfId="0" applyBorder="1" applyAlignment="1">
      <alignment horizontal="center" vertical="center"/>
    </xf>
    <xf numFmtId="0" fontId="0" fillId="0" borderId="2" xfId="0" applyBorder="1" applyAlignment="1">
      <alignment vertical="center"/>
    </xf>
    <xf numFmtId="0" fontId="0" fillId="0" borderId="3" xfId="0" applyBorder="1"/>
    <xf numFmtId="0" fontId="0" fillId="0" borderId="24" xfId="0" applyBorder="1"/>
    <xf numFmtId="0" fontId="0" fillId="0" borderId="17" xfId="0" applyBorder="1"/>
    <xf numFmtId="0" fontId="0" fillId="0" borderId="0" xfId="0" applyAlignment="1">
      <alignment horizontal="center" vertical="center"/>
    </xf>
    <xf numFmtId="0" fontId="0" fillId="0" borderId="0" xfId="0" applyAlignment="1">
      <alignment horizontal="left"/>
    </xf>
    <xf numFmtId="165" fontId="0" fillId="0" borderId="7" xfId="0" applyNumberFormat="1" applyBorder="1" applyAlignment="1">
      <alignment horizontal="center" vertical="center"/>
    </xf>
    <xf numFmtId="10" fontId="0" fillId="0" borderId="7" xfId="0" applyNumberFormat="1" applyBorder="1" applyAlignment="1">
      <alignment horizontal="center" vertical="center"/>
    </xf>
    <xf numFmtId="0" fontId="0" fillId="0" borderId="0" xfId="0" applyAlignment="1">
      <alignment horizontal="left" vertical="center"/>
    </xf>
    <xf numFmtId="4" fontId="0" fillId="0" borderId="0" xfId="0" applyNumberFormat="1" applyAlignment="1">
      <alignment horizontal="center"/>
    </xf>
    <xf numFmtId="10" fontId="0" fillId="0" borderId="0" xfId="0" applyNumberFormat="1" applyAlignment="1">
      <alignment horizontal="center"/>
    </xf>
    <xf numFmtId="165" fontId="0" fillId="0" borderId="0" xfId="0" applyNumberFormat="1" applyAlignment="1">
      <alignment horizontal="center" vertical="center"/>
    </xf>
    <xf numFmtId="10" fontId="0" fillId="0" borderId="0" xfId="0" applyNumberFormat="1" applyAlignment="1">
      <alignment horizontal="center" vertical="center"/>
    </xf>
    <xf numFmtId="165" fontId="5" fillId="0" borderId="7" xfId="0" applyNumberFormat="1" applyFont="1" applyBorder="1" applyAlignment="1">
      <alignment horizontal="center" vertical="center"/>
    </xf>
    <xf numFmtId="0" fontId="0" fillId="0" borderId="4" xfId="0" applyBorder="1"/>
    <xf numFmtId="0" fontId="0" fillId="0" borderId="5" xfId="0" applyBorder="1"/>
    <xf numFmtId="0" fontId="0" fillId="0" borderId="5" xfId="0" applyBorder="1" applyAlignment="1">
      <alignment horizontal="center" vertical="center"/>
    </xf>
    <xf numFmtId="0" fontId="0" fillId="0" borderId="5" xfId="0" applyBorder="1" applyAlignment="1">
      <alignment vertical="center"/>
    </xf>
    <xf numFmtId="0" fontId="0" fillId="0" borderId="6" xfId="0" applyBorder="1"/>
    <xf numFmtId="0" fontId="7" fillId="7" borderId="19" xfId="0" applyFont="1" applyFill="1" applyBorder="1" applyAlignment="1">
      <alignment horizontal="center" vertical="center" wrapText="1"/>
    </xf>
    <xf numFmtId="4" fontId="7" fillId="3" borderId="19" xfId="7" applyNumberFormat="1" applyFont="1" applyFill="1" applyBorder="1" applyAlignment="1">
      <alignment horizontal="center" vertical="center" wrapText="1"/>
    </xf>
    <xf numFmtId="0" fontId="17" fillId="2" borderId="63" xfId="7" applyFont="1" applyFill="1" applyBorder="1" applyAlignment="1">
      <alignment horizontal="center" vertical="center" wrapText="1"/>
    </xf>
    <xf numFmtId="4" fontId="0" fillId="9" borderId="7" xfId="0" applyNumberFormat="1" applyFill="1" applyBorder="1" applyAlignment="1">
      <alignment horizontal="center"/>
    </xf>
    <xf numFmtId="4" fontId="0" fillId="3" borderId="7" xfId="0" applyNumberFormat="1" applyFill="1" applyBorder="1" applyAlignment="1">
      <alignment horizontal="center"/>
    </xf>
    <xf numFmtId="4" fontId="0" fillId="0" borderId="7" xfId="0" applyNumberFormat="1" applyBorder="1" applyAlignment="1">
      <alignment horizontal="center"/>
    </xf>
    <xf numFmtId="10" fontId="0" fillId="3" borderId="7" xfId="0" applyNumberFormat="1" applyFill="1" applyBorder="1" applyAlignment="1">
      <alignment horizontal="center"/>
    </xf>
    <xf numFmtId="4" fontId="0" fillId="9" borderId="7" xfId="14" applyNumberFormat="1" applyFont="1" applyFill="1" applyBorder="1" applyAlignment="1">
      <alignment horizontal="center"/>
    </xf>
    <xf numFmtId="0" fontId="0" fillId="0" borderId="11" xfId="0" applyBorder="1" applyAlignment="1">
      <alignment horizontal="center" vertical="center"/>
    </xf>
    <xf numFmtId="10" fontId="0" fillId="0" borderId="11" xfId="0" applyNumberFormat="1" applyBorder="1" applyAlignment="1">
      <alignment horizontal="center"/>
    </xf>
    <xf numFmtId="10" fontId="0" fillId="0" borderId="11" xfId="0" applyNumberFormat="1" applyBorder="1" applyAlignment="1">
      <alignment horizontal="center" vertical="center"/>
    </xf>
    <xf numFmtId="165" fontId="5" fillId="0" borderId="13" xfId="0" applyNumberFormat="1" applyFont="1" applyBorder="1" applyAlignment="1">
      <alignment horizontal="center" vertical="center"/>
    </xf>
    <xf numFmtId="10" fontId="0" fillId="0" borderId="13" xfId="0" applyNumberFormat="1" applyBorder="1" applyAlignment="1">
      <alignment horizontal="center" vertical="center"/>
    </xf>
    <xf numFmtId="9" fontId="0" fillId="0" borderId="14" xfId="0" applyNumberFormat="1" applyBorder="1" applyAlignment="1">
      <alignment vertical="center"/>
    </xf>
    <xf numFmtId="0" fontId="0" fillId="0" borderId="9" xfId="0" applyBorder="1" applyAlignment="1">
      <alignment vertical="center"/>
    </xf>
    <xf numFmtId="0" fontId="0" fillId="0" borderId="15" xfId="0" applyBorder="1" applyAlignment="1">
      <alignment vertical="center"/>
    </xf>
    <xf numFmtId="0" fontId="7" fillId="0" borderId="28" xfId="7" applyFont="1" applyBorder="1" applyAlignment="1">
      <alignment vertical="center" wrapText="1"/>
    </xf>
    <xf numFmtId="0" fontId="7" fillId="0" borderId="22" xfId="7" applyFont="1" applyBorder="1" applyAlignment="1">
      <alignment vertical="center" wrapText="1"/>
    </xf>
    <xf numFmtId="0" fontId="7" fillId="0" borderId="31" xfId="7" applyFont="1" applyBorder="1" applyAlignment="1">
      <alignment vertical="center" wrapText="1"/>
    </xf>
    <xf numFmtId="0" fontId="17" fillId="2" borderId="16" xfId="7" applyFont="1" applyFill="1" applyBorder="1" applyAlignment="1">
      <alignment vertical="center" wrapText="1"/>
    </xf>
    <xf numFmtId="0" fontId="17" fillId="2" borderId="20" xfId="7" applyFont="1" applyFill="1" applyBorder="1" applyAlignment="1">
      <alignment vertical="center" wrapText="1"/>
    </xf>
    <xf numFmtId="0" fontId="17" fillId="2" borderId="38" xfId="7" applyFont="1" applyFill="1" applyBorder="1" applyAlignment="1">
      <alignment vertical="center" wrapText="1"/>
    </xf>
    <xf numFmtId="0" fontId="13" fillId="6" borderId="43" xfId="12" applyFont="1" applyFill="1" applyBorder="1" applyAlignment="1">
      <alignment horizontal="center" vertical="center" wrapText="1"/>
    </xf>
    <xf numFmtId="0" fontId="13" fillId="6" borderId="59" xfId="12" applyFont="1" applyFill="1" applyBorder="1" applyAlignment="1">
      <alignment horizontal="center" vertical="center" wrapText="1"/>
    </xf>
    <xf numFmtId="0" fontId="13" fillId="6" borderId="60" xfId="12" applyFont="1" applyFill="1" applyBorder="1" applyAlignment="1">
      <alignment horizontal="center" vertical="center" wrapText="1"/>
    </xf>
    <xf numFmtId="0" fontId="7" fillId="0" borderId="28" xfId="7" applyFont="1" applyBorder="1" applyAlignment="1">
      <alignment horizontal="left" vertical="center" wrapText="1"/>
    </xf>
    <xf numFmtId="0" fontId="7" fillId="0" borderId="22" xfId="7" applyFont="1" applyBorder="1" applyAlignment="1">
      <alignment horizontal="left" vertical="center" wrapText="1"/>
    </xf>
    <xf numFmtId="0" fontId="7" fillId="0" borderId="31" xfId="7" applyFont="1" applyBorder="1" applyAlignment="1">
      <alignment horizontal="left" vertical="center" wrapText="1"/>
    </xf>
    <xf numFmtId="0" fontId="17" fillId="3" borderId="16" xfId="7" applyFont="1" applyFill="1" applyBorder="1" applyAlignment="1">
      <alignment horizontal="left" vertical="center" wrapText="1"/>
    </xf>
    <xf numFmtId="0" fontId="17" fillId="3" borderId="20" xfId="7" applyFont="1" applyFill="1" applyBorder="1" applyAlignment="1">
      <alignment horizontal="left" vertical="center" wrapText="1"/>
    </xf>
    <xf numFmtId="0" fontId="17" fillId="3" borderId="38" xfId="7" applyFont="1" applyFill="1" applyBorder="1" applyAlignment="1">
      <alignment horizontal="left" vertical="center" wrapText="1"/>
    </xf>
    <xf numFmtId="0" fontId="7" fillId="3" borderId="28" xfId="7" applyFont="1" applyFill="1" applyBorder="1" applyAlignment="1">
      <alignment horizontal="left" vertical="center" wrapText="1"/>
    </xf>
    <xf numFmtId="0" fontId="7" fillId="3" borderId="22" xfId="7" applyFont="1" applyFill="1" applyBorder="1" applyAlignment="1">
      <alignment horizontal="left" vertical="center" wrapText="1"/>
    </xf>
    <xf numFmtId="0" fontId="17" fillId="3" borderId="16" xfId="7" applyFont="1" applyFill="1" applyBorder="1" applyAlignment="1">
      <alignment vertical="center" wrapText="1"/>
    </xf>
    <xf numFmtId="0" fontId="17" fillId="3" borderId="20" xfId="7" applyFont="1" applyFill="1" applyBorder="1" applyAlignment="1">
      <alignment vertical="center" wrapText="1"/>
    </xf>
    <xf numFmtId="0" fontId="17" fillId="3" borderId="38" xfId="7" applyFont="1" applyFill="1" applyBorder="1" applyAlignment="1">
      <alignment vertical="center" wrapText="1"/>
    </xf>
    <xf numFmtId="0" fontId="7" fillId="3" borderId="28" xfId="7" applyFont="1" applyFill="1" applyBorder="1" applyAlignment="1">
      <alignment vertical="center" wrapText="1"/>
    </xf>
    <xf numFmtId="0" fontId="7" fillId="3" borderId="22" xfId="7" applyFont="1" applyFill="1" applyBorder="1" applyAlignment="1">
      <alignment vertical="center" wrapText="1"/>
    </xf>
    <xf numFmtId="0" fontId="17" fillId="3" borderId="16" xfId="7" applyFont="1" applyFill="1" applyBorder="1" applyAlignment="1">
      <alignment horizontal="left" vertical="top" wrapText="1"/>
    </xf>
    <xf numFmtId="0" fontId="17" fillId="3" borderId="20" xfId="7" applyFont="1" applyFill="1" applyBorder="1" applyAlignment="1">
      <alignment horizontal="left" vertical="top" wrapText="1"/>
    </xf>
    <xf numFmtId="0" fontId="17" fillId="3" borderId="38" xfId="7" applyFont="1" applyFill="1" applyBorder="1" applyAlignment="1">
      <alignment horizontal="left" vertical="top" wrapText="1"/>
    </xf>
    <xf numFmtId="0" fontId="17" fillId="2" borderId="16" xfId="7" applyFont="1" applyFill="1" applyBorder="1" applyAlignment="1">
      <alignment horizontal="center" vertical="center" wrapText="1"/>
    </xf>
    <xf numFmtId="0" fontId="17" fillId="2" borderId="20" xfId="7" applyFont="1" applyFill="1" applyBorder="1" applyAlignment="1">
      <alignment horizontal="center" vertical="center" wrapText="1"/>
    </xf>
    <xf numFmtId="0" fontId="17" fillId="2" borderId="38" xfId="7" applyFont="1" applyFill="1" applyBorder="1" applyAlignment="1">
      <alignment horizontal="center" vertical="center" wrapText="1"/>
    </xf>
    <xf numFmtId="0" fontId="7" fillId="3" borderId="31" xfId="7" applyFont="1" applyFill="1" applyBorder="1" applyAlignment="1">
      <alignment horizontal="left" vertical="center" wrapText="1"/>
    </xf>
    <xf numFmtId="0" fontId="7" fillId="3" borderId="32" xfId="7" applyFont="1" applyFill="1" applyBorder="1" applyAlignment="1">
      <alignment horizontal="left" vertical="center" wrapText="1"/>
    </xf>
    <xf numFmtId="0" fontId="7" fillId="3" borderId="33" xfId="7" applyFont="1" applyFill="1" applyBorder="1" applyAlignment="1">
      <alignment horizontal="left" vertical="center" wrapText="1"/>
    </xf>
    <xf numFmtId="0" fontId="7" fillId="3" borderId="39" xfId="7" applyFont="1" applyFill="1" applyBorder="1" applyAlignment="1">
      <alignment horizontal="left" vertical="center" wrapText="1"/>
    </xf>
    <xf numFmtId="0" fontId="11" fillId="2" borderId="16" xfId="7" applyFont="1" applyFill="1" applyBorder="1" applyAlignment="1">
      <alignment horizontal="center" vertical="center"/>
    </xf>
    <xf numFmtId="0" fontId="11" fillId="2" borderId="20" xfId="7" applyFont="1" applyFill="1" applyBorder="1" applyAlignment="1">
      <alignment horizontal="center" vertical="center"/>
    </xf>
    <xf numFmtId="0" fontId="11" fillId="2" borderId="38" xfId="7" applyFont="1" applyFill="1" applyBorder="1" applyAlignment="1">
      <alignment horizontal="center" vertical="center"/>
    </xf>
    <xf numFmtId="0" fontId="7" fillId="7" borderId="32"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3" borderId="32" xfId="7" applyFont="1" applyFill="1" applyBorder="1" applyAlignment="1">
      <alignment horizontal="left" vertical="top" wrapText="1"/>
    </xf>
    <xf numFmtId="0" fontId="7" fillId="3" borderId="33" xfId="7" applyFont="1" applyFill="1" applyBorder="1" applyAlignment="1">
      <alignment horizontal="left" vertical="top" wrapText="1"/>
    </xf>
    <xf numFmtId="0" fontId="7" fillId="3" borderId="39" xfId="7" applyFont="1" applyFill="1" applyBorder="1" applyAlignment="1">
      <alignment horizontal="left" vertical="top" wrapText="1"/>
    </xf>
    <xf numFmtId="0" fontId="0" fillId="5" borderId="53" xfId="0" applyFill="1" applyBorder="1" applyAlignment="1">
      <alignment horizontal="left" vertical="center"/>
    </xf>
    <xf numFmtId="0" fontId="0" fillId="5" borderId="33" xfId="0" applyFill="1" applyBorder="1" applyAlignment="1">
      <alignment horizontal="left" vertical="center"/>
    </xf>
    <xf numFmtId="0" fontId="0" fillId="2" borderId="10" xfId="0" applyFill="1" applyBorder="1" applyAlignment="1">
      <alignment horizontal="left" vertical="center"/>
    </xf>
    <xf numFmtId="0" fontId="0" fillId="2" borderId="11" xfId="0" applyFill="1" applyBorder="1" applyAlignment="1">
      <alignment horizontal="left" vertical="center"/>
    </xf>
    <xf numFmtId="0" fontId="0" fillId="2" borderId="15" xfId="0" applyFill="1" applyBorder="1" applyAlignment="1">
      <alignment horizontal="left" vertical="center"/>
    </xf>
    <xf numFmtId="0" fontId="0" fillId="2" borderId="10" xfId="0" applyFill="1" applyBorder="1" applyAlignment="1">
      <alignment horizontal="center" vertical="center"/>
    </xf>
    <xf numFmtId="0" fontId="0" fillId="2" borderId="15" xfId="0" applyFill="1" applyBorder="1" applyAlignment="1">
      <alignment horizontal="center" vertical="center"/>
    </xf>
    <xf numFmtId="10" fontId="14" fillId="5" borderId="10" xfId="0" applyNumberFormat="1" applyFont="1" applyFill="1" applyBorder="1" applyAlignment="1">
      <alignment horizontal="center" vertical="center"/>
    </xf>
    <xf numFmtId="0" fontId="14" fillId="5" borderId="54" xfId="0" applyFont="1" applyFill="1" applyBorder="1" applyAlignment="1">
      <alignment horizontal="center" vertical="center"/>
    </xf>
    <xf numFmtId="0" fontId="9" fillId="4" borderId="55" xfId="7" applyFont="1" applyFill="1" applyBorder="1" applyAlignment="1">
      <alignment horizontal="center" vertical="center"/>
    </xf>
    <xf numFmtId="0" fontId="6" fillId="0" borderId="26" xfId="7" applyBorder="1" applyAlignment="1">
      <alignment vertical="center"/>
    </xf>
    <xf numFmtId="0" fontId="6" fillId="0" borderId="56" xfId="7" applyBorder="1" applyAlignment="1">
      <alignment vertical="center"/>
    </xf>
    <xf numFmtId="0" fontId="12" fillId="6" borderId="57" xfId="7" applyFont="1" applyFill="1" applyBorder="1" applyAlignment="1">
      <alignment horizontal="center" vertical="center"/>
    </xf>
    <xf numFmtId="0" fontId="12" fillId="6" borderId="58" xfId="7" applyFont="1" applyFill="1" applyBorder="1" applyAlignment="1">
      <alignment horizontal="center" vertical="center"/>
    </xf>
    <xf numFmtId="0" fontId="12" fillId="6" borderId="35" xfId="7" applyFont="1" applyFill="1" applyBorder="1" applyAlignment="1">
      <alignment horizontal="center" vertical="center"/>
    </xf>
    <xf numFmtId="0" fontId="12" fillId="6" borderId="2" xfId="7" applyFont="1" applyFill="1" applyBorder="1" applyAlignment="1">
      <alignment horizontal="center" vertical="center"/>
    </xf>
    <xf numFmtId="0" fontId="12" fillId="6" borderId="27" xfId="7" applyFont="1" applyFill="1" applyBorder="1" applyAlignment="1">
      <alignment horizontal="center" vertical="center"/>
    </xf>
    <xf numFmtId="0" fontId="12" fillId="6" borderId="36" xfId="7" applyFont="1" applyFill="1" applyBorder="1" applyAlignment="1">
      <alignment horizontal="center" vertical="center"/>
    </xf>
    <xf numFmtId="0" fontId="12" fillId="6" borderId="5" xfId="7" applyFont="1" applyFill="1" applyBorder="1" applyAlignment="1">
      <alignment horizontal="center" vertical="center"/>
    </xf>
    <xf numFmtId="0" fontId="12" fillId="6" borderId="37" xfId="7" applyFont="1" applyFill="1" applyBorder="1" applyAlignment="1">
      <alignment horizontal="center" vertical="center"/>
    </xf>
    <xf numFmtId="0" fontId="12" fillId="6" borderId="13" xfId="7" applyFont="1" applyFill="1" applyBorder="1" applyAlignment="1">
      <alignment horizontal="center" vertical="center"/>
    </xf>
    <xf numFmtId="0" fontId="12" fillId="6" borderId="11" xfId="7" applyFont="1" applyFill="1" applyBorder="1" applyAlignment="1">
      <alignment horizontal="center" vertical="center"/>
    </xf>
    <xf numFmtId="0" fontId="12" fillId="6" borderId="50" xfId="7" applyFont="1" applyFill="1" applyBorder="1" applyAlignment="1">
      <alignment horizontal="center" vertical="center"/>
    </xf>
    <xf numFmtId="0" fontId="0" fillId="5" borderId="51" xfId="0" applyFill="1" applyBorder="1" applyAlignment="1">
      <alignment horizontal="left" vertical="center"/>
    </xf>
    <xf numFmtId="0" fontId="0" fillId="5" borderId="28" xfId="0" applyFill="1" applyBorder="1" applyAlignment="1">
      <alignment horizontal="left" vertical="center"/>
    </xf>
    <xf numFmtId="0" fontId="0" fillId="2" borderId="8" xfId="0" applyFill="1" applyBorder="1" applyAlignment="1">
      <alignment horizontal="left" vertical="center"/>
    </xf>
    <xf numFmtId="0" fontId="0" fillId="2" borderId="7" xfId="0" applyFill="1" applyBorder="1" applyAlignment="1">
      <alignment horizontal="left" vertical="center"/>
    </xf>
    <xf numFmtId="0" fontId="0" fillId="2" borderId="9" xfId="0" applyFill="1" applyBorder="1" applyAlignment="1">
      <alignment horizontal="left" vertical="center"/>
    </xf>
    <xf numFmtId="0" fontId="0" fillId="2" borderId="30" xfId="0" applyFill="1" applyBorder="1" applyAlignment="1">
      <alignment horizontal="center" vertical="center"/>
    </xf>
    <xf numFmtId="0" fontId="0" fillId="2" borderId="23" xfId="0" applyFill="1" applyBorder="1" applyAlignment="1">
      <alignment horizontal="center" vertical="center"/>
    </xf>
    <xf numFmtId="10" fontId="14" fillId="5" borderId="8" xfId="0" applyNumberFormat="1" applyFont="1" applyFill="1" applyBorder="1" applyAlignment="1">
      <alignment horizontal="center" vertical="center"/>
    </xf>
    <xf numFmtId="0" fontId="14" fillId="5" borderId="52" xfId="0" applyFont="1" applyFill="1" applyBorder="1" applyAlignment="1">
      <alignment horizontal="center" vertical="center"/>
    </xf>
    <xf numFmtId="0" fontId="0" fillId="5" borderId="42" xfId="0" applyFill="1" applyBorder="1" applyAlignment="1">
      <alignment horizontal="left" vertical="center"/>
    </xf>
    <xf numFmtId="0" fontId="0" fillId="5" borderId="22" xfId="0" applyFill="1" applyBorder="1" applyAlignment="1">
      <alignment horizontal="left" vertical="center"/>
    </xf>
    <xf numFmtId="0" fontId="0" fillId="5" borderId="23" xfId="0" applyFill="1" applyBorder="1" applyAlignment="1">
      <alignment horizontal="left" vertical="center"/>
    </xf>
    <xf numFmtId="0" fontId="0" fillId="2" borderId="34" xfId="0" applyFill="1" applyBorder="1" applyAlignment="1">
      <alignment horizontal="left" vertical="center"/>
    </xf>
    <xf numFmtId="0" fontId="0" fillId="2" borderId="21" xfId="0" applyFill="1" applyBorder="1" applyAlignment="1">
      <alignment horizontal="left" vertical="center"/>
    </xf>
    <xf numFmtId="0" fontId="14" fillId="2" borderId="8" xfId="0" applyFont="1" applyFill="1" applyBorder="1" applyAlignment="1">
      <alignment horizontal="left" vertical="center"/>
    </xf>
    <xf numFmtId="0" fontId="14" fillId="2" borderId="7" xfId="0" applyFont="1" applyFill="1" applyBorder="1" applyAlignment="1">
      <alignment horizontal="left" vertical="center"/>
    </xf>
    <xf numFmtId="0" fontId="14" fillId="2" borderId="9" xfId="0" applyFont="1" applyFill="1" applyBorder="1" applyAlignment="1">
      <alignment horizontal="left"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14" fillId="2" borderId="30" xfId="0" applyFont="1" applyFill="1" applyBorder="1" applyAlignment="1">
      <alignment horizontal="left" vertical="center"/>
    </xf>
    <xf numFmtId="0" fontId="14" fillId="2" borderId="22" xfId="0" applyFont="1" applyFill="1" applyBorder="1" applyAlignment="1">
      <alignment horizontal="left" vertical="center"/>
    </xf>
    <xf numFmtId="0" fontId="14" fillId="2" borderId="23" xfId="0" applyFont="1" applyFill="1" applyBorder="1" applyAlignment="1">
      <alignment horizontal="left" vertical="center"/>
    </xf>
    <xf numFmtId="0" fontId="8" fillId="0" borderId="40" xfId="12" applyFont="1" applyBorder="1" applyAlignment="1">
      <alignment horizontal="center" vertical="center"/>
    </xf>
    <xf numFmtId="0" fontId="8" fillId="0" borderId="46" xfId="12" applyFont="1" applyBorder="1" applyAlignment="1">
      <alignment horizontal="center" vertical="center"/>
    </xf>
    <xf numFmtId="0" fontId="8" fillId="0" borderId="44" xfId="12" applyFont="1" applyBorder="1" applyAlignment="1">
      <alignment horizontal="center" vertical="center"/>
    </xf>
    <xf numFmtId="0" fontId="8" fillId="0" borderId="41" xfId="12" applyFont="1" applyBorder="1" applyAlignment="1">
      <alignment horizontal="center" vertical="center"/>
    </xf>
    <xf numFmtId="0" fontId="8" fillId="0" borderId="0" xfId="12" applyFont="1" applyAlignment="1">
      <alignment horizontal="center" vertical="center"/>
    </xf>
    <xf numFmtId="0" fontId="8" fillId="0" borderId="45" xfId="12" applyFont="1" applyBorder="1" applyAlignment="1">
      <alignment horizontal="center" vertical="center"/>
    </xf>
    <xf numFmtId="0" fontId="8" fillId="0" borderId="47" xfId="12" applyFont="1" applyBorder="1" applyAlignment="1">
      <alignment horizontal="center" vertical="center"/>
    </xf>
    <xf numFmtId="0" fontId="8" fillId="0" borderId="5" xfId="12" applyFont="1" applyBorder="1" applyAlignment="1">
      <alignment horizontal="center" vertical="center"/>
    </xf>
    <xf numFmtId="0" fontId="8" fillId="0" borderId="48" xfId="12" applyFont="1" applyBorder="1" applyAlignment="1">
      <alignment horizontal="center" vertical="center"/>
    </xf>
    <xf numFmtId="0" fontId="0" fillId="5" borderId="49" xfId="0" applyFill="1" applyBorder="1" applyAlignment="1">
      <alignment horizontal="left" vertical="center"/>
    </xf>
    <xf numFmtId="0" fontId="0" fillId="5" borderId="20" xfId="0" applyFill="1" applyBorder="1" applyAlignment="1">
      <alignment horizontal="left" vertical="center"/>
    </xf>
    <xf numFmtId="0" fontId="14" fillId="2" borderId="1" xfId="0" applyFont="1" applyFill="1" applyBorder="1" applyAlignment="1">
      <alignment horizontal="left" vertical="center"/>
    </xf>
    <xf numFmtId="0" fontId="14" fillId="2" borderId="2" xfId="0" applyFont="1" applyFill="1" applyBorder="1" applyAlignment="1">
      <alignment horizontal="left" vertical="center"/>
    </xf>
    <xf numFmtId="0" fontId="14" fillId="2" borderId="3" xfId="0" applyFont="1" applyFill="1" applyBorder="1" applyAlignment="1">
      <alignment horizontal="left" vertical="center"/>
    </xf>
    <xf numFmtId="0" fontId="0" fillId="2" borderId="12" xfId="0" applyFill="1" applyBorder="1" applyAlignment="1">
      <alignment horizontal="center" vertical="center"/>
    </xf>
    <xf numFmtId="0" fontId="0" fillId="2" borderId="14" xfId="0" applyFill="1" applyBorder="1" applyAlignment="1">
      <alignment horizontal="center" vertical="center"/>
    </xf>
    <xf numFmtId="10" fontId="14" fillId="5" borderId="12" xfId="0" applyNumberFormat="1" applyFont="1" applyFill="1" applyBorder="1" applyAlignment="1">
      <alignment horizontal="center" vertical="center"/>
    </xf>
    <xf numFmtId="0" fontId="14" fillId="5" borderId="50" xfId="0" applyFont="1" applyFill="1"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8" xfId="0" applyBorder="1" applyAlignment="1">
      <alignment vertical="center"/>
    </xf>
    <xf numFmtId="0" fontId="0" fillId="0" borderId="10" xfId="0" applyBorder="1" applyAlignment="1">
      <alignment vertical="center"/>
    </xf>
    <xf numFmtId="165" fontId="0" fillId="0" borderId="7" xfId="0" applyNumberFormat="1" applyBorder="1" applyAlignment="1">
      <alignment horizontal="center" vertical="center"/>
    </xf>
    <xf numFmtId="165" fontId="0" fillId="0" borderId="11" xfId="0" applyNumberFormat="1" applyBorder="1" applyAlignment="1">
      <alignment horizontal="center" vertical="center"/>
    </xf>
    <xf numFmtId="10" fontId="0" fillId="0" borderId="7" xfId="0" applyNumberFormat="1" applyBorder="1" applyAlignment="1">
      <alignment horizontal="center" vertical="center"/>
    </xf>
    <xf numFmtId="10" fontId="0" fillId="0" borderId="11" xfId="0" applyNumberForma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8" xfId="0" applyBorder="1" applyAlignment="1">
      <alignment horizontal="left" vertical="center"/>
    </xf>
    <xf numFmtId="10" fontId="0" fillId="0" borderId="9" xfId="0" applyNumberFormat="1" applyBorder="1" applyAlignment="1">
      <alignment horizontal="center" vertical="center"/>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8" xfId="0" applyBorder="1" applyAlignment="1">
      <alignment horizontal="left" vertical="center" wrapText="1"/>
    </xf>
    <xf numFmtId="0" fontId="5" fillId="0" borderId="0" xfId="0" applyFont="1" applyAlignment="1">
      <alignment horizontal="center"/>
    </xf>
    <xf numFmtId="0" fontId="0" fillId="0" borderId="0" xfId="0" applyAlignment="1">
      <alignment horizontal="left"/>
    </xf>
    <xf numFmtId="0" fontId="0" fillId="5" borderId="12" xfId="0" applyFill="1" applyBorder="1" applyAlignment="1">
      <alignment horizontal="center" vertical="center"/>
    </xf>
    <xf numFmtId="0" fontId="0" fillId="5" borderId="13" xfId="0" applyFill="1" applyBorder="1" applyAlignment="1">
      <alignment horizontal="center" vertical="center"/>
    </xf>
    <xf numFmtId="0" fontId="0" fillId="5" borderId="8" xfId="0" applyFill="1" applyBorder="1" applyAlignment="1">
      <alignment horizontal="center" vertical="center"/>
    </xf>
    <xf numFmtId="0" fontId="0" fillId="5" borderId="7" xfId="0" applyFill="1" applyBorder="1" applyAlignment="1">
      <alignment horizontal="center" vertical="center"/>
    </xf>
    <xf numFmtId="0" fontId="0" fillId="5" borderId="2" xfId="0" applyFill="1" applyBorder="1" applyAlignment="1">
      <alignment horizontal="center" vertical="center" wrapText="1"/>
    </xf>
    <xf numFmtId="0" fontId="0" fillId="5" borderId="0" xfId="0" applyFill="1" applyAlignment="1">
      <alignment horizontal="center" vertical="center"/>
    </xf>
    <xf numFmtId="0" fontId="0" fillId="5" borderId="35" xfId="0" applyFill="1" applyBorder="1" applyAlignment="1">
      <alignment horizontal="center" vertical="center" wrapText="1"/>
    </xf>
    <xf numFmtId="0" fontId="0" fillId="5" borderId="18" xfId="0" applyFill="1" applyBorder="1" applyAlignment="1">
      <alignment horizontal="center" vertical="center"/>
    </xf>
    <xf numFmtId="0" fontId="0" fillId="5" borderId="14" xfId="0" applyFill="1" applyBorder="1" applyAlignment="1">
      <alignment horizontal="center" vertical="center"/>
    </xf>
    <xf numFmtId="0" fontId="0" fillId="5" borderId="9" xfId="0" applyFill="1" applyBorder="1" applyAlignment="1">
      <alignment horizontal="center" vertical="center"/>
    </xf>
  </cellXfs>
  <cellStyles count="19">
    <cellStyle name="Hyperlink" xfId="13"/>
    <cellStyle name="Moeda 2 2" xfId="2"/>
    <cellStyle name="Normal" xfId="0" builtinId="0"/>
    <cellStyle name="Normal 11 3" xfId="15"/>
    <cellStyle name="Normal 2" xfId="6"/>
    <cellStyle name="Normal 2 2" xfId="8"/>
    <cellStyle name="Normal 2 2 2" xfId="12"/>
    <cellStyle name="Normal 2 3" xfId="5"/>
    <cellStyle name="Normal 2 4" xfId="1"/>
    <cellStyle name="Normal 3" xfId="7"/>
    <cellStyle name="Normal 3 3" xfId="16"/>
    <cellStyle name="Normal 4" xfId="9"/>
    <cellStyle name="Normal 5 3" xfId="4"/>
    <cellStyle name="Normal 7 3" xfId="10"/>
    <cellStyle name="Normal 8 2" xfId="17"/>
    <cellStyle name="Porcentagem" xfId="14" builtinId="5"/>
    <cellStyle name="Porcentagem 2 3" xfId="11"/>
    <cellStyle name="Vírgula 2" xfId="3"/>
    <cellStyle name="Vírgula 3 2" xfId="18"/>
  </cellStyles>
  <dxfs count="0"/>
  <tableStyles count="0" defaultTableStyle="TableStyleMedium2" defaultPivotStyle="PivotStyleLight16"/>
  <colors>
    <mruColors>
      <color rgb="FFCBE6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345280</xdr:colOff>
      <xdr:row>7</xdr:row>
      <xdr:rowOff>56653</xdr:rowOff>
    </xdr:from>
    <xdr:to>
      <xdr:col>7</xdr:col>
      <xdr:colOff>476249</xdr:colOff>
      <xdr:row>12</xdr:row>
      <xdr:rowOff>169491</xdr:rowOff>
    </xdr:to>
    <xdr:pic>
      <xdr:nvPicPr>
        <xdr:cNvPr id="2" name="Imagem 1">
          <a:extLst>
            <a:ext uri="{FF2B5EF4-FFF2-40B4-BE49-F238E27FC236}">
              <a16:creationId xmlns:a16="http://schemas.microsoft.com/office/drawing/2014/main" xmlns="" id="{629D71D1-A7DA-4B3B-9A57-55C23EC49D0E}"/>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xmlns="" val="0"/>
            </a:ext>
          </a:extLst>
        </a:blip>
        <a:srcRect/>
        <a:stretch>
          <a:fillRect/>
        </a:stretch>
      </xdr:blipFill>
      <xdr:spPr bwMode="auto">
        <a:xfrm>
          <a:off x="6527005" y="1409203"/>
          <a:ext cx="845344" cy="1065338"/>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1</xdr:col>
      <xdr:colOff>81164</xdr:colOff>
      <xdr:row>1</xdr:row>
      <xdr:rowOff>26958</xdr:rowOff>
    </xdr:from>
    <xdr:to>
      <xdr:col>2</xdr:col>
      <xdr:colOff>32258</xdr:colOff>
      <xdr:row>5</xdr:row>
      <xdr:rowOff>133401</xdr:rowOff>
    </xdr:to>
    <xdr:pic>
      <xdr:nvPicPr>
        <xdr:cNvPr id="5" name="Imagem 4">
          <a:extLst>
            <a:ext uri="{FF2B5EF4-FFF2-40B4-BE49-F238E27FC236}">
              <a16:creationId xmlns:a16="http://schemas.microsoft.com/office/drawing/2014/main" xmlns="" id="{C260B4E4-2815-4E70-8D65-9F27838A39A9}"/>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xmlns="" val="0"/>
            </a:ext>
          </a:extLst>
        </a:blip>
        <a:srcRect/>
        <a:stretch>
          <a:fillRect/>
        </a:stretch>
      </xdr:blipFill>
      <xdr:spPr bwMode="auto">
        <a:xfrm>
          <a:off x="690764" y="226983"/>
          <a:ext cx="665469" cy="868443"/>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cia-becker\Downloads\Or&#231;amento.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ilha para fornecedores"/>
      <sheetName val="MOD. LICITACON"/>
      <sheetName val="Planilha com BDI"/>
      <sheetName val="Custos Sem BDI"/>
      <sheetName val="CRONO"/>
      <sheetName val="CURVA ABC"/>
      <sheetName val="CPUs "/>
      <sheetName val="PESQ. DE MERCADO"/>
      <sheetName val="BDI GLOBAL"/>
      <sheetName val="ISS MUNICÍPIOS"/>
      <sheetName val="Encargos Sociais"/>
    </sheetNames>
    <sheetDataSet>
      <sheetData sheetId="0"/>
      <sheetData sheetId="1"/>
      <sheetData sheetId="2"/>
      <sheetData sheetId="3">
        <row r="1">
          <cell r="D1" t="str">
            <v>Secretaria da Fazenda do Estado do Rio Grande do Sul</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B1:L168"/>
  <sheetViews>
    <sheetView tabSelected="1" showOutlineSymbols="0" showWhiteSpace="0" zoomScale="115" zoomScaleNormal="115" workbookViewId="0"/>
  </sheetViews>
  <sheetFormatPr defaultRowHeight="14.25"/>
  <cols>
    <col min="1" max="1" width="2.5703125" style="1" customWidth="1"/>
    <col min="2" max="2" width="11.42578125" style="2" bestFit="1" customWidth="1"/>
    <col min="3" max="4" width="11.42578125" style="1" bestFit="1" customWidth="1"/>
    <col min="5" max="5" width="68.5703125" style="1" bestFit="1" customWidth="1"/>
    <col min="6" max="6" width="8" style="2" customWidth="1"/>
    <col min="7" max="7" width="10" style="2" customWidth="1"/>
    <col min="8" max="8" width="12.140625" style="2" customWidth="1"/>
    <col min="9" max="9" width="11.5703125" style="2" customWidth="1"/>
    <col min="10" max="11" width="15.5703125" style="2" customWidth="1"/>
    <col min="12" max="12" width="17.140625" style="2" customWidth="1"/>
    <col min="13" max="16384" width="9.140625" style="1"/>
  </cols>
  <sheetData>
    <row r="1" spans="2:12" ht="15" thickBot="1"/>
    <row r="2" spans="2:12">
      <c r="B2" s="167" t="s">
        <v>0</v>
      </c>
      <c r="C2" s="168"/>
      <c r="D2" s="168"/>
      <c r="E2" s="168"/>
      <c r="F2" s="168"/>
      <c r="G2" s="168"/>
      <c r="H2" s="168"/>
      <c r="I2" s="168"/>
      <c r="J2" s="168"/>
      <c r="K2" s="168"/>
      <c r="L2" s="169"/>
    </row>
    <row r="3" spans="2:12">
      <c r="B3" s="170" t="s">
        <v>1</v>
      </c>
      <c r="C3" s="171"/>
      <c r="D3" s="171"/>
      <c r="E3" s="171"/>
      <c r="F3" s="171"/>
      <c r="G3" s="171"/>
      <c r="H3" s="171"/>
      <c r="I3" s="171"/>
      <c r="J3" s="171"/>
      <c r="K3" s="171"/>
      <c r="L3" s="172"/>
    </row>
    <row r="4" spans="2:12">
      <c r="B4" s="170" t="s">
        <v>2</v>
      </c>
      <c r="C4" s="171"/>
      <c r="D4" s="171"/>
      <c r="E4" s="171"/>
      <c r="F4" s="171"/>
      <c r="G4" s="171"/>
      <c r="H4" s="171"/>
      <c r="I4" s="171"/>
      <c r="J4" s="171"/>
      <c r="K4" s="171"/>
      <c r="L4" s="172"/>
    </row>
    <row r="5" spans="2:12">
      <c r="B5" s="170" t="s">
        <v>3</v>
      </c>
      <c r="C5" s="171"/>
      <c r="D5" s="171"/>
      <c r="E5" s="171"/>
      <c r="F5" s="171"/>
      <c r="G5" s="171"/>
      <c r="H5" s="171"/>
      <c r="I5" s="171"/>
      <c r="J5" s="171"/>
      <c r="K5" s="171"/>
      <c r="L5" s="172"/>
    </row>
    <row r="6" spans="2:12" ht="15" thickBot="1">
      <c r="B6" s="173" t="s">
        <v>4</v>
      </c>
      <c r="C6" s="174"/>
      <c r="D6" s="174"/>
      <c r="E6" s="174"/>
      <c r="F6" s="174"/>
      <c r="G6" s="174"/>
      <c r="H6" s="174"/>
      <c r="I6" s="171"/>
      <c r="J6" s="171"/>
      <c r="K6" s="174"/>
      <c r="L6" s="175"/>
    </row>
    <row r="7" spans="2:12" ht="15">
      <c r="B7" s="176" t="s">
        <v>5</v>
      </c>
      <c r="C7" s="177"/>
      <c r="D7" s="178"/>
      <c r="E7" s="179"/>
      <c r="F7" s="180"/>
      <c r="G7" s="6"/>
      <c r="H7" s="6"/>
      <c r="I7" s="181" t="s">
        <v>6</v>
      </c>
      <c r="J7" s="182"/>
      <c r="K7" s="183"/>
      <c r="L7" s="184"/>
    </row>
    <row r="8" spans="2:12" ht="15">
      <c r="B8" s="145" t="s">
        <v>7</v>
      </c>
      <c r="C8" s="146"/>
      <c r="D8" s="159"/>
      <c r="E8" s="160"/>
      <c r="F8" s="161"/>
      <c r="G8" s="7"/>
      <c r="H8" s="7"/>
      <c r="I8" s="162" t="s">
        <v>8</v>
      </c>
      <c r="J8" s="163"/>
      <c r="K8" s="152"/>
      <c r="L8" s="153"/>
    </row>
    <row r="9" spans="2:12" ht="15">
      <c r="B9" s="154" t="s">
        <v>9</v>
      </c>
      <c r="C9" s="155"/>
      <c r="D9" s="164"/>
      <c r="E9" s="165"/>
      <c r="F9" s="166"/>
      <c r="G9" s="7"/>
      <c r="H9" s="7"/>
      <c r="I9" s="150" t="s">
        <v>10</v>
      </c>
      <c r="J9" s="151"/>
      <c r="K9" s="152"/>
      <c r="L9" s="153"/>
    </row>
    <row r="10" spans="2:12" ht="15">
      <c r="B10" s="145" t="s">
        <v>11</v>
      </c>
      <c r="C10" s="146"/>
      <c r="D10" s="164"/>
      <c r="E10" s="165"/>
      <c r="F10" s="166"/>
      <c r="G10" s="7"/>
      <c r="H10" s="7"/>
      <c r="I10" s="150" t="s">
        <v>12</v>
      </c>
      <c r="J10" s="151"/>
      <c r="K10" s="152"/>
      <c r="L10" s="153"/>
    </row>
    <row r="11" spans="2:12" ht="15">
      <c r="B11" s="145" t="s">
        <v>13</v>
      </c>
      <c r="C11" s="146"/>
      <c r="D11" s="147">
        <f>'[1]Custos Sem BDI'!D320</f>
        <v>0</v>
      </c>
      <c r="E11" s="148"/>
      <c r="F11" s="149"/>
      <c r="G11" s="7"/>
      <c r="H11" s="7"/>
      <c r="I11" s="150" t="s">
        <v>14</v>
      </c>
      <c r="J11" s="151"/>
      <c r="K11" s="152"/>
      <c r="L11" s="153"/>
    </row>
    <row r="12" spans="2:12" ht="15">
      <c r="B12" s="154" t="s">
        <v>15</v>
      </c>
      <c r="C12" s="155"/>
      <c r="D12" s="147">
        <f>'[1]Custos Sem BDI'!D321</f>
        <v>0</v>
      </c>
      <c r="E12" s="148"/>
      <c r="F12" s="149"/>
      <c r="G12" s="7"/>
      <c r="H12" s="7"/>
      <c r="I12" s="150" t="s">
        <v>16</v>
      </c>
      <c r="J12" s="151"/>
      <c r="K12" s="152"/>
      <c r="L12" s="153"/>
    </row>
    <row r="13" spans="2:12" ht="15">
      <c r="B13" s="154" t="s">
        <v>17</v>
      </c>
      <c r="C13" s="156"/>
      <c r="D13" s="157">
        <f>'[1]Custos Sem BDI'!D322</f>
        <v>0</v>
      </c>
      <c r="E13" s="158"/>
      <c r="F13" s="8"/>
      <c r="G13" s="7"/>
      <c r="H13" s="7"/>
      <c r="I13" s="150" t="s">
        <v>18</v>
      </c>
      <c r="J13" s="151"/>
      <c r="K13" s="152"/>
      <c r="L13" s="153"/>
    </row>
    <row r="14" spans="2:12" ht="15.75" thickBot="1">
      <c r="B14" s="122" t="s">
        <v>19</v>
      </c>
      <c r="C14" s="123"/>
      <c r="D14" s="124">
        <f>'[1]Custos Sem BDI'!D324</f>
        <v>0</v>
      </c>
      <c r="E14" s="125"/>
      <c r="F14" s="126"/>
      <c r="G14" s="9"/>
      <c r="H14" s="9"/>
      <c r="I14" s="127" t="s">
        <v>20</v>
      </c>
      <c r="J14" s="128"/>
      <c r="K14" s="129"/>
      <c r="L14" s="130"/>
    </row>
    <row r="15" spans="2:12" ht="15.75" thickBot="1">
      <c r="B15" s="131" t="s">
        <v>21</v>
      </c>
      <c r="C15" s="132"/>
      <c r="D15" s="132"/>
      <c r="E15" s="132"/>
      <c r="F15" s="132"/>
      <c r="G15" s="132"/>
      <c r="H15" s="132"/>
      <c r="I15" s="132"/>
      <c r="J15" s="132"/>
      <c r="K15" s="132"/>
      <c r="L15" s="133"/>
    </row>
    <row r="16" spans="2:12" ht="15">
      <c r="B16" s="134" t="s">
        <v>22</v>
      </c>
      <c r="C16" s="136" t="s">
        <v>23</v>
      </c>
      <c r="D16" s="137"/>
      <c r="E16" s="138"/>
      <c r="F16" s="142" t="s">
        <v>24</v>
      </c>
      <c r="G16" s="142" t="s">
        <v>25</v>
      </c>
      <c r="H16" s="142" t="s">
        <v>26</v>
      </c>
      <c r="I16" s="142"/>
      <c r="J16" s="142" t="s">
        <v>27</v>
      </c>
      <c r="K16" s="142"/>
      <c r="L16" s="144"/>
    </row>
    <row r="17" spans="2:12" ht="15.75" thickBot="1">
      <c r="B17" s="135"/>
      <c r="C17" s="139"/>
      <c r="D17" s="140"/>
      <c r="E17" s="141"/>
      <c r="F17" s="143"/>
      <c r="G17" s="143"/>
      <c r="H17" s="18" t="s">
        <v>28</v>
      </c>
      <c r="I17" s="18" t="s">
        <v>29</v>
      </c>
      <c r="J17" s="18" t="s">
        <v>28</v>
      </c>
      <c r="K17" s="18" t="s">
        <v>29</v>
      </c>
      <c r="L17" s="19" t="s">
        <v>27</v>
      </c>
    </row>
    <row r="18" spans="2:12" ht="15" thickBot="1">
      <c r="B18" s="20">
        <f>'[1]Custos Sem BDI'!A331</f>
        <v>0</v>
      </c>
      <c r="C18" s="113" t="s">
        <v>74</v>
      </c>
      <c r="D18" s="114"/>
      <c r="E18" s="115"/>
      <c r="F18" s="21"/>
      <c r="G18" s="21"/>
      <c r="H18" s="21"/>
      <c r="I18" s="21"/>
      <c r="J18" s="21"/>
      <c r="K18" s="21"/>
      <c r="L18" s="22"/>
    </row>
    <row r="19" spans="2:12">
      <c r="B19" s="23">
        <v>1</v>
      </c>
      <c r="C19" s="106">
        <f>'[1]Custos Sem BDI'!D332</f>
        <v>0</v>
      </c>
      <c r="D19" s="107"/>
      <c r="E19" s="108"/>
      <c r="F19" s="24"/>
      <c r="G19" s="24"/>
      <c r="H19" s="24"/>
      <c r="I19" s="24"/>
      <c r="J19" s="24"/>
      <c r="K19" s="24"/>
      <c r="L19" s="25"/>
    </row>
    <row r="20" spans="2:12" ht="15" thickBot="1">
      <c r="B20" s="16" t="s">
        <v>30</v>
      </c>
      <c r="C20" s="116" t="s">
        <v>75</v>
      </c>
      <c r="D20" s="117"/>
      <c r="E20" s="118"/>
      <c r="F20" s="16" t="s">
        <v>65</v>
      </c>
      <c r="G20" s="16">
        <v>13</v>
      </c>
      <c r="H20" s="26"/>
      <c r="I20" s="10"/>
      <c r="J20" s="10"/>
      <c r="K20" s="10"/>
      <c r="L20" s="11"/>
    </row>
    <row r="21" spans="2:12">
      <c r="B21" s="23">
        <v>2</v>
      </c>
      <c r="C21" s="106" t="s">
        <v>308</v>
      </c>
      <c r="D21" s="107"/>
      <c r="E21" s="108"/>
      <c r="F21" s="24"/>
      <c r="G21" s="24"/>
      <c r="H21" s="24"/>
      <c r="I21" s="24"/>
      <c r="J21" s="24"/>
      <c r="K21" s="24"/>
      <c r="L21" s="25"/>
    </row>
    <row r="22" spans="2:12">
      <c r="B22" s="16" t="s">
        <v>31</v>
      </c>
      <c r="C22" s="96" t="s">
        <v>76</v>
      </c>
      <c r="D22" s="97"/>
      <c r="E22" s="97"/>
      <c r="F22" s="16" t="s">
        <v>77</v>
      </c>
      <c r="G22" s="16">
        <v>6</v>
      </c>
      <c r="H22" s="26"/>
      <c r="I22" s="10"/>
      <c r="J22" s="10"/>
      <c r="K22" s="10"/>
      <c r="L22" s="11"/>
    </row>
    <row r="23" spans="2:12">
      <c r="B23" s="16" t="s">
        <v>89</v>
      </c>
      <c r="C23" s="96" t="s">
        <v>90</v>
      </c>
      <c r="D23" s="97"/>
      <c r="E23" s="97"/>
      <c r="F23" s="16" t="s">
        <v>78</v>
      </c>
      <c r="G23" s="16">
        <v>4</v>
      </c>
      <c r="H23" s="26"/>
      <c r="I23" s="10"/>
      <c r="J23" s="10"/>
      <c r="K23" s="10"/>
      <c r="L23" s="11"/>
    </row>
    <row r="24" spans="2:12">
      <c r="B24" s="16" t="s">
        <v>91</v>
      </c>
      <c r="C24" s="96" t="s">
        <v>92</v>
      </c>
      <c r="D24" s="97"/>
      <c r="E24" s="97"/>
      <c r="F24" s="16" t="s">
        <v>77</v>
      </c>
      <c r="G24" s="16">
        <v>273.66000000000003</v>
      </c>
      <c r="H24" s="26"/>
      <c r="I24" s="10"/>
      <c r="J24" s="10"/>
      <c r="K24" s="10"/>
      <c r="L24" s="11"/>
    </row>
    <row r="25" spans="2:12" ht="15.75" customHeight="1" thickBot="1">
      <c r="B25" s="16" t="s">
        <v>342</v>
      </c>
      <c r="C25" s="119" t="s">
        <v>343</v>
      </c>
      <c r="D25" s="120"/>
      <c r="E25" s="121"/>
      <c r="F25" s="16" t="s">
        <v>77</v>
      </c>
      <c r="G25" s="65">
        <v>10</v>
      </c>
      <c r="H25" s="66"/>
      <c r="I25" s="12"/>
      <c r="J25" s="12"/>
      <c r="K25" s="12"/>
      <c r="L25" s="17"/>
    </row>
    <row r="26" spans="2:12">
      <c r="B26" s="67">
        <v>3</v>
      </c>
      <c r="C26" s="106" t="s">
        <v>79</v>
      </c>
      <c r="D26" s="107"/>
      <c r="E26" s="108"/>
      <c r="F26" s="24"/>
      <c r="G26" s="24"/>
      <c r="H26" s="24"/>
      <c r="I26" s="24"/>
      <c r="J26" s="24"/>
      <c r="K26" s="24"/>
      <c r="L26" s="25"/>
    </row>
    <row r="27" spans="2:12">
      <c r="B27" s="16" t="s">
        <v>32</v>
      </c>
      <c r="C27" s="96" t="s">
        <v>80</v>
      </c>
      <c r="D27" s="97"/>
      <c r="E27" s="97"/>
      <c r="F27" s="16" t="s">
        <v>81</v>
      </c>
      <c r="G27" s="16">
        <v>40</v>
      </c>
      <c r="H27" s="26"/>
      <c r="I27" s="10"/>
      <c r="J27" s="10"/>
      <c r="K27" s="10"/>
      <c r="L27" s="11"/>
    </row>
    <row r="28" spans="2:12" ht="15" thickBot="1">
      <c r="B28" s="16" t="s">
        <v>85</v>
      </c>
      <c r="C28" s="96" t="s">
        <v>82</v>
      </c>
      <c r="D28" s="97"/>
      <c r="E28" s="97"/>
      <c r="F28" s="16" t="s">
        <v>81</v>
      </c>
      <c r="G28" s="16">
        <v>160</v>
      </c>
      <c r="H28" s="26"/>
      <c r="I28" s="10"/>
      <c r="J28" s="10"/>
      <c r="K28" s="10"/>
      <c r="L28" s="11"/>
    </row>
    <row r="29" spans="2:12">
      <c r="B29" s="23">
        <v>4</v>
      </c>
      <c r="C29" s="106" t="s">
        <v>93</v>
      </c>
      <c r="D29" s="107"/>
      <c r="E29" s="108"/>
      <c r="F29" s="24"/>
      <c r="G29" s="24"/>
      <c r="H29" s="24"/>
      <c r="I29" s="24"/>
      <c r="J29" s="24"/>
      <c r="K29" s="24"/>
      <c r="L29" s="25"/>
    </row>
    <row r="30" spans="2:12">
      <c r="B30" s="16" t="s">
        <v>33</v>
      </c>
      <c r="C30" s="96" t="s">
        <v>94</v>
      </c>
      <c r="D30" s="97"/>
      <c r="E30" s="97"/>
      <c r="F30" s="27" t="s">
        <v>95</v>
      </c>
      <c r="G30" s="16">
        <v>59.44</v>
      </c>
      <c r="H30" s="26"/>
      <c r="I30" s="10"/>
      <c r="J30" s="10"/>
      <c r="K30" s="10"/>
      <c r="L30" s="11"/>
    </row>
    <row r="31" spans="2:12" ht="26.25" customHeight="1">
      <c r="B31" s="16" t="s">
        <v>34</v>
      </c>
      <c r="C31" s="96" t="s">
        <v>96</v>
      </c>
      <c r="D31" s="97"/>
      <c r="E31" s="97"/>
      <c r="F31" s="16" t="s">
        <v>77</v>
      </c>
      <c r="G31" s="16">
        <v>203.4</v>
      </c>
      <c r="H31" s="26"/>
      <c r="I31" s="10"/>
      <c r="J31" s="10"/>
      <c r="K31" s="10"/>
      <c r="L31" s="11"/>
    </row>
    <row r="32" spans="2:12">
      <c r="B32" s="16" t="s">
        <v>35</v>
      </c>
      <c r="C32" s="96" t="s">
        <v>97</v>
      </c>
      <c r="D32" s="97"/>
      <c r="E32" s="97"/>
      <c r="F32" s="16" t="s">
        <v>77</v>
      </c>
      <c r="G32" s="16">
        <v>98.32</v>
      </c>
      <c r="H32" s="26"/>
      <c r="I32" s="10"/>
      <c r="J32" s="10"/>
      <c r="K32" s="10"/>
      <c r="L32" s="11"/>
    </row>
    <row r="33" spans="2:12">
      <c r="B33" s="16" t="s">
        <v>36</v>
      </c>
      <c r="C33" s="96" t="s">
        <v>98</v>
      </c>
      <c r="D33" s="97"/>
      <c r="E33" s="97"/>
      <c r="F33" s="16" t="s">
        <v>77</v>
      </c>
      <c r="G33" s="16">
        <v>203.4</v>
      </c>
      <c r="H33" s="26"/>
      <c r="I33" s="10"/>
      <c r="J33" s="10"/>
      <c r="K33" s="10"/>
      <c r="L33" s="11"/>
    </row>
    <row r="34" spans="2:12" ht="15" thickBot="1">
      <c r="B34" s="16" t="s">
        <v>37</v>
      </c>
      <c r="C34" s="96" t="s">
        <v>99</v>
      </c>
      <c r="D34" s="97"/>
      <c r="E34" s="97"/>
      <c r="F34" s="16" t="s">
        <v>77</v>
      </c>
      <c r="G34" s="16">
        <v>3</v>
      </c>
      <c r="H34" s="26"/>
      <c r="I34" s="10"/>
      <c r="J34" s="10"/>
      <c r="K34" s="10"/>
      <c r="L34" s="11"/>
    </row>
    <row r="35" spans="2:12">
      <c r="B35" s="23">
        <v>5</v>
      </c>
      <c r="C35" s="106" t="s">
        <v>100</v>
      </c>
      <c r="D35" s="107"/>
      <c r="E35" s="108"/>
      <c r="F35" s="24"/>
      <c r="G35" s="24"/>
      <c r="H35" s="24"/>
      <c r="I35" s="24"/>
      <c r="J35" s="24"/>
      <c r="K35" s="24"/>
      <c r="L35" s="25"/>
    </row>
    <row r="36" spans="2:12" ht="33" customHeight="1">
      <c r="B36" s="16" t="s">
        <v>38</v>
      </c>
      <c r="C36" s="96" t="s">
        <v>101</v>
      </c>
      <c r="D36" s="97"/>
      <c r="E36" s="97"/>
      <c r="F36" s="16" t="s">
        <v>77</v>
      </c>
      <c r="G36" s="16">
        <v>26.5</v>
      </c>
      <c r="H36" s="26"/>
      <c r="I36" s="10"/>
      <c r="J36" s="10"/>
      <c r="K36" s="10"/>
      <c r="L36" s="11"/>
    </row>
    <row r="37" spans="2:12">
      <c r="B37" s="16" t="s">
        <v>39</v>
      </c>
      <c r="C37" s="96" t="s">
        <v>102</v>
      </c>
      <c r="D37" s="97"/>
      <c r="E37" s="97"/>
      <c r="F37" s="16" t="s">
        <v>77</v>
      </c>
      <c r="G37" s="16">
        <v>86.89</v>
      </c>
      <c r="H37" s="26"/>
      <c r="I37" s="10"/>
      <c r="J37" s="10"/>
      <c r="K37" s="10"/>
      <c r="L37" s="11"/>
    </row>
    <row r="38" spans="2:12" ht="33.75" customHeight="1">
      <c r="B38" s="16" t="s">
        <v>40</v>
      </c>
      <c r="C38" s="96" t="s">
        <v>103</v>
      </c>
      <c r="D38" s="97"/>
      <c r="E38" s="97"/>
      <c r="F38" s="16" t="s">
        <v>77</v>
      </c>
      <c r="G38" s="16">
        <v>3</v>
      </c>
      <c r="H38" s="26"/>
      <c r="I38" s="10"/>
      <c r="J38" s="10"/>
      <c r="K38" s="10"/>
      <c r="L38" s="11"/>
    </row>
    <row r="39" spans="2:12" ht="22.5" customHeight="1" thickBot="1">
      <c r="B39" s="16" t="s">
        <v>348</v>
      </c>
      <c r="C39" s="110" t="s">
        <v>350</v>
      </c>
      <c r="D39" s="111"/>
      <c r="E39" s="112"/>
      <c r="F39" s="16" t="s">
        <v>77</v>
      </c>
      <c r="G39" s="65">
        <v>9.1199999999999992</v>
      </c>
      <c r="H39" s="66"/>
      <c r="I39" s="12"/>
      <c r="J39" s="12"/>
      <c r="K39" s="12"/>
      <c r="L39" s="17"/>
    </row>
    <row r="40" spans="2:12">
      <c r="B40" s="67">
        <v>6</v>
      </c>
      <c r="C40" s="106" t="s">
        <v>104</v>
      </c>
      <c r="D40" s="107"/>
      <c r="E40" s="108"/>
      <c r="F40" s="24"/>
      <c r="G40" s="24"/>
      <c r="H40" s="24"/>
      <c r="I40" s="24"/>
      <c r="J40" s="24"/>
      <c r="K40" s="24"/>
      <c r="L40" s="25"/>
    </row>
    <row r="41" spans="2:12">
      <c r="B41" s="16" t="s">
        <v>41</v>
      </c>
      <c r="C41" s="96" t="s">
        <v>105</v>
      </c>
      <c r="D41" s="97"/>
      <c r="E41" s="97"/>
      <c r="F41" s="16" t="s">
        <v>77</v>
      </c>
      <c r="G41" s="16">
        <v>64.12</v>
      </c>
      <c r="H41" s="26"/>
      <c r="I41" s="10"/>
      <c r="J41" s="10"/>
      <c r="K41" s="10"/>
      <c r="L41" s="11"/>
    </row>
    <row r="42" spans="2:12" ht="31.5" customHeight="1">
      <c r="B42" s="16" t="s">
        <v>42</v>
      </c>
      <c r="C42" s="96" t="s">
        <v>106</v>
      </c>
      <c r="D42" s="97"/>
      <c r="E42" s="97"/>
      <c r="F42" s="16" t="s">
        <v>77</v>
      </c>
      <c r="G42" s="16">
        <v>203.4</v>
      </c>
      <c r="H42" s="26"/>
      <c r="I42" s="10"/>
      <c r="J42" s="10"/>
      <c r="K42" s="10"/>
      <c r="L42" s="11"/>
    </row>
    <row r="43" spans="2:12">
      <c r="B43" s="16" t="s">
        <v>43</v>
      </c>
      <c r="C43" s="96" t="s">
        <v>349</v>
      </c>
      <c r="D43" s="97"/>
      <c r="E43" s="97"/>
      <c r="F43" s="27" t="s">
        <v>341</v>
      </c>
      <c r="G43" s="16">
        <v>66.37</v>
      </c>
      <c r="H43" s="26"/>
      <c r="I43" s="10"/>
      <c r="J43" s="10"/>
      <c r="K43" s="10"/>
      <c r="L43" s="11"/>
    </row>
    <row r="44" spans="2:12" ht="32.25" customHeight="1">
      <c r="B44" s="16" t="s">
        <v>44</v>
      </c>
      <c r="C44" s="96" t="s">
        <v>107</v>
      </c>
      <c r="D44" s="97"/>
      <c r="E44" s="97"/>
      <c r="F44" s="16" t="s">
        <v>77</v>
      </c>
      <c r="G44" s="16">
        <v>99.5</v>
      </c>
      <c r="H44" s="26"/>
      <c r="I44" s="10"/>
      <c r="J44" s="10"/>
      <c r="K44" s="10"/>
      <c r="L44" s="11"/>
    </row>
    <row r="45" spans="2:12" ht="30.75" customHeight="1" thickBot="1">
      <c r="B45" s="16" t="s">
        <v>45</v>
      </c>
      <c r="C45" s="96" t="s">
        <v>108</v>
      </c>
      <c r="D45" s="97"/>
      <c r="E45" s="97"/>
      <c r="F45" s="16" t="s">
        <v>77</v>
      </c>
      <c r="G45" s="16">
        <v>203.4</v>
      </c>
      <c r="H45" s="26"/>
      <c r="I45" s="10"/>
      <c r="J45" s="10"/>
      <c r="K45" s="10"/>
      <c r="L45" s="11"/>
    </row>
    <row r="46" spans="2:12">
      <c r="B46" s="23">
        <v>7</v>
      </c>
      <c r="C46" s="106" t="s">
        <v>109</v>
      </c>
      <c r="D46" s="107"/>
      <c r="E46" s="108"/>
      <c r="F46" s="24"/>
      <c r="G46" s="24"/>
      <c r="H46" s="24"/>
      <c r="I46" s="24"/>
      <c r="J46" s="24"/>
      <c r="K46" s="24"/>
      <c r="L46" s="25"/>
    </row>
    <row r="47" spans="2:12" ht="30" customHeight="1">
      <c r="B47" s="16" t="s">
        <v>46</v>
      </c>
      <c r="C47" s="96" t="s">
        <v>110</v>
      </c>
      <c r="D47" s="97"/>
      <c r="E47" s="97"/>
      <c r="F47" s="16" t="s">
        <v>77</v>
      </c>
      <c r="G47" s="16">
        <v>425.18</v>
      </c>
      <c r="H47" s="26"/>
      <c r="I47" s="10"/>
      <c r="J47" s="10"/>
      <c r="K47" s="10"/>
      <c r="L47" s="11"/>
    </row>
    <row r="48" spans="2:12" ht="33" customHeight="1">
      <c r="B48" s="16" t="s">
        <v>47</v>
      </c>
      <c r="C48" s="96" t="s">
        <v>111</v>
      </c>
      <c r="D48" s="97"/>
      <c r="E48" s="97"/>
      <c r="F48" s="16" t="s">
        <v>77</v>
      </c>
      <c r="G48" s="16">
        <v>273.66000000000003</v>
      </c>
      <c r="H48" s="26"/>
      <c r="I48" s="10"/>
      <c r="J48" s="10"/>
      <c r="K48" s="10"/>
      <c r="L48" s="11"/>
    </row>
    <row r="49" spans="2:12" ht="24" customHeight="1">
      <c r="B49" s="16" t="s">
        <v>48</v>
      </c>
      <c r="C49" s="96" t="s">
        <v>112</v>
      </c>
      <c r="D49" s="97"/>
      <c r="E49" s="97"/>
      <c r="F49" s="16" t="s">
        <v>77</v>
      </c>
      <c r="G49" s="16">
        <v>425.18</v>
      </c>
      <c r="H49" s="26"/>
      <c r="I49" s="10"/>
      <c r="J49" s="10"/>
      <c r="K49" s="10"/>
      <c r="L49" s="11"/>
    </row>
    <row r="50" spans="2:12" ht="33" customHeight="1">
      <c r="B50" s="16" t="s">
        <v>49</v>
      </c>
      <c r="C50" s="96" t="s">
        <v>113</v>
      </c>
      <c r="D50" s="97"/>
      <c r="E50" s="97"/>
      <c r="F50" s="16" t="s">
        <v>77</v>
      </c>
      <c r="G50" s="16">
        <v>425.18</v>
      </c>
      <c r="H50" s="26"/>
      <c r="I50" s="10"/>
      <c r="J50" s="10"/>
      <c r="K50" s="10"/>
      <c r="L50" s="11"/>
    </row>
    <row r="51" spans="2:12" ht="25.5" customHeight="1">
      <c r="B51" s="16" t="s">
        <v>50</v>
      </c>
      <c r="C51" s="96" t="s">
        <v>114</v>
      </c>
      <c r="D51" s="97"/>
      <c r="E51" s="97"/>
      <c r="F51" s="16" t="s">
        <v>77</v>
      </c>
      <c r="G51" s="16">
        <v>273.66000000000003</v>
      </c>
      <c r="H51" s="26"/>
      <c r="I51" s="10"/>
      <c r="J51" s="10"/>
      <c r="K51" s="10"/>
      <c r="L51" s="11"/>
    </row>
    <row r="52" spans="2:12" ht="25.5" customHeight="1">
      <c r="B52" s="16" t="s">
        <v>344</v>
      </c>
      <c r="C52" s="96" t="s">
        <v>346</v>
      </c>
      <c r="D52" s="97"/>
      <c r="E52" s="109"/>
      <c r="F52" s="16" t="s">
        <v>77</v>
      </c>
      <c r="G52" s="65">
        <v>64.12</v>
      </c>
      <c r="H52" s="66"/>
      <c r="I52" s="12"/>
      <c r="J52" s="12"/>
      <c r="K52" s="12"/>
      <c r="L52" s="17"/>
    </row>
    <row r="53" spans="2:12" ht="25.5" customHeight="1" thickBot="1">
      <c r="B53" s="16" t="s">
        <v>345</v>
      </c>
      <c r="C53" s="110" t="s">
        <v>347</v>
      </c>
      <c r="D53" s="111"/>
      <c r="E53" s="112"/>
      <c r="F53" s="16" t="s">
        <v>77</v>
      </c>
      <c r="G53" s="65">
        <v>128.24</v>
      </c>
      <c r="H53" s="66"/>
      <c r="I53" s="12"/>
      <c r="J53" s="12"/>
      <c r="K53" s="12"/>
      <c r="L53" s="17"/>
    </row>
    <row r="54" spans="2:12">
      <c r="B54" s="67">
        <v>8</v>
      </c>
      <c r="C54" s="106" t="s">
        <v>115</v>
      </c>
      <c r="D54" s="107"/>
      <c r="E54" s="108"/>
      <c r="F54" s="24"/>
      <c r="G54" s="24"/>
      <c r="H54" s="24"/>
      <c r="I54" s="24"/>
      <c r="J54" s="24"/>
      <c r="K54" s="24"/>
      <c r="L54" s="25"/>
    </row>
    <row r="55" spans="2:12">
      <c r="B55" s="16" t="s">
        <v>51</v>
      </c>
      <c r="C55" s="96" t="s">
        <v>116</v>
      </c>
      <c r="D55" s="97"/>
      <c r="E55" s="97"/>
      <c r="F55" s="16" t="s">
        <v>77</v>
      </c>
      <c r="G55" s="16">
        <v>9.7799999999999994</v>
      </c>
      <c r="H55" s="26"/>
      <c r="I55" s="10"/>
      <c r="J55" s="10"/>
      <c r="K55" s="10"/>
      <c r="L55" s="11"/>
    </row>
    <row r="56" spans="2:12">
      <c r="B56" s="16" t="s">
        <v>52</v>
      </c>
      <c r="C56" s="96" t="s">
        <v>117</v>
      </c>
      <c r="D56" s="97"/>
      <c r="E56" s="97"/>
      <c r="F56" s="16" t="s">
        <v>65</v>
      </c>
      <c r="G56" s="16">
        <v>5</v>
      </c>
      <c r="H56" s="26"/>
      <c r="I56" s="10"/>
      <c r="J56" s="10"/>
      <c r="K56" s="10"/>
      <c r="L56" s="11"/>
    </row>
    <row r="57" spans="2:12" ht="15" thickBot="1">
      <c r="B57" s="16" t="s">
        <v>53</v>
      </c>
      <c r="C57" s="96" t="s">
        <v>118</v>
      </c>
      <c r="D57" s="97"/>
      <c r="E57" s="97"/>
      <c r="F57" s="16" t="s">
        <v>65</v>
      </c>
      <c r="G57" s="16">
        <v>1</v>
      </c>
      <c r="H57" s="26"/>
      <c r="I57" s="10"/>
      <c r="J57" s="10"/>
      <c r="K57" s="10"/>
      <c r="L57" s="11"/>
    </row>
    <row r="58" spans="2:12">
      <c r="B58" s="23">
        <v>9</v>
      </c>
      <c r="C58" s="106" t="s">
        <v>119</v>
      </c>
      <c r="D58" s="107"/>
      <c r="E58" s="108"/>
      <c r="F58" s="24"/>
      <c r="G58" s="24"/>
      <c r="H58" s="24"/>
      <c r="I58" s="24"/>
      <c r="J58" s="24"/>
      <c r="K58" s="24"/>
      <c r="L58" s="25"/>
    </row>
    <row r="59" spans="2:12">
      <c r="B59" s="28" t="s">
        <v>54</v>
      </c>
      <c r="C59" s="96" t="s">
        <v>120</v>
      </c>
      <c r="D59" s="97"/>
      <c r="E59" s="97"/>
      <c r="F59" s="16" t="s">
        <v>65</v>
      </c>
      <c r="G59" s="28">
        <v>2</v>
      </c>
      <c r="H59" s="10"/>
      <c r="I59" s="10"/>
      <c r="J59" s="10"/>
      <c r="K59" s="10"/>
      <c r="L59" s="11"/>
    </row>
    <row r="60" spans="2:12">
      <c r="B60" s="28" t="s">
        <v>55</v>
      </c>
      <c r="C60" s="96" t="s">
        <v>121</v>
      </c>
      <c r="D60" s="97"/>
      <c r="E60" s="97"/>
      <c r="F60" s="16" t="s">
        <v>65</v>
      </c>
      <c r="G60" s="28">
        <v>3</v>
      </c>
      <c r="H60" s="10"/>
      <c r="I60" s="10"/>
      <c r="J60" s="10"/>
      <c r="K60" s="10"/>
      <c r="L60" s="11"/>
    </row>
    <row r="61" spans="2:12">
      <c r="B61" s="28" t="s">
        <v>56</v>
      </c>
      <c r="C61" s="96" t="s">
        <v>122</v>
      </c>
      <c r="D61" s="97"/>
      <c r="E61" s="97"/>
      <c r="F61" s="16" t="s">
        <v>65</v>
      </c>
      <c r="G61" s="28">
        <v>1</v>
      </c>
      <c r="H61" s="10"/>
      <c r="I61" s="10"/>
      <c r="J61" s="10"/>
      <c r="K61" s="10"/>
      <c r="L61" s="11"/>
    </row>
    <row r="62" spans="2:12">
      <c r="B62" s="28" t="s">
        <v>57</v>
      </c>
      <c r="C62" s="96" t="s">
        <v>123</v>
      </c>
      <c r="D62" s="97"/>
      <c r="E62" s="97"/>
      <c r="F62" s="16" t="s">
        <v>65</v>
      </c>
      <c r="G62" s="28">
        <v>1</v>
      </c>
      <c r="H62" s="10"/>
      <c r="I62" s="10"/>
      <c r="J62" s="10"/>
      <c r="K62" s="10"/>
      <c r="L62" s="11"/>
    </row>
    <row r="63" spans="2:12">
      <c r="B63" s="28" t="s">
        <v>58</v>
      </c>
      <c r="C63" s="96" t="s">
        <v>124</v>
      </c>
      <c r="D63" s="97"/>
      <c r="E63" s="97"/>
      <c r="F63" s="16" t="s">
        <v>65</v>
      </c>
      <c r="G63" s="28">
        <v>1</v>
      </c>
      <c r="H63" s="10"/>
      <c r="I63" s="10"/>
      <c r="J63" s="10"/>
      <c r="K63" s="10"/>
      <c r="L63" s="11"/>
    </row>
    <row r="64" spans="2:12" ht="15" thickBot="1">
      <c r="B64" s="28" t="s">
        <v>59</v>
      </c>
      <c r="C64" s="96" t="s">
        <v>125</v>
      </c>
      <c r="D64" s="97"/>
      <c r="E64" s="97"/>
      <c r="F64" s="16" t="s">
        <v>65</v>
      </c>
      <c r="G64" s="28">
        <v>1</v>
      </c>
      <c r="H64" s="10"/>
      <c r="I64" s="10"/>
      <c r="J64" s="10"/>
      <c r="K64" s="10"/>
      <c r="L64" s="11"/>
    </row>
    <row r="65" spans="2:12">
      <c r="B65" s="23">
        <v>10</v>
      </c>
      <c r="C65" s="106" t="s">
        <v>126</v>
      </c>
      <c r="D65" s="107"/>
      <c r="E65" s="108"/>
      <c r="F65" s="24"/>
      <c r="G65" s="24"/>
      <c r="H65" s="24"/>
      <c r="I65" s="24"/>
      <c r="J65" s="24"/>
      <c r="K65" s="24"/>
      <c r="L65" s="25"/>
    </row>
    <row r="66" spans="2:12" ht="24" customHeight="1">
      <c r="B66" s="14" t="s">
        <v>66</v>
      </c>
      <c r="C66" s="90" t="s">
        <v>127</v>
      </c>
      <c r="D66" s="91"/>
      <c r="E66" s="91"/>
      <c r="F66" s="4" t="s">
        <v>309</v>
      </c>
      <c r="G66" s="4">
        <v>30</v>
      </c>
      <c r="H66" s="10"/>
      <c r="I66" s="10"/>
      <c r="J66" s="10"/>
      <c r="K66" s="10"/>
      <c r="L66" s="11"/>
    </row>
    <row r="67" spans="2:12" ht="32.25" customHeight="1">
      <c r="B67" s="14" t="s">
        <v>67</v>
      </c>
      <c r="C67" s="90" t="s">
        <v>128</v>
      </c>
      <c r="D67" s="91"/>
      <c r="E67" s="91"/>
      <c r="F67" s="4" t="s">
        <v>309</v>
      </c>
      <c r="G67" s="4">
        <v>45</v>
      </c>
      <c r="H67" s="10"/>
      <c r="I67" s="10"/>
      <c r="J67" s="10"/>
      <c r="K67" s="10"/>
      <c r="L67" s="11"/>
    </row>
    <row r="68" spans="2:12" ht="30.75" customHeight="1">
      <c r="B68" s="14" t="s">
        <v>68</v>
      </c>
      <c r="C68" s="90" t="s">
        <v>129</v>
      </c>
      <c r="D68" s="91"/>
      <c r="E68" s="91"/>
      <c r="F68" s="4" t="s">
        <v>309</v>
      </c>
      <c r="G68" s="13">
        <v>60</v>
      </c>
      <c r="H68" s="10"/>
      <c r="I68" s="10"/>
      <c r="J68" s="10"/>
      <c r="K68" s="10"/>
      <c r="L68" s="11"/>
    </row>
    <row r="69" spans="2:12">
      <c r="B69" s="14" t="s">
        <v>69</v>
      </c>
      <c r="C69" s="90" t="s">
        <v>130</v>
      </c>
      <c r="D69" s="91"/>
      <c r="E69" s="91"/>
      <c r="F69" s="4" t="s">
        <v>309</v>
      </c>
      <c r="G69" s="13">
        <v>1000</v>
      </c>
      <c r="H69" s="10"/>
      <c r="I69" s="10"/>
      <c r="J69" s="10"/>
      <c r="K69" s="10"/>
      <c r="L69" s="11"/>
    </row>
    <row r="70" spans="2:12">
      <c r="B70" s="14" t="s">
        <v>70</v>
      </c>
      <c r="C70" s="90" t="s">
        <v>131</v>
      </c>
      <c r="D70" s="91"/>
      <c r="E70" s="91"/>
      <c r="F70" s="4" t="s">
        <v>309</v>
      </c>
      <c r="G70" s="13">
        <v>2000</v>
      </c>
      <c r="H70" s="10"/>
      <c r="I70" s="10"/>
      <c r="J70" s="10"/>
      <c r="K70" s="10"/>
      <c r="L70" s="11"/>
    </row>
    <row r="71" spans="2:12" ht="24.75" customHeight="1">
      <c r="B71" s="14" t="s">
        <v>71</v>
      </c>
      <c r="C71" s="90" t="s">
        <v>132</v>
      </c>
      <c r="D71" s="91"/>
      <c r="E71" s="92"/>
      <c r="F71" s="4" t="s">
        <v>95</v>
      </c>
      <c r="G71" s="4">
        <v>2700</v>
      </c>
      <c r="H71" s="10"/>
      <c r="I71" s="10"/>
      <c r="J71" s="10"/>
      <c r="K71" s="10"/>
      <c r="L71" s="11"/>
    </row>
    <row r="72" spans="2:12">
      <c r="B72" s="14" t="s">
        <v>72</v>
      </c>
      <c r="C72" s="90" t="s">
        <v>133</v>
      </c>
      <c r="D72" s="91"/>
      <c r="E72" s="92"/>
      <c r="F72" s="4" t="s">
        <v>95</v>
      </c>
      <c r="G72" s="13">
        <v>25</v>
      </c>
      <c r="H72" s="10"/>
      <c r="I72" s="10"/>
      <c r="J72" s="10"/>
      <c r="K72" s="10"/>
      <c r="L72" s="11"/>
    </row>
    <row r="73" spans="2:12">
      <c r="B73" s="14" t="s">
        <v>73</v>
      </c>
      <c r="C73" s="90" t="s">
        <v>134</v>
      </c>
      <c r="D73" s="91"/>
      <c r="E73" s="92"/>
      <c r="F73" s="4" t="s">
        <v>95</v>
      </c>
      <c r="G73" s="13">
        <v>100</v>
      </c>
      <c r="H73" s="10"/>
      <c r="I73" s="10"/>
      <c r="J73" s="10"/>
      <c r="K73" s="10"/>
      <c r="L73" s="11"/>
    </row>
    <row r="74" spans="2:12">
      <c r="B74" s="14" t="s">
        <v>218</v>
      </c>
      <c r="C74" s="90" t="s">
        <v>135</v>
      </c>
      <c r="D74" s="91"/>
      <c r="E74" s="92"/>
      <c r="F74" s="4" t="s">
        <v>309</v>
      </c>
      <c r="G74" s="13">
        <v>2</v>
      </c>
      <c r="H74" s="10"/>
      <c r="I74" s="10"/>
      <c r="J74" s="10"/>
      <c r="K74" s="10"/>
      <c r="L74" s="11"/>
    </row>
    <row r="75" spans="2:12">
      <c r="B75" s="14" t="s">
        <v>219</v>
      </c>
      <c r="C75" s="90" t="s">
        <v>136</v>
      </c>
      <c r="D75" s="91"/>
      <c r="E75" s="92"/>
      <c r="F75" s="4" t="s">
        <v>309</v>
      </c>
      <c r="G75" s="13">
        <v>2</v>
      </c>
      <c r="H75" s="10"/>
      <c r="I75" s="10"/>
      <c r="J75" s="10"/>
      <c r="K75" s="10"/>
      <c r="L75" s="11"/>
    </row>
    <row r="76" spans="2:12">
      <c r="B76" s="14" t="s">
        <v>220</v>
      </c>
      <c r="C76" s="90" t="s">
        <v>137</v>
      </c>
      <c r="D76" s="91"/>
      <c r="E76" s="92"/>
      <c r="F76" s="4" t="s">
        <v>309</v>
      </c>
      <c r="G76" s="13">
        <v>5</v>
      </c>
      <c r="H76" s="10"/>
      <c r="I76" s="10"/>
      <c r="J76" s="10"/>
      <c r="K76" s="10"/>
      <c r="L76" s="11"/>
    </row>
    <row r="77" spans="2:12">
      <c r="B77" s="14" t="s">
        <v>221</v>
      </c>
      <c r="C77" s="90" t="s">
        <v>138</v>
      </c>
      <c r="D77" s="91"/>
      <c r="E77" s="92"/>
      <c r="F77" s="4" t="s">
        <v>309</v>
      </c>
      <c r="G77" s="13">
        <v>10</v>
      </c>
      <c r="H77" s="10"/>
      <c r="I77" s="10"/>
      <c r="J77" s="10"/>
      <c r="K77" s="10"/>
      <c r="L77" s="11"/>
    </row>
    <row r="78" spans="2:12">
      <c r="B78" s="14" t="s">
        <v>222</v>
      </c>
      <c r="C78" s="90" t="s">
        <v>139</v>
      </c>
      <c r="D78" s="91"/>
      <c r="E78" s="92"/>
      <c r="F78" s="4" t="s">
        <v>309</v>
      </c>
      <c r="G78" s="4">
        <v>10</v>
      </c>
      <c r="H78" s="10"/>
      <c r="I78" s="10"/>
      <c r="J78" s="10"/>
      <c r="K78" s="10"/>
      <c r="L78" s="11"/>
    </row>
    <row r="79" spans="2:12">
      <c r="B79" s="14" t="s">
        <v>223</v>
      </c>
      <c r="C79" s="90" t="s">
        <v>140</v>
      </c>
      <c r="D79" s="91"/>
      <c r="E79" s="92"/>
      <c r="F79" s="4" t="s">
        <v>309</v>
      </c>
      <c r="G79" s="13">
        <v>15</v>
      </c>
      <c r="H79" s="10"/>
      <c r="I79" s="10"/>
      <c r="J79" s="10"/>
      <c r="K79" s="10"/>
      <c r="L79" s="11"/>
    </row>
    <row r="80" spans="2:12">
      <c r="B80" s="14" t="s">
        <v>224</v>
      </c>
      <c r="C80" s="90" t="s">
        <v>141</v>
      </c>
      <c r="D80" s="91"/>
      <c r="E80" s="92"/>
      <c r="F80" s="4" t="s">
        <v>309</v>
      </c>
      <c r="G80" s="13">
        <v>15</v>
      </c>
      <c r="H80" s="10"/>
      <c r="I80" s="10"/>
      <c r="J80" s="10"/>
      <c r="K80" s="10"/>
      <c r="L80" s="11"/>
    </row>
    <row r="81" spans="2:12">
      <c r="B81" s="14" t="s">
        <v>225</v>
      </c>
      <c r="C81" s="90" t="s">
        <v>142</v>
      </c>
      <c r="D81" s="91"/>
      <c r="E81" s="92"/>
      <c r="F81" s="4" t="s">
        <v>95</v>
      </c>
      <c r="G81" s="13">
        <v>150</v>
      </c>
      <c r="H81" s="10"/>
      <c r="I81" s="10"/>
      <c r="J81" s="10"/>
      <c r="K81" s="10"/>
      <c r="L81" s="11"/>
    </row>
    <row r="82" spans="2:12">
      <c r="B82" s="14" t="s">
        <v>226</v>
      </c>
      <c r="C82" s="90" t="s">
        <v>143</v>
      </c>
      <c r="D82" s="91"/>
      <c r="E82" s="92"/>
      <c r="F82" s="4" t="s">
        <v>309</v>
      </c>
      <c r="G82" s="13">
        <v>5</v>
      </c>
      <c r="H82" s="10"/>
      <c r="I82" s="10"/>
      <c r="J82" s="10"/>
      <c r="K82" s="10"/>
      <c r="L82" s="11"/>
    </row>
    <row r="83" spans="2:12">
      <c r="B83" s="14" t="s">
        <v>227</v>
      </c>
      <c r="C83" s="90" t="s">
        <v>144</v>
      </c>
      <c r="D83" s="91"/>
      <c r="E83" s="92"/>
      <c r="F83" s="4" t="s">
        <v>309</v>
      </c>
      <c r="G83" s="13">
        <v>5</v>
      </c>
      <c r="H83" s="10"/>
      <c r="I83" s="10"/>
      <c r="J83" s="10"/>
      <c r="K83" s="10"/>
      <c r="L83" s="11"/>
    </row>
    <row r="84" spans="2:12">
      <c r="B84" s="14" t="s">
        <v>228</v>
      </c>
      <c r="C84" s="90" t="s">
        <v>145</v>
      </c>
      <c r="D84" s="91"/>
      <c r="E84" s="91"/>
      <c r="F84" s="4" t="s">
        <v>309</v>
      </c>
      <c r="G84" s="13">
        <v>5</v>
      </c>
      <c r="H84" s="10"/>
      <c r="I84" s="10"/>
      <c r="J84" s="10"/>
      <c r="K84" s="10"/>
      <c r="L84" s="11"/>
    </row>
    <row r="85" spans="2:12">
      <c r="B85" s="14" t="s">
        <v>229</v>
      </c>
      <c r="C85" s="90" t="s">
        <v>146</v>
      </c>
      <c r="D85" s="91"/>
      <c r="E85" s="91"/>
      <c r="F85" s="4" t="s">
        <v>309</v>
      </c>
      <c r="G85" s="13">
        <v>15</v>
      </c>
      <c r="H85" s="10"/>
      <c r="I85" s="10"/>
      <c r="J85" s="10"/>
      <c r="K85" s="10"/>
      <c r="L85" s="11"/>
    </row>
    <row r="86" spans="2:12">
      <c r="B86" s="14" t="s">
        <v>230</v>
      </c>
      <c r="C86" s="90" t="s">
        <v>147</v>
      </c>
      <c r="D86" s="91"/>
      <c r="E86" s="92"/>
      <c r="F86" s="4" t="s">
        <v>309</v>
      </c>
      <c r="G86" s="13">
        <v>15</v>
      </c>
      <c r="H86" s="10"/>
      <c r="I86" s="10"/>
      <c r="J86" s="10"/>
      <c r="K86" s="10"/>
      <c r="L86" s="11"/>
    </row>
    <row r="87" spans="2:12">
      <c r="B87" s="14" t="s">
        <v>231</v>
      </c>
      <c r="C87" s="90" t="s">
        <v>148</v>
      </c>
      <c r="D87" s="91"/>
      <c r="E87" s="91"/>
      <c r="F87" s="4" t="s">
        <v>309</v>
      </c>
      <c r="G87" s="13">
        <v>15</v>
      </c>
      <c r="H87" s="10"/>
      <c r="I87" s="10"/>
      <c r="J87" s="10"/>
      <c r="K87" s="10"/>
      <c r="L87" s="11"/>
    </row>
    <row r="88" spans="2:12">
      <c r="B88" s="14" t="s">
        <v>232</v>
      </c>
      <c r="C88" s="90" t="s">
        <v>149</v>
      </c>
      <c r="D88" s="91"/>
      <c r="E88" s="91"/>
      <c r="F88" s="4" t="s">
        <v>309</v>
      </c>
      <c r="G88" s="13">
        <v>10</v>
      </c>
      <c r="H88" s="10"/>
      <c r="I88" s="10"/>
      <c r="J88" s="10"/>
      <c r="K88" s="10"/>
      <c r="L88" s="11"/>
    </row>
    <row r="89" spans="2:12">
      <c r="B89" s="14" t="s">
        <v>233</v>
      </c>
      <c r="C89" s="90" t="s">
        <v>150</v>
      </c>
      <c r="D89" s="91"/>
      <c r="E89" s="91"/>
      <c r="F89" s="4" t="s">
        <v>309</v>
      </c>
      <c r="G89" s="13">
        <v>5</v>
      </c>
      <c r="H89" s="10"/>
      <c r="I89" s="10"/>
      <c r="J89" s="10"/>
      <c r="K89" s="10"/>
      <c r="L89" s="11"/>
    </row>
    <row r="90" spans="2:12">
      <c r="B90" s="14" t="s">
        <v>234</v>
      </c>
      <c r="C90" s="90" t="s">
        <v>151</v>
      </c>
      <c r="D90" s="91"/>
      <c r="E90" s="91"/>
      <c r="F90" s="4" t="s">
        <v>309</v>
      </c>
      <c r="G90" s="13">
        <v>5</v>
      </c>
      <c r="H90" s="10"/>
      <c r="I90" s="10"/>
      <c r="J90" s="10"/>
      <c r="K90" s="10"/>
      <c r="L90" s="11"/>
    </row>
    <row r="91" spans="2:12">
      <c r="B91" s="14" t="s">
        <v>235</v>
      </c>
      <c r="C91" s="90" t="s">
        <v>152</v>
      </c>
      <c r="D91" s="91"/>
      <c r="E91" s="91"/>
      <c r="F91" s="4" t="s">
        <v>309</v>
      </c>
      <c r="G91" s="13">
        <v>2</v>
      </c>
      <c r="H91" s="10"/>
      <c r="I91" s="10"/>
      <c r="J91" s="10"/>
      <c r="K91" s="10"/>
      <c r="L91" s="11"/>
    </row>
    <row r="92" spans="2:12">
      <c r="B92" s="14" t="s">
        <v>236</v>
      </c>
      <c r="C92" s="90" t="s">
        <v>153</v>
      </c>
      <c r="D92" s="91"/>
      <c r="E92" s="91"/>
      <c r="F92" s="4" t="s">
        <v>95</v>
      </c>
      <c r="G92" s="4">
        <v>21</v>
      </c>
      <c r="H92" s="10"/>
      <c r="I92" s="10"/>
      <c r="J92" s="10"/>
      <c r="K92" s="10"/>
      <c r="L92" s="11"/>
    </row>
    <row r="93" spans="2:12">
      <c r="B93" s="14" t="s">
        <v>237</v>
      </c>
      <c r="C93" s="90" t="s">
        <v>154</v>
      </c>
      <c r="D93" s="91"/>
      <c r="E93" s="91"/>
      <c r="F93" s="4" t="s">
        <v>95</v>
      </c>
      <c r="G93" s="13">
        <v>27</v>
      </c>
      <c r="H93" s="10"/>
      <c r="I93" s="10"/>
      <c r="J93" s="10"/>
      <c r="K93" s="10"/>
      <c r="L93" s="11"/>
    </row>
    <row r="94" spans="2:12">
      <c r="B94" s="14" t="s">
        <v>238</v>
      </c>
      <c r="C94" s="90" t="s">
        <v>155</v>
      </c>
      <c r="D94" s="91"/>
      <c r="E94" s="91"/>
      <c r="F94" s="4" t="s">
        <v>95</v>
      </c>
      <c r="G94" s="13">
        <v>102</v>
      </c>
      <c r="H94" s="10"/>
      <c r="I94" s="10"/>
      <c r="J94" s="10"/>
      <c r="K94" s="10"/>
      <c r="L94" s="11"/>
    </row>
    <row r="95" spans="2:12">
      <c r="B95" s="14" t="s">
        <v>239</v>
      </c>
      <c r="C95" s="90" t="s">
        <v>156</v>
      </c>
      <c r="D95" s="91"/>
      <c r="E95" s="91"/>
      <c r="F95" s="4" t="s">
        <v>95</v>
      </c>
      <c r="G95" s="13">
        <v>7</v>
      </c>
      <c r="H95" s="10"/>
      <c r="I95" s="10"/>
      <c r="J95" s="10"/>
      <c r="K95" s="10"/>
      <c r="L95" s="11"/>
    </row>
    <row r="96" spans="2:12">
      <c r="B96" s="14" t="s">
        <v>240</v>
      </c>
      <c r="C96" s="90" t="s">
        <v>157</v>
      </c>
      <c r="D96" s="91"/>
      <c r="E96" s="91"/>
      <c r="F96" s="4" t="s">
        <v>95</v>
      </c>
      <c r="G96" s="13">
        <v>3</v>
      </c>
      <c r="H96" s="10"/>
      <c r="I96" s="10"/>
      <c r="J96" s="10"/>
      <c r="K96" s="10"/>
      <c r="L96" s="11"/>
    </row>
    <row r="97" spans="2:12">
      <c r="B97" s="14" t="s">
        <v>241</v>
      </c>
      <c r="C97" s="90" t="s">
        <v>158</v>
      </c>
      <c r="D97" s="91"/>
      <c r="E97" s="91"/>
      <c r="F97" s="4" t="s">
        <v>95</v>
      </c>
      <c r="G97" s="13">
        <v>5</v>
      </c>
      <c r="H97" s="10"/>
      <c r="I97" s="10"/>
      <c r="J97" s="10"/>
      <c r="K97" s="10"/>
      <c r="L97" s="11"/>
    </row>
    <row r="98" spans="2:12" ht="15" thickBot="1">
      <c r="B98" s="14" t="s">
        <v>242</v>
      </c>
      <c r="C98" s="90" t="s">
        <v>159</v>
      </c>
      <c r="D98" s="91"/>
      <c r="E98" s="91"/>
      <c r="F98" s="4" t="s">
        <v>95</v>
      </c>
      <c r="G98" s="13">
        <v>30</v>
      </c>
      <c r="H98" s="10"/>
      <c r="I98" s="10"/>
      <c r="J98" s="10"/>
      <c r="K98" s="10"/>
      <c r="L98" s="11"/>
    </row>
    <row r="99" spans="2:12">
      <c r="B99" s="14" t="s">
        <v>243</v>
      </c>
      <c r="C99" s="93" t="s">
        <v>160</v>
      </c>
      <c r="D99" s="94"/>
      <c r="E99" s="95"/>
      <c r="F99" s="4" t="s">
        <v>309</v>
      </c>
      <c r="G99" s="29">
        <v>20</v>
      </c>
      <c r="H99" s="30"/>
      <c r="I99" s="30"/>
      <c r="J99" s="30"/>
      <c r="K99" s="30"/>
      <c r="L99" s="31"/>
    </row>
    <row r="100" spans="2:12">
      <c r="B100" s="14" t="s">
        <v>244</v>
      </c>
      <c r="C100" s="90" t="s">
        <v>161</v>
      </c>
      <c r="D100" s="91"/>
      <c r="E100" s="91"/>
      <c r="F100" s="4" t="s">
        <v>309</v>
      </c>
      <c r="G100" s="13">
        <v>10</v>
      </c>
      <c r="H100" s="10"/>
      <c r="I100" s="10"/>
      <c r="J100" s="10"/>
      <c r="K100" s="10"/>
      <c r="L100" s="11"/>
    </row>
    <row r="101" spans="2:12" ht="36" customHeight="1">
      <c r="B101" s="14" t="s">
        <v>245</v>
      </c>
      <c r="C101" s="90" t="s">
        <v>162</v>
      </c>
      <c r="D101" s="91"/>
      <c r="E101" s="91"/>
      <c r="F101" s="4" t="s">
        <v>95</v>
      </c>
      <c r="G101" s="13">
        <v>30</v>
      </c>
      <c r="H101" s="10"/>
      <c r="I101" s="10"/>
      <c r="J101" s="10"/>
      <c r="K101" s="10"/>
      <c r="L101" s="11"/>
    </row>
    <row r="102" spans="2:12" ht="38.25" customHeight="1">
      <c r="B102" s="14" t="s">
        <v>246</v>
      </c>
      <c r="C102" s="90" t="s">
        <v>163</v>
      </c>
      <c r="D102" s="91"/>
      <c r="E102" s="91"/>
      <c r="F102" s="4" t="s">
        <v>95</v>
      </c>
      <c r="G102" s="13">
        <v>25</v>
      </c>
      <c r="H102" s="10"/>
      <c r="I102" s="10"/>
      <c r="J102" s="10"/>
      <c r="K102" s="10"/>
      <c r="L102" s="11"/>
    </row>
    <row r="103" spans="2:12">
      <c r="B103" s="14" t="s">
        <v>247</v>
      </c>
      <c r="C103" s="90" t="s">
        <v>164</v>
      </c>
      <c r="D103" s="91"/>
      <c r="E103" s="91"/>
      <c r="F103" s="4" t="s">
        <v>309</v>
      </c>
      <c r="G103" s="13">
        <v>2</v>
      </c>
      <c r="H103" s="10"/>
      <c r="I103" s="10"/>
      <c r="J103" s="10"/>
      <c r="K103" s="10"/>
      <c r="L103" s="11"/>
    </row>
    <row r="104" spans="2:12">
      <c r="B104" s="14" t="s">
        <v>248</v>
      </c>
      <c r="C104" s="90" t="s">
        <v>165</v>
      </c>
      <c r="D104" s="91"/>
      <c r="E104" s="91"/>
      <c r="F104" s="4" t="s">
        <v>309</v>
      </c>
      <c r="G104" s="13">
        <v>1</v>
      </c>
      <c r="H104" s="10"/>
      <c r="I104" s="10"/>
      <c r="J104" s="10"/>
      <c r="K104" s="10"/>
      <c r="L104" s="11"/>
    </row>
    <row r="105" spans="2:12">
      <c r="B105" s="14" t="s">
        <v>249</v>
      </c>
      <c r="C105" s="90" t="s">
        <v>166</v>
      </c>
      <c r="D105" s="91"/>
      <c r="E105" s="91"/>
      <c r="F105" s="4" t="s">
        <v>309</v>
      </c>
      <c r="G105" s="13">
        <v>10</v>
      </c>
      <c r="H105" s="10"/>
      <c r="I105" s="10"/>
      <c r="J105" s="10"/>
      <c r="K105" s="10"/>
      <c r="L105" s="11"/>
    </row>
    <row r="106" spans="2:12" ht="36.75" customHeight="1" thickBot="1">
      <c r="B106" s="14" t="s">
        <v>250</v>
      </c>
      <c r="C106" s="90" t="s">
        <v>167</v>
      </c>
      <c r="D106" s="91"/>
      <c r="E106" s="91"/>
      <c r="F106" s="4" t="s">
        <v>309</v>
      </c>
      <c r="G106" s="13">
        <v>2</v>
      </c>
      <c r="H106" s="10"/>
      <c r="I106" s="10"/>
      <c r="J106" s="10"/>
      <c r="K106" s="10"/>
      <c r="L106" s="11"/>
    </row>
    <row r="107" spans="2:12" ht="36.75" customHeight="1">
      <c r="B107" s="14" t="s">
        <v>251</v>
      </c>
      <c r="C107" s="103" t="s">
        <v>168</v>
      </c>
      <c r="D107" s="104"/>
      <c r="E107" s="105"/>
      <c r="F107" s="4" t="s">
        <v>309</v>
      </c>
      <c r="G107" s="29">
        <v>2</v>
      </c>
      <c r="H107" s="29"/>
      <c r="I107" s="29"/>
      <c r="J107" s="29"/>
      <c r="K107" s="29"/>
      <c r="L107" s="32"/>
    </row>
    <row r="108" spans="2:12" ht="34.5" customHeight="1">
      <c r="B108" s="14" t="s">
        <v>252</v>
      </c>
      <c r="C108" s="90" t="s">
        <v>169</v>
      </c>
      <c r="D108" s="91"/>
      <c r="E108" s="91"/>
      <c r="F108" s="4" t="s">
        <v>309</v>
      </c>
      <c r="G108" s="13">
        <v>2</v>
      </c>
      <c r="H108" s="10"/>
      <c r="I108" s="10"/>
      <c r="J108" s="10"/>
      <c r="K108" s="10"/>
      <c r="L108" s="11"/>
    </row>
    <row r="109" spans="2:12" ht="39" customHeight="1">
      <c r="B109" s="14" t="s">
        <v>253</v>
      </c>
      <c r="C109" s="90" t="s">
        <v>170</v>
      </c>
      <c r="D109" s="91"/>
      <c r="E109" s="91"/>
      <c r="F109" s="4" t="s">
        <v>309</v>
      </c>
      <c r="G109" s="13">
        <v>10</v>
      </c>
      <c r="H109" s="10"/>
      <c r="I109" s="10"/>
      <c r="J109" s="10"/>
      <c r="K109" s="10"/>
      <c r="L109" s="11"/>
    </row>
    <row r="110" spans="2:12" ht="27" customHeight="1">
      <c r="B110" s="14" t="s">
        <v>254</v>
      </c>
      <c r="C110" s="90" t="s">
        <v>171</v>
      </c>
      <c r="D110" s="91"/>
      <c r="E110" s="91"/>
      <c r="F110" s="4" t="s">
        <v>309</v>
      </c>
      <c r="G110" s="13">
        <v>60</v>
      </c>
      <c r="H110" s="10"/>
      <c r="I110" s="10"/>
      <c r="J110" s="10"/>
      <c r="K110" s="10"/>
      <c r="L110" s="11"/>
    </row>
    <row r="111" spans="2:12" ht="27.75" customHeight="1" thickBot="1">
      <c r="B111" s="14" t="s">
        <v>255</v>
      </c>
      <c r="C111" s="90" t="s">
        <v>172</v>
      </c>
      <c r="D111" s="91"/>
      <c r="E111" s="91"/>
      <c r="F111" s="4" t="s">
        <v>309</v>
      </c>
      <c r="G111" s="13">
        <v>7</v>
      </c>
      <c r="H111" s="10"/>
      <c r="I111" s="10"/>
      <c r="J111" s="10"/>
      <c r="K111" s="10"/>
      <c r="L111" s="11"/>
    </row>
    <row r="112" spans="2:12">
      <c r="B112" s="14" t="s">
        <v>256</v>
      </c>
      <c r="C112" s="93" t="s">
        <v>173</v>
      </c>
      <c r="D112" s="94"/>
      <c r="E112" s="95"/>
      <c r="F112" s="29" t="s">
        <v>95</v>
      </c>
      <c r="G112" s="29">
        <v>70</v>
      </c>
      <c r="H112" s="29"/>
      <c r="I112" s="29"/>
      <c r="J112" s="29"/>
      <c r="K112" s="29"/>
      <c r="L112" s="32"/>
    </row>
    <row r="113" spans="2:12">
      <c r="B113" s="14" t="s">
        <v>257</v>
      </c>
      <c r="C113" s="96" t="s">
        <v>174</v>
      </c>
      <c r="D113" s="97"/>
      <c r="E113" s="97"/>
      <c r="F113" s="4" t="s">
        <v>309</v>
      </c>
      <c r="G113" s="33">
        <v>1</v>
      </c>
      <c r="H113" s="26"/>
      <c r="I113" s="26"/>
      <c r="J113" s="26"/>
      <c r="K113" s="26"/>
      <c r="L113" s="34"/>
    </row>
    <row r="114" spans="2:12" ht="15" thickBot="1">
      <c r="B114" s="14" t="s">
        <v>258</v>
      </c>
      <c r="C114" s="96" t="s">
        <v>175</v>
      </c>
      <c r="D114" s="97"/>
      <c r="E114" s="97"/>
      <c r="F114" s="4" t="s">
        <v>309</v>
      </c>
      <c r="G114" s="33">
        <v>10</v>
      </c>
      <c r="H114" s="26"/>
      <c r="I114" s="26"/>
      <c r="J114" s="26"/>
      <c r="K114" s="26"/>
      <c r="L114" s="34"/>
    </row>
    <row r="115" spans="2:12">
      <c r="B115" s="14" t="s">
        <v>259</v>
      </c>
      <c r="C115" s="98" t="s">
        <v>176</v>
      </c>
      <c r="D115" s="99"/>
      <c r="E115" s="100"/>
      <c r="F115" s="4" t="s">
        <v>309</v>
      </c>
      <c r="G115" s="29">
        <v>1</v>
      </c>
      <c r="H115" s="29"/>
      <c r="I115" s="29"/>
      <c r="J115" s="29"/>
      <c r="K115" s="29"/>
      <c r="L115" s="32"/>
    </row>
    <row r="116" spans="2:12" ht="15" thickBot="1">
      <c r="B116" s="14" t="s">
        <v>260</v>
      </c>
      <c r="C116" s="101" t="s">
        <v>177</v>
      </c>
      <c r="D116" s="102"/>
      <c r="E116" s="102"/>
      <c r="F116" s="4" t="s">
        <v>309</v>
      </c>
      <c r="G116" s="33">
        <v>200</v>
      </c>
      <c r="H116" s="26"/>
      <c r="I116" s="26"/>
      <c r="J116" s="26"/>
      <c r="K116" s="26"/>
      <c r="L116" s="34"/>
    </row>
    <row r="117" spans="2:12" ht="39" customHeight="1">
      <c r="B117" s="14" t="s">
        <v>261</v>
      </c>
      <c r="C117" s="98" t="s">
        <v>178</v>
      </c>
      <c r="D117" s="99"/>
      <c r="E117" s="100"/>
      <c r="F117" s="4" t="s">
        <v>309</v>
      </c>
      <c r="G117" s="29">
        <v>1</v>
      </c>
      <c r="H117" s="29"/>
      <c r="I117" s="29"/>
      <c r="J117" s="29"/>
      <c r="K117" s="29"/>
      <c r="L117" s="32"/>
    </row>
    <row r="118" spans="2:12">
      <c r="B118" s="14" t="s">
        <v>262</v>
      </c>
      <c r="C118" s="81" t="s">
        <v>179</v>
      </c>
      <c r="D118" s="82"/>
      <c r="E118" s="82"/>
      <c r="F118" s="4" t="s">
        <v>309</v>
      </c>
      <c r="G118" s="13">
        <v>10</v>
      </c>
      <c r="H118" s="10"/>
      <c r="I118" s="10"/>
      <c r="J118" s="10"/>
      <c r="K118" s="10"/>
      <c r="L118" s="11"/>
    </row>
    <row r="119" spans="2:12">
      <c r="B119" s="14" t="s">
        <v>263</v>
      </c>
      <c r="C119" s="81" t="s">
        <v>180</v>
      </c>
      <c r="D119" s="82"/>
      <c r="E119" s="82"/>
      <c r="F119" s="4" t="s">
        <v>309</v>
      </c>
      <c r="G119" s="13">
        <v>15</v>
      </c>
      <c r="H119" s="10"/>
      <c r="I119" s="10"/>
      <c r="J119" s="10"/>
      <c r="K119" s="10"/>
      <c r="L119" s="11"/>
    </row>
    <row r="120" spans="2:12">
      <c r="B120" s="14" t="s">
        <v>264</v>
      </c>
      <c r="C120" s="90" t="s">
        <v>181</v>
      </c>
      <c r="D120" s="91"/>
      <c r="E120" s="92"/>
      <c r="F120" s="4" t="s">
        <v>309</v>
      </c>
      <c r="G120" s="4">
        <v>30</v>
      </c>
      <c r="H120" s="10"/>
      <c r="I120" s="10"/>
      <c r="J120" s="10"/>
      <c r="K120" s="10"/>
      <c r="L120" s="11"/>
    </row>
    <row r="121" spans="2:12">
      <c r="B121" s="14" t="s">
        <v>265</v>
      </c>
      <c r="C121" s="81" t="s">
        <v>182</v>
      </c>
      <c r="D121" s="82"/>
      <c r="E121" s="83"/>
      <c r="F121" s="4" t="s">
        <v>309</v>
      </c>
      <c r="G121" s="13">
        <v>15</v>
      </c>
      <c r="H121" s="10"/>
      <c r="I121" s="10"/>
      <c r="J121" s="10"/>
      <c r="K121" s="10"/>
      <c r="L121" s="11"/>
    </row>
    <row r="122" spans="2:12">
      <c r="B122" s="14" t="s">
        <v>266</v>
      </c>
      <c r="C122" s="81" t="s">
        <v>183</v>
      </c>
      <c r="D122" s="82"/>
      <c r="E122" s="83"/>
      <c r="F122" s="4" t="s">
        <v>309</v>
      </c>
      <c r="G122" s="13">
        <v>20</v>
      </c>
      <c r="H122" s="10"/>
      <c r="I122" s="10"/>
      <c r="J122" s="10"/>
      <c r="K122" s="10"/>
      <c r="L122" s="11"/>
    </row>
    <row r="123" spans="2:12">
      <c r="B123" s="14" t="s">
        <v>267</v>
      </c>
      <c r="C123" s="81" t="s">
        <v>184</v>
      </c>
      <c r="D123" s="82"/>
      <c r="E123" s="83"/>
      <c r="F123" s="4" t="s">
        <v>309</v>
      </c>
      <c r="G123" s="13">
        <v>60</v>
      </c>
      <c r="H123" s="10"/>
      <c r="I123" s="10"/>
      <c r="J123" s="10"/>
      <c r="K123" s="10"/>
      <c r="L123" s="11"/>
    </row>
    <row r="124" spans="2:12">
      <c r="B124" s="14" t="s">
        <v>268</v>
      </c>
      <c r="C124" s="81" t="s">
        <v>185</v>
      </c>
      <c r="D124" s="82"/>
      <c r="E124" s="83"/>
      <c r="F124" s="4" t="s">
        <v>309</v>
      </c>
      <c r="G124" s="13">
        <v>50</v>
      </c>
      <c r="H124" s="10"/>
      <c r="I124" s="10"/>
      <c r="J124" s="10"/>
      <c r="K124" s="10"/>
      <c r="L124" s="11"/>
    </row>
    <row r="125" spans="2:12">
      <c r="B125" s="14" t="s">
        <v>269</v>
      </c>
      <c r="C125" s="81" t="s">
        <v>186</v>
      </c>
      <c r="D125" s="82"/>
      <c r="E125" s="83"/>
      <c r="F125" s="4" t="s">
        <v>95</v>
      </c>
      <c r="G125" s="13">
        <v>21</v>
      </c>
      <c r="H125" s="10"/>
      <c r="I125" s="10"/>
      <c r="J125" s="10"/>
      <c r="K125" s="10"/>
      <c r="L125" s="11"/>
    </row>
    <row r="126" spans="2:12">
      <c r="B126" s="14" t="s">
        <v>270</v>
      </c>
      <c r="C126" s="81" t="s">
        <v>187</v>
      </c>
      <c r="D126" s="82"/>
      <c r="E126" s="83"/>
      <c r="F126" s="4" t="s">
        <v>95</v>
      </c>
      <c r="G126" s="13">
        <v>102</v>
      </c>
      <c r="H126" s="10"/>
      <c r="I126" s="10"/>
      <c r="J126" s="10"/>
      <c r="K126" s="10"/>
      <c r="L126" s="11"/>
    </row>
    <row r="127" spans="2:12">
      <c r="B127" s="14" t="s">
        <v>271</v>
      </c>
      <c r="C127" s="81" t="s">
        <v>311</v>
      </c>
      <c r="D127" s="82"/>
      <c r="E127" s="83"/>
      <c r="F127" s="4" t="s">
        <v>309</v>
      </c>
      <c r="G127" s="13">
        <v>20</v>
      </c>
      <c r="H127" s="10"/>
      <c r="I127" s="10"/>
      <c r="J127" s="10"/>
      <c r="K127" s="10"/>
      <c r="L127" s="11"/>
    </row>
    <row r="128" spans="2:12">
      <c r="B128" s="14" t="s">
        <v>272</v>
      </c>
      <c r="C128" s="90" t="s">
        <v>188</v>
      </c>
      <c r="D128" s="91"/>
      <c r="E128" s="91"/>
      <c r="F128" s="4" t="s">
        <v>309</v>
      </c>
      <c r="G128" s="13">
        <v>100</v>
      </c>
      <c r="H128" s="10"/>
      <c r="I128" s="10"/>
      <c r="J128" s="10"/>
      <c r="K128" s="10"/>
      <c r="L128" s="11"/>
    </row>
    <row r="129" spans="2:12" ht="31.5" customHeight="1">
      <c r="B129" s="14" t="s">
        <v>273</v>
      </c>
      <c r="C129" s="90" t="s">
        <v>189</v>
      </c>
      <c r="D129" s="91"/>
      <c r="E129" s="92"/>
      <c r="F129" s="4" t="s">
        <v>309</v>
      </c>
      <c r="G129" s="13">
        <v>2</v>
      </c>
      <c r="H129" s="10"/>
      <c r="I129" s="10"/>
      <c r="J129" s="10"/>
      <c r="K129" s="10"/>
      <c r="L129" s="11"/>
    </row>
    <row r="130" spans="2:12" ht="30" customHeight="1">
      <c r="B130" s="14" t="s">
        <v>274</v>
      </c>
      <c r="C130" s="90" t="s">
        <v>190</v>
      </c>
      <c r="D130" s="91"/>
      <c r="E130" s="92"/>
      <c r="F130" s="4" t="s">
        <v>309</v>
      </c>
      <c r="G130" s="13">
        <v>2</v>
      </c>
      <c r="H130" s="10"/>
      <c r="I130" s="10"/>
      <c r="J130" s="10"/>
      <c r="K130" s="10"/>
      <c r="L130" s="11"/>
    </row>
    <row r="131" spans="2:12">
      <c r="B131" s="14" t="s">
        <v>275</v>
      </c>
      <c r="C131" s="90" t="s">
        <v>191</v>
      </c>
      <c r="D131" s="91"/>
      <c r="E131" s="92"/>
      <c r="F131" s="4" t="s">
        <v>309</v>
      </c>
      <c r="G131" s="13">
        <v>20</v>
      </c>
      <c r="H131" s="10"/>
      <c r="I131" s="10"/>
      <c r="J131" s="10"/>
      <c r="K131" s="10"/>
      <c r="L131" s="11"/>
    </row>
    <row r="132" spans="2:12">
      <c r="B132" s="14" t="s">
        <v>276</v>
      </c>
      <c r="C132" s="90" t="s">
        <v>192</v>
      </c>
      <c r="D132" s="91"/>
      <c r="E132" s="92"/>
      <c r="F132" s="4" t="s">
        <v>309</v>
      </c>
      <c r="G132" s="13">
        <v>15</v>
      </c>
      <c r="H132" s="10"/>
      <c r="I132" s="10"/>
      <c r="J132" s="10"/>
      <c r="K132" s="10"/>
      <c r="L132" s="11"/>
    </row>
    <row r="133" spans="2:12">
      <c r="B133" s="14" t="s">
        <v>277</v>
      </c>
      <c r="C133" s="90" t="s">
        <v>193</v>
      </c>
      <c r="D133" s="91"/>
      <c r="E133" s="92"/>
      <c r="F133" s="4" t="s">
        <v>95</v>
      </c>
      <c r="G133" s="13">
        <v>170</v>
      </c>
      <c r="H133" s="10"/>
      <c r="I133" s="10"/>
      <c r="J133" s="10"/>
      <c r="K133" s="10"/>
      <c r="L133" s="11"/>
    </row>
    <row r="134" spans="2:12">
      <c r="B134" s="14" t="s">
        <v>278</v>
      </c>
      <c r="C134" s="90" t="s">
        <v>194</v>
      </c>
      <c r="D134" s="91"/>
      <c r="E134" s="92"/>
      <c r="F134" s="4" t="s">
        <v>95</v>
      </c>
      <c r="G134" s="13">
        <v>15</v>
      </c>
      <c r="H134" s="10"/>
      <c r="I134" s="10"/>
      <c r="J134" s="10"/>
      <c r="K134" s="10"/>
      <c r="L134" s="11"/>
    </row>
    <row r="135" spans="2:12">
      <c r="B135" s="14" t="s">
        <v>279</v>
      </c>
      <c r="C135" s="90" t="s">
        <v>195</v>
      </c>
      <c r="D135" s="91"/>
      <c r="E135" s="92"/>
      <c r="F135" s="4" t="s">
        <v>309</v>
      </c>
      <c r="G135" s="13">
        <v>150</v>
      </c>
      <c r="H135" s="10"/>
      <c r="I135" s="10"/>
      <c r="J135" s="10"/>
      <c r="K135" s="10"/>
      <c r="L135" s="11"/>
    </row>
    <row r="136" spans="2:12">
      <c r="B136" s="14" t="s">
        <v>280</v>
      </c>
      <c r="C136" s="90" t="s">
        <v>196</v>
      </c>
      <c r="D136" s="91"/>
      <c r="E136" s="92"/>
      <c r="F136" s="4" t="s">
        <v>309</v>
      </c>
      <c r="G136" s="13">
        <v>60</v>
      </c>
      <c r="H136" s="10"/>
      <c r="I136" s="10"/>
      <c r="J136" s="10"/>
      <c r="K136" s="10"/>
      <c r="L136" s="11"/>
    </row>
    <row r="137" spans="2:12">
      <c r="B137" s="14" t="s">
        <v>281</v>
      </c>
      <c r="C137" s="90" t="s">
        <v>197</v>
      </c>
      <c r="D137" s="91"/>
      <c r="E137" s="92"/>
      <c r="F137" s="4" t="s">
        <v>309</v>
      </c>
      <c r="G137" s="13">
        <v>10</v>
      </c>
      <c r="H137" s="10"/>
      <c r="I137" s="10"/>
      <c r="J137" s="10"/>
      <c r="K137" s="10"/>
      <c r="L137" s="11"/>
    </row>
    <row r="138" spans="2:12">
      <c r="B138" s="14" t="s">
        <v>282</v>
      </c>
      <c r="C138" s="90" t="s">
        <v>302</v>
      </c>
      <c r="D138" s="91"/>
      <c r="E138" s="92"/>
      <c r="F138" s="4" t="s">
        <v>309</v>
      </c>
      <c r="G138" s="13">
        <v>100</v>
      </c>
      <c r="H138" s="10"/>
      <c r="I138" s="10"/>
      <c r="J138" s="10"/>
      <c r="K138" s="10"/>
      <c r="L138" s="11"/>
    </row>
    <row r="139" spans="2:12">
      <c r="B139" s="14" t="s">
        <v>283</v>
      </c>
      <c r="C139" s="90" t="s">
        <v>198</v>
      </c>
      <c r="D139" s="91"/>
      <c r="E139" s="92"/>
      <c r="F139" s="4" t="s">
        <v>309</v>
      </c>
      <c r="G139" s="13">
        <v>30</v>
      </c>
      <c r="H139" s="10"/>
      <c r="I139" s="10"/>
      <c r="J139" s="10"/>
      <c r="K139" s="10"/>
      <c r="L139" s="11"/>
    </row>
    <row r="140" spans="2:12" ht="39" customHeight="1">
      <c r="B140" s="14" t="s">
        <v>284</v>
      </c>
      <c r="C140" s="90" t="s">
        <v>199</v>
      </c>
      <c r="D140" s="91"/>
      <c r="E140" s="92"/>
      <c r="F140" s="4" t="s">
        <v>309</v>
      </c>
      <c r="G140" s="13">
        <v>104</v>
      </c>
      <c r="H140" s="10"/>
      <c r="I140" s="10"/>
      <c r="J140" s="10"/>
      <c r="K140" s="10"/>
      <c r="L140" s="11"/>
    </row>
    <row r="141" spans="2:12" ht="41.25" customHeight="1">
      <c r="B141" s="14" t="s">
        <v>285</v>
      </c>
      <c r="C141" s="90" t="s">
        <v>200</v>
      </c>
      <c r="D141" s="91"/>
      <c r="E141" s="92"/>
      <c r="F141" s="4" t="s">
        <v>309</v>
      </c>
      <c r="G141" s="13">
        <v>16</v>
      </c>
      <c r="H141" s="10"/>
      <c r="I141" s="10"/>
      <c r="J141" s="10"/>
      <c r="K141" s="10"/>
      <c r="L141" s="11"/>
    </row>
    <row r="142" spans="2:12" ht="44.25" customHeight="1">
      <c r="B142" s="14" t="s">
        <v>286</v>
      </c>
      <c r="C142" s="90" t="s">
        <v>201</v>
      </c>
      <c r="D142" s="91"/>
      <c r="E142" s="92"/>
      <c r="F142" s="4" t="s">
        <v>309</v>
      </c>
      <c r="G142" s="13">
        <v>36</v>
      </c>
      <c r="H142" s="10"/>
      <c r="I142" s="10"/>
      <c r="J142" s="10"/>
      <c r="K142" s="10"/>
      <c r="L142" s="11"/>
    </row>
    <row r="143" spans="2:12" ht="58.5" customHeight="1">
      <c r="B143" s="14" t="s">
        <v>287</v>
      </c>
      <c r="C143" s="90" t="s">
        <v>202</v>
      </c>
      <c r="D143" s="91"/>
      <c r="E143" s="92"/>
      <c r="F143" s="4" t="s">
        <v>309</v>
      </c>
      <c r="G143" s="13">
        <v>16</v>
      </c>
      <c r="H143" s="10"/>
      <c r="I143" s="10"/>
      <c r="J143" s="10"/>
      <c r="K143" s="10"/>
      <c r="L143" s="11"/>
    </row>
    <row r="144" spans="2:12" ht="54.75" customHeight="1">
      <c r="B144" s="14" t="s">
        <v>288</v>
      </c>
      <c r="C144" s="90" t="s">
        <v>203</v>
      </c>
      <c r="D144" s="91"/>
      <c r="E144" s="92"/>
      <c r="F144" s="4" t="s">
        <v>309</v>
      </c>
      <c r="G144" s="13">
        <v>8</v>
      </c>
      <c r="H144" s="10"/>
      <c r="I144" s="10"/>
      <c r="J144" s="10"/>
      <c r="K144" s="10"/>
      <c r="L144" s="11"/>
    </row>
    <row r="145" spans="2:12" ht="27.75" customHeight="1">
      <c r="B145" s="14" t="s">
        <v>289</v>
      </c>
      <c r="C145" s="90" t="s">
        <v>204</v>
      </c>
      <c r="D145" s="91"/>
      <c r="E145" s="92"/>
      <c r="F145" s="4" t="s">
        <v>309</v>
      </c>
      <c r="G145" s="13">
        <v>3</v>
      </c>
      <c r="H145" s="10"/>
      <c r="I145" s="10"/>
      <c r="J145" s="10"/>
      <c r="K145" s="10"/>
      <c r="L145" s="11"/>
    </row>
    <row r="146" spans="2:12">
      <c r="B146" s="14" t="s">
        <v>290</v>
      </c>
      <c r="C146" s="90" t="s">
        <v>303</v>
      </c>
      <c r="D146" s="91"/>
      <c r="E146" s="92"/>
      <c r="F146" s="4" t="s">
        <v>309</v>
      </c>
      <c r="G146" s="13">
        <v>120</v>
      </c>
      <c r="H146" s="10"/>
      <c r="I146" s="10"/>
      <c r="J146" s="10"/>
      <c r="K146" s="10"/>
      <c r="L146" s="11"/>
    </row>
    <row r="147" spans="2:12" ht="24.75" customHeight="1">
      <c r="B147" s="14" t="s">
        <v>291</v>
      </c>
      <c r="C147" s="81" t="s">
        <v>205</v>
      </c>
      <c r="D147" s="82"/>
      <c r="E147" s="83"/>
      <c r="F147" s="4" t="s">
        <v>95</v>
      </c>
      <c r="G147" s="13">
        <v>4000</v>
      </c>
      <c r="H147" s="10"/>
      <c r="I147" s="10"/>
      <c r="J147" s="10"/>
      <c r="K147" s="10"/>
      <c r="L147" s="11"/>
    </row>
    <row r="148" spans="2:12">
      <c r="B148" s="14" t="s">
        <v>292</v>
      </c>
      <c r="C148" s="81" t="s">
        <v>206</v>
      </c>
      <c r="D148" s="82"/>
      <c r="E148" s="83"/>
      <c r="F148" s="4" t="s">
        <v>309</v>
      </c>
      <c r="G148" s="13">
        <v>37</v>
      </c>
      <c r="H148" s="10"/>
      <c r="I148" s="10"/>
      <c r="J148" s="10"/>
      <c r="K148" s="10"/>
      <c r="L148" s="11"/>
    </row>
    <row r="149" spans="2:12">
      <c r="B149" s="14" t="s">
        <v>293</v>
      </c>
      <c r="C149" s="81" t="s">
        <v>207</v>
      </c>
      <c r="D149" s="82"/>
      <c r="E149" s="83"/>
      <c r="F149" s="4" t="s">
        <v>309</v>
      </c>
      <c r="G149" s="13">
        <v>43</v>
      </c>
      <c r="H149" s="10"/>
      <c r="I149" s="10"/>
      <c r="J149" s="10"/>
      <c r="K149" s="10"/>
      <c r="L149" s="11"/>
    </row>
    <row r="150" spans="2:12">
      <c r="B150" s="14" t="s">
        <v>294</v>
      </c>
      <c r="C150" s="81" t="s">
        <v>208</v>
      </c>
      <c r="D150" s="82"/>
      <c r="E150" s="83"/>
      <c r="F150" s="4" t="s">
        <v>309</v>
      </c>
      <c r="G150" s="13">
        <v>9</v>
      </c>
      <c r="H150" s="10"/>
      <c r="I150" s="10"/>
      <c r="J150" s="10"/>
      <c r="K150" s="10"/>
      <c r="L150" s="11"/>
    </row>
    <row r="151" spans="2:12">
      <c r="B151" s="14" t="s">
        <v>295</v>
      </c>
      <c r="C151" s="81" t="s">
        <v>209</v>
      </c>
      <c r="D151" s="82"/>
      <c r="E151" s="83"/>
      <c r="F151" s="4" t="s">
        <v>95</v>
      </c>
      <c r="G151" s="13">
        <v>180</v>
      </c>
      <c r="H151" s="10"/>
      <c r="I151" s="10"/>
      <c r="J151" s="10"/>
      <c r="K151" s="10"/>
      <c r="L151" s="11"/>
    </row>
    <row r="152" spans="2:12">
      <c r="B152" s="14" t="s">
        <v>296</v>
      </c>
      <c r="C152" s="81" t="s">
        <v>210</v>
      </c>
      <c r="D152" s="82"/>
      <c r="E152" s="83"/>
      <c r="F152" s="4" t="s">
        <v>309</v>
      </c>
      <c r="G152" s="13">
        <v>10</v>
      </c>
      <c r="H152" s="10"/>
      <c r="I152" s="10"/>
      <c r="J152" s="10"/>
      <c r="K152" s="10"/>
      <c r="L152" s="11"/>
    </row>
    <row r="153" spans="2:12">
      <c r="B153" s="14" t="s">
        <v>297</v>
      </c>
      <c r="C153" s="81" t="s">
        <v>211</v>
      </c>
      <c r="D153" s="82"/>
      <c r="E153" s="83"/>
      <c r="F153" s="4" t="s">
        <v>309</v>
      </c>
      <c r="G153" s="13">
        <v>1</v>
      </c>
      <c r="H153" s="10"/>
      <c r="I153" s="10"/>
      <c r="J153" s="10"/>
      <c r="K153" s="10"/>
      <c r="L153" s="11"/>
    </row>
    <row r="154" spans="2:12">
      <c r="B154" s="14" t="s">
        <v>298</v>
      </c>
      <c r="C154" s="81" t="s">
        <v>212</v>
      </c>
      <c r="D154" s="82"/>
      <c r="E154" s="83"/>
      <c r="F154" s="4" t="s">
        <v>95</v>
      </c>
      <c r="G154" s="13">
        <v>258</v>
      </c>
      <c r="H154" s="10"/>
      <c r="I154" s="10"/>
      <c r="J154" s="10"/>
      <c r="K154" s="10"/>
      <c r="L154" s="11"/>
    </row>
    <row r="155" spans="2:12">
      <c r="B155" s="14" t="s">
        <v>299</v>
      </c>
      <c r="C155" s="81" t="s">
        <v>213</v>
      </c>
      <c r="D155" s="82"/>
      <c r="E155" s="83"/>
      <c r="F155" s="4" t="s">
        <v>95</v>
      </c>
      <c r="G155" s="13">
        <v>30</v>
      </c>
      <c r="H155" s="10"/>
      <c r="I155" s="10"/>
      <c r="J155" s="10"/>
      <c r="K155" s="10"/>
      <c r="L155" s="11"/>
    </row>
    <row r="156" spans="2:12">
      <c r="B156" s="14" t="s">
        <v>300</v>
      </c>
      <c r="C156" s="81" t="s">
        <v>214</v>
      </c>
      <c r="D156" s="82"/>
      <c r="E156" s="83"/>
      <c r="F156" s="4" t="s">
        <v>95</v>
      </c>
      <c r="G156" s="13">
        <v>965</v>
      </c>
      <c r="H156" s="10"/>
      <c r="I156" s="10"/>
      <c r="J156" s="10"/>
      <c r="K156" s="10"/>
      <c r="L156" s="11"/>
    </row>
    <row r="157" spans="2:12" ht="15" thickBot="1">
      <c r="B157" s="14" t="s">
        <v>301</v>
      </c>
      <c r="C157" s="81" t="s">
        <v>215</v>
      </c>
      <c r="D157" s="82"/>
      <c r="E157" s="83"/>
      <c r="F157" s="4" t="s">
        <v>310</v>
      </c>
      <c r="G157" s="13">
        <v>6</v>
      </c>
      <c r="H157" s="10"/>
      <c r="I157" s="10"/>
      <c r="J157" s="10"/>
      <c r="K157" s="10"/>
      <c r="L157" s="11"/>
    </row>
    <row r="158" spans="2:12">
      <c r="B158" s="23">
        <v>11</v>
      </c>
      <c r="C158" s="84" t="s">
        <v>83</v>
      </c>
      <c r="D158" s="85"/>
      <c r="E158" s="86"/>
      <c r="F158" s="24"/>
      <c r="G158" s="24"/>
      <c r="H158" s="24"/>
      <c r="I158" s="24"/>
      <c r="J158" s="24"/>
      <c r="K158" s="24"/>
      <c r="L158" s="25"/>
    </row>
    <row r="159" spans="2:12">
      <c r="B159" s="14" t="s">
        <v>60</v>
      </c>
      <c r="C159" s="81" t="s">
        <v>216</v>
      </c>
      <c r="D159" s="82"/>
      <c r="E159" s="83"/>
      <c r="F159" s="4" t="s">
        <v>309</v>
      </c>
      <c r="G159" s="13">
        <v>2</v>
      </c>
      <c r="H159" s="10"/>
      <c r="I159" s="10"/>
      <c r="J159" s="10"/>
      <c r="K159" s="10"/>
      <c r="L159" s="11"/>
    </row>
    <row r="160" spans="2:12">
      <c r="B160" s="14" t="s">
        <v>61</v>
      </c>
      <c r="C160" s="81" t="s">
        <v>217</v>
      </c>
      <c r="D160" s="82"/>
      <c r="E160" s="83"/>
      <c r="F160" s="4" t="s">
        <v>306</v>
      </c>
      <c r="G160" s="13">
        <v>273.66000000000003</v>
      </c>
      <c r="H160" s="10"/>
      <c r="I160" s="10"/>
      <c r="J160" s="10"/>
      <c r="K160" s="10"/>
      <c r="L160" s="11"/>
    </row>
    <row r="161" spans="2:12">
      <c r="B161" s="14" t="s">
        <v>62</v>
      </c>
      <c r="C161" s="81" t="s">
        <v>304</v>
      </c>
      <c r="D161" s="82"/>
      <c r="E161" s="83"/>
      <c r="F161" s="4" t="s">
        <v>306</v>
      </c>
      <c r="G161" s="13">
        <v>273.66000000000003</v>
      </c>
      <c r="H161" s="10"/>
      <c r="I161" s="10"/>
      <c r="J161" s="10"/>
      <c r="K161" s="10"/>
      <c r="L161" s="11"/>
    </row>
    <row r="162" spans="2:12" ht="14.25" customHeight="1">
      <c r="B162" s="14" t="s">
        <v>307</v>
      </c>
      <c r="C162" s="81" t="s">
        <v>305</v>
      </c>
      <c r="D162" s="82"/>
      <c r="E162" s="83"/>
      <c r="F162" s="4" t="s">
        <v>306</v>
      </c>
      <c r="G162" s="13">
        <v>273.66000000000003</v>
      </c>
      <c r="H162" s="10"/>
      <c r="I162" s="10"/>
      <c r="J162" s="10"/>
      <c r="K162" s="10"/>
      <c r="L162" s="11"/>
    </row>
    <row r="163" spans="2:12" ht="16.5" thickBot="1">
      <c r="B163" s="87" t="s">
        <v>63</v>
      </c>
      <c r="C163" s="88"/>
      <c r="D163" s="88"/>
      <c r="E163" s="88"/>
      <c r="F163" s="88"/>
      <c r="G163" s="88"/>
      <c r="H163" s="88"/>
      <c r="I163" s="89"/>
      <c r="J163" s="35"/>
      <c r="K163" s="35"/>
      <c r="L163" s="36"/>
    </row>
    <row r="164" spans="2:12">
      <c r="B164" s="37" t="s">
        <v>64</v>
      </c>
      <c r="C164" s="38"/>
      <c r="D164" s="38"/>
      <c r="E164" s="38"/>
      <c r="F164" s="5"/>
      <c r="G164" s="5"/>
      <c r="H164" s="5"/>
      <c r="I164" s="5"/>
      <c r="J164" s="5"/>
      <c r="K164" s="39"/>
      <c r="L164" s="40"/>
    </row>
    <row r="165" spans="2:12">
      <c r="B165" s="40" t="s">
        <v>87</v>
      </c>
      <c r="C165" s="40"/>
      <c r="D165" s="40"/>
      <c r="E165" s="40"/>
      <c r="F165" s="40"/>
      <c r="G165" s="40"/>
      <c r="H165" s="40"/>
      <c r="I165" s="40"/>
      <c r="J165" s="40"/>
      <c r="K165" s="40"/>
      <c r="L165" s="40"/>
    </row>
    <row r="166" spans="2:12">
      <c r="B166" s="40" t="s">
        <v>86</v>
      </c>
      <c r="C166" s="40"/>
      <c r="D166" s="40"/>
      <c r="E166" s="40"/>
      <c r="F166" s="40"/>
      <c r="G166" s="40"/>
      <c r="H166" s="40"/>
      <c r="I166" s="40"/>
      <c r="J166" s="40"/>
      <c r="K166" s="40"/>
      <c r="L166" s="40"/>
    </row>
    <row r="167" spans="2:12">
      <c r="B167" s="40" t="s">
        <v>88</v>
      </c>
      <c r="C167" s="40"/>
      <c r="D167" s="40"/>
      <c r="E167" s="40"/>
      <c r="F167" s="40"/>
      <c r="G167" s="40"/>
      <c r="H167" s="40"/>
      <c r="I167" s="40"/>
      <c r="J167" s="40"/>
      <c r="K167" s="40"/>
      <c r="L167" s="40"/>
    </row>
    <row r="168" spans="2:12" ht="15">
      <c r="B168" s="41"/>
      <c r="C168" s="41"/>
      <c r="D168" s="41"/>
      <c r="E168" s="41"/>
      <c r="F168" s="41"/>
      <c r="G168" s="41"/>
      <c r="H168" s="41"/>
      <c r="I168" s="41"/>
      <c r="J168" s="41"/>
      <c r="K168" s="41"/>
      <c r="L168" s="41"/>
    </row>
  </sheetData>
  <mergeCells count="190">
    <mergeCell ref="B2:L2"/>
    <mergeCell ref="B3:L3"/>
    <mergeCell ref="B4:L4"/>
    <mergeCell ref="B5:L5"/>
    <mergeCell ref="B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E13"/>
    <mergeCell ref="I13:J13"/>
    <mergeCell ref="K13:L13"/>
    <mergeCell ref="B14:C14"/>
    <mergeCell ref="D14:F14"/>
    <mergeCell ref="I14:J14"/>
    <mergeCell ref="K14:L14"/>
    <mergeCell ref="B15:L15"/>
    <mergeCell ref="B16:B17"/>
    <mergeCell ref="C16:E17"/>
    <mergeCell ref="F16:F17"/>
    <mergeCell ref="G16:G17"/>
    <mergeCell ref="H16:I16"/>
    <mergeCell ref="J16:L16"/>
    <mergeCell ref="C18:E18"/>
    <mergeCell ref="C19:E19"/>
    <mergeCell ref="C20:E20"/>
    <mergeCell ref="C21:E21"/>
    <mergeCell ref="C22:E22"/>
    <mergeCell ref="C23:E23"/>
    <mergeCell ref="C24:E24"/>
    <mergeCell ref="C26:E26"/>
    <mergeCell ref="C27:E27"/>
    <mergeCell ref="C25:E25"/>
    <mergeCell ref="C28:E28"/>
    <mergeCell ref="C29:E29"/>
    <mergeCell ref="C30:E30"/>
    <mergeCell ref="C31:E31"/>
    <mergeCell ref="C32:E32"/>
    <mergeCell ref="C33:E33"/>
    <mergeCell ref="C34:E34"/>
    <mergeCell ref="C35:E35"/>
    <mergeCell ref="C36:E36"/>
    <mergeCell ref="C37:E37"/>
    <mergeCell ref="C38:E38"/>
    <mergeCell ref="C40:E40"/>
    <mergeCell ref="C41:E41"/>
    <mergeCell ref="C42:E42"/>
    <mergeCell ref="C43:E43"/>
    <mergeCell ref="C44:E44"/>
    <mergeCell ref="C45:E45"/>
    <mergeCell ref="C46:E46"/>
    <mergeCell ref="C39:E39"/>
    <mergeCell ref="C47:E47"/>
    <mergeCell ref="C48:E48"/>
    <mergeCell ref="C49:E49"/>
    <mergeCell ref="C50:E50"/>
    <mergeCell ref="C51:E51"/>
    <mergeCell ref="C54:E54"/>
    <mergeCell ref="C55:E55"/>
    <mergeCell ref="C56:E56"/>
    <mergeCell ref="C57:E57"/>
    <mergeCell ref="C52:E52"/>
    <mergeCell ref="C53:E53"/>
    <mergeCell ref="C58:E58"/>
    <mergeCell ref="C59:E59"/>
    <mergeCell ref="C60:E60"/>
    <mergeCell ref="C61:E61"/>
    <mergeCell ref="C62:E62"/>
    <mergeCell ref="C63:E63"/>
    <mergeCell ref="C64:E64"/>
    <mergeCell ref="C65:E65"/>
    <mergeCell ref="C66:E66"/>
    <mergeCell ref="C67:E67"/>
    <mergeCell ref="C68:E68"/>
    <mergeCell ref="C69:E69"/>
    <mergeCell ref="C70:E70"/>
    <mergeCell ref="C71:E71"/>
    <mergeCell ref="C72:E72"/>
    <mergeCell ref="C73:E73"/>
    <mergeCell ref="C74:E74"/>
    <mergeCell ref="C75:E75"/>
    <mergeCell ref="C76:E76"/>
    <mergeCell ref="C77:E77"/>
    <mergeCell ref="C78:E78"/>
    <mergeCell ref="C79:E79"/>
    <mergeCell ref="C80:E80"/>
    <mergeCell ref="C81:E81"/>
    <mergeCell ref="C82:E82"/>
    <mergeCell ref="C83:E83"/>
    <mergeCell ref="C84:E84"/>
    <mergeCell ref="C85:E85"/>
    <mergeCell ref="C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 ref="C117:E117"/>
    <mergeCell ref="C118:E118"/>
    <mergeCell ref="C119:E119"/>
    <mergeCell ref="C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C140:E140"/>
    <mergeCell ref="C141:E141"/>
    <mergeCell ref="C142:E142"/>
    <mergeCell ref="C143:E143"/>
    <mergeCell ref="C144:E144"/>
    <mergeCell ref="C145:E145"/>
    <mergeCell ref="C146:E146"/>
    <mergeCell ref="C147:E147"/>
    <mergeCell ref="C157:E157"/>
    <mergeCell ref="C158:E158"/>
    <mergeCell ref="C159:E159"/>
    <mergeCell ref="C160:E160"/>
    <mergeCell ref="C161:E161"/>
    <mergeCell ref="C162:E162"/>
    <mergeCell ref="B163:I163"/>
    <mergeCell ref="C148:E148"/>
    <mergeCell ref="C149:E149"/>
    <mergeCell ref="C150:E150"/>
    <mergeCell ref="C151:E151"/>
    <mergeCell ref="C152:E152"/>
    <mergeCell ref="C153:E153"/>
    <mergeCell ref="C154:E154"/>
    <mergeCell ref="C155:E155"/>
    <mergeCell ref="C156:E156"/>
  </mergeCells>
  <phoneticPr fontId="2" type="noConversion"/>
  <printOptions horizontalCentered="1"/>
  <pageMargins left="0.25" right="0.25" top="0.75" bottom="0.75" header="0.3" footer="0.3"/>
  <pageSetup paperSize="9" scale="73" fitToHeight="0" orientation="landscape"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K40"/>
  <sheetViews>
    <sheetView topLeftCell="A4" zoomScaleNormal="100" workbookViewId="0">
      <selection activeCell="A4" sqref="A4"/>
    </sheetView>
  </sheetViews>
  <sheetFormatPr defaultRowHeight="15"/>
  <cols>
    <col min="2" max="2" width="27.42578125" customWidth="1"/>
    <col min="3" max="3" width="17.5703125" customWidth="1"/>
    <col min="4" max="4" width="18" customWidth="1"/>
    <col min="5" max="5" width="18.5703125" customWidth="1"/>
    <col min="6" max="6" width="12.5703125" customWidth="1"/>
    <col min="7" max="7" width="14.28515625" customWidth="1"/>
    <col min="8" max="8" width="12.7109375" customWidth="1"/>
    <col min="10" max="10" width="10.42578125" bestFit="1" customWidth="1"/>
  </cols>
  <sheetData>
    <row r="1" spans="1:11">
      <c r="A1" s="43"/>
      <c r="B1" s="44"/>
      <c r="C1" s="44"/>
      <c r="D1" s="44"/>
      <c r="E1" s="44"/>
      <c r="F1" s="44"/>
      <c r="G1" s="44"/>
      <c r="H1" s="45"/>
      <c r="I1" s="45"/>
      <c r="J1" s="46"/>
      <c r="K1" s="47"/>
    </row>
    <row r="2" spans="1:11">
      <c r="A2" s="48"/>
      <c r="B2" s="202" t="s">
        <v>312</v>
      </c>
      <c r="C2" s="202"/>
      <c r="D2" s="202"/>
      <c r="E2" s="202"/>
      <c r="F2" s="202"/>
      <c r="G2" s="202"/>
      <c r="H2" s="202"/>
      <c r="I2" s="202"/>
      <c r="J2" s="202"/>
      <c r="K2" s="49"/>
    </row>
    <row r="3" spans="1:11">
      <c r="A3" s="48"/>
      <c r="H3" s="50"/>
      <c r="I3" s="50"/>
      <c r="J3" s="3"/>
      <c r="K3" s="49"/>
    </row>
    <row r="4" spans="1:11">
      <c r="A4" s="48"/>
      <c r="B4" t="s">
        <v>313</v>
      </c>
      <c r="H4" s="203" t="s">
        <v>314</v>
      </c>
      <c r="I4" s="203"/>
      <c r="J4" s="203"/>
      <c r="K4" s="49"/>
    </row>
    <row r="5" spans="1:11">
      <c r="A5" s="48"/>
      <c r="B5" t="s">
        <v>315</v>
      </c>
      <c r="H5" s="203" t="s">
        <v>316</v>
      </c>
      <c r="I5" s="203"/>
      <c r="J5" s="203"/>
      <c r="K5" s="49"/>
    </row>
    <row r="6" spans="1:11">
      <c r="A6" s="48"/>
      <c r="B6" t="s">
        <v>317</v>
      </c>
      <c r="G6" s="51"/>
      <c r="H6" s="51"/>
      <c r="I6" s="51"/>
      <c r="J6" s="51"/>
      <c r="K6" s="49"/>
    </row>
    <row r="7" spans="1:11" ht="15.75" thickBot="1">
      <c r="A7" s="48"/>
      <c r="H7" s="50"/>
      <c r="I7" s="50"/>
      <c r="J7" s="3"/>
      <c r="K7" s="49"/>
    </row>
    <row r="8" spans="1:11">
      <c r="A8" s="48"/>
      <c r="B8" s="204" t="s">
        <v>318</v>
      </c>
      <c r="C8" s="205"/>
      <c r="D8" s="208" t="s">
        <v>319</v>
      </c>
      <c r="E8" s="208" t="s">
        <v>320</v>
      </c>
      <c r="F8" s="208" t="s">
        <v>321</v>
      </c>
      <c r="G8" s="210" t="s">
        <v>322</v>
      </c>
      <c r="H8" s="205" t="s">
        <v>323</v>
      </c>
      <c r="I8" s="205" t="s">
        <v>84</v>
      </c>
      <c r="J8" s="212" t="s">
        <v>324</v>
      </c>
      <c r="K8" s="49"/>
    </row>
    <row r="9" spans="1:11">
      <c r="A9" s="48"/>
      <c r="B9" s="206"/>
      <c r="C9" s="207"/>
      <c r="D9" s="209"/>
      <c r="E9" s="209"/>
      <c r="F9" s="209"/>
      <c r="G9" s="211"/>
      <c r="H9" s="207"/>
      <c r="I9" s="207"/>
      <c r="J9" s="213"/>
      <c r="K9" s="49"/>
    </row>
    <row r="10" spans="1:11">
      <c r="A10" s="48"/>
      <c r="B10" s="197" t="s">
        <v>325</v>
      </c>
      <c r="C10" s="42" t="s">
        <v>326</v>
      </c>
      <c r="D10" s="68">
        <f>H10</f>
        <v>0</v>
      </c>
      <c r="E10" s="69"/>
      <c r="F10" s="69"/>
      <c r="G10" s="69"/>
      <c r="H10" s="191"/>
      <c r="I10" s="193" t="e">
        <f>H10/$H$33</f>
        <v>#DIV/0!</v>
      </c>
      <c r="J10" s="198" t="e">
        <f>I10</f>
        <v>#DIV/0!</v>
      </c>
      <c r="K10" s="49"/>
    </row>
    <row r="11" spans="1:11">
      <c r="A11" s="48"/>
      <c r="B11" s="197"/>
      <c r="C11" s="42" t="s">
        <v>84</v>
      </c>
      <c r="D11" s="15">
        <v>1</v>
      </c>
      <c r="E11" s="15"/>
      <c r="F11" s="15"/>
      <c r="G11" s="70"/>
      <c r="H11" s="191"/>
      <c r="I11" s="193"/>
      <c r="J11" s="199"/>
      <c r="K11" s="49"/>
    </row>
    <row r="12" spans="1:11">
      <c r="A12" s="48"/>
      <c r="B12" s="197" t="s">
        <v>327</v>
      </c>
      <c r="C12" s="42" t="s">
        <v>326</v>
      </c>
      <c r="D12" s="68">
        <f>H12</f>
        <v>0</v>
      </c>
      <c r="E12" s="69"/>
      <c r="F12" s="69"/>
      <c r="G12" s="69"/>
      <c r="H12" s="191"/>
      <c r="I12" s="193" t="e">
        <f t="shared" ref="I12" si="0">H12/$H$33</f>
        <v>#DIV/0!</v>
      </c>
      <c r="J12" s="198" t="e">
        <f>I12+J10</f>
        <v>#DIV/0!</v>
      </c>
      <c r="K12" s="49"/>
    </row>
    <row r="13" spans="1:11">
      <c r="A13" s="48"/>
      <c r="B13" s="197"/>
      <c r="C13" s="42" t="s">
        <v>84</v>
      </c>
      <c r="D13" s="15">
        <v>1</v>
      </c>
      <c r="E13" s="15"/>
      <c r="F13" s="15"/>
      <c r="G13" s="15"/>
      <c r="H13" s="191"/>
      <c r="I13" s="193"/>
      <c r="J13" s="199"/>
      <c r="K13" s="49"/>
    </row>
    <row r="14" spans="1:11">
      <c r="A14" s="48"/>
      <c r="B14" s="197" t="s">
        <v>328</v>
      </c>
      <c r="C14" s="42" t="s">
        <v>326</v>
      </c>
      <c r="D14" s="68">
        <f t="shared" ref="D14:F14" si="1">$H$14*D15</f>
        <v>0</v>
      </c>
      <c r="E14" s="68">
        <f t="shared" si="1"/>
        <v>0</v>
      </c>
      <c r="F14" s="68">
        <f t="shared" si="1"/>
        <v>0</v>
      </c>
      <c r="G14" s="68">
        <f>$H$14*G15</f>
        <v>0</v>
      </c>
      <c r="H14" s="191"/>
      <c r="I14" s="193" t="e">
        <f t="shared" ref="I14" si="2">H14/$H$33</f>
        <v>#DIV/0!</v>
      </c>
      <c r="J14" s="198" t="e">
        <f t="shared" ref="J14" si="3">I14+J12</f>
        <v>#DIV/0!</v>
      </c>
      <c r="K14" s="49"/>
    </row>
    <row r="15" spans="1:11">
      <c r="A15" s="48"/>
      <c r="B15" s="197"/>
      <c r="C15" s="42" t="s">
        <v>84</v>
      </c>
      <c r="D15" s="15">
        <v>0.25</v>
      </c>
      <c r="E15" s="15">
        <v>0.25</v>
      </c>
      <c r="F15" s="15">
        <v>0.25</v>
      </c>
      <c r="G15" s="15">
        <v>0.25</v>
      </c>
      <c r="H15" s="191"/>
      <c r="I15" s="193"/>
      <c r="J15" s="199"/>
      <c r="K15" s="49"/>
    </row>
    <row r="16" spans="1:11">
      <c r="A16" s="48"/>
      <c r="B16" s="197" t="s">
        <v>329</v>
      </c>
      <c r="C16" s="42" t="s">
        <v>326</v>
      </c>
      <c r="D16" s="68">
        <f>H16</f>
        <v>0</v>
      </c>
      <c r="E16" s="69"/>
      <c r="F16" s="69"/>
      <c r="G16" s="69"/>
      <c r="H16" s="191"/>
      <c r="I16" s="193" t="e">
        <f t="shared" ref="I16" si="4">H16/$H$33</f>
        <v>#DIV/0!</v>
      </c>
      <c r="J16" s="198" t="e">
        <f t="shared" ref="J16" si="5">I16+J14</f>
        <v>#DIV/0!</v>
      </c>
      <c r="K16" s="49"/>
    </row>
    <row r="17" spans="1:11">
      <c r="A17" s="48"/>
      <c r="B17" s="197"/>
      <c r="C17" s="42" t="s">
        <v>84</v>
      </c>
      <c r="D17" s="15">
        <v>1</v>
      </c>
      <c r="E17" s="15"/>
      <c r="F17" s="15"/>
      <c r="G17" s="15"/>
      <c r="H17" s="191"/>
      <c r="I17" s="193"/>
      <c r="J17" s="199"/>
      <c r="K17" s="49"/>
    </row>
    <row r="18" spans="1:11">
      <c r="A18" s="48"/>
      <c r="B18" s="197" t="s">
        <v>330</v>
      </c>
      <c r="C18" s="42" t="s">
        <v>326</v>
      </c>
      <c r="D18" s="69"/>
      <c r="E18" s="68">
        <f>$H$18*E19</f>
        <v>0</v>
      </c>
      <c r="F18" s="68">
        <f t="shared" ref="F18:G18" si="6">$H$18*F19</f>
        <v>0</v>
      </c>
      <c r="G18" s="68">
        <f t="shared" si="6"/>
        <v>0</v>
      </c>
      <c r="H18" s="191"/>
      <c r="I18" s="193" t="e">
        <f t="shared" ref="I18" si="7">H18/$H$33</f>
        <v>#DIV/0!</v>
      </c>
      <c r="J18" s="198" t="e">
        <f t="shared" ref="J18" si="8">I18+J16</f>
        <v>#DIV/0!</v>
      </c>
      <c r="K18" s="49"/>
    </row>
    <row r="19" spans="1:11">
      <c r="A19" s="48"/>
      <c r="B19" s="197"/>
      <c r="C19" s="42" t="s">
        <v>84</v>
      </c>
      <c r="D19" s="15"/>
      <c r="E19" s="15">
        <f>1/3</f>
        <v>0.33333333333333331</v>
      </c>
      <c r="F19" s="15">
        <f t="shared" ref="F19:G19" si="9">1/3</f>
        <v>0.33333333333333331</v>
      </c>
      <c r="G19" s="15">
        <f t="shared" si="9"/>
        <v>0.33333333333333331</v>
      </c>
      <c r="H19" s="191"/>
      <c r="I19" s="193"/>
      <c r="J19" s="199"/>
      <c r="K19" s="49"/>
    </row>
    <row r="20" spans="1:11">
      <c r="A20" s="48"/>
      <c r="B20" s="197" t="s">
        <v>331</v>
      </c>
      <c r="C20" s="42" t="s">
        <v>326</v>
      </c>
      <c r="D20" s="68">
        <f>$H$20*D21</f>
        <v>0</v>
      </c>
      <c r="E20" s="68">
        <f t="shared" ref="E20:G20" si="10">$H$20*E21</f>
        <v>0</v>
      </c>
      <c r="F20" s="68">
        <f t="shared" si="10"/>
        <v>0</v>
      </c>
      <c r="G20" s="68">
        <f t="shared" si="10"/>
        <v>0</v>
      </c>
      <c r="H20" s="191"/>
      <c r="I20" s="193" t="e">
        <f t="shared" ref="I20" si="11">H20/$H$33</f>
        <v>#DIV/0!</v>
      </c>
      <c r="J20" s="198" t="e">
        <f t="shared" ref="J20" si="12">I20+J18</f>
        <v>#DIV/0!</v>
      </c>
      <c r="K20" s="49"/>
    </row>
    <row r="21" spans="1:11">
      <c r="A21" s="48"/>
      <c r="B21" s="197"/>
      <c r="C21" s="42" t="s">
        <v>84</v>
      </c>
      <c r="D21" s="15">
        <v>0.25</v>
      </c>
      <c r="E21" s="15">
        <v>0.25</v>
      </c>
      <c r="F21" s="15">
        <v>0.25</v>
      </c>
      <c r="G21" s="15">
        <v>0.25</v>
      </c>
      <c r="H21" s="191"/>
      <c r="I21" s="193"/>
      <c r="J21" s="199"/>
      <c r="K21" s="49"/>
    </row>
    <row r="22" spans="1:11">
      <c r="A22" s="48"/>
      <c r="B22" s="197" t="s">
        <v>332</v>
      </c>
      <c r="C22" s="42" t="s">
        <v>326</v>
      </c>
      <c r="D22" s="69"/>
      <c r="E22" s="69"/>
      <c r="F22" s="68">
        <f>$H$22*F23</f>
        <v>0</v>
      </c>
      <c r="G22" s="68">
        <f>$H$22*G23</f>
        <v>0</v>
      </c>
      <c r="H22" s="191"/>
      <c r="I22" s="193" t="e">
        <f t="shared" ref="I22" si="13">H22/$H$33</f>
        <v>#DIV/0!</v>
      </c>
      <c r="J22" s="198" t="e">
        <f t="shared" ref="J22" si="14">I22+J20</f>
        <v>#DIV/0!</v>
      </c>
      <c r="K22" s="49"/>
    </row>
    <row r="23" spans="1:11">
      <c r="A23" s="48"/>
      <c r="B23" s="197"/>
      <c r="C23" s="42" t="s">
        <v>84</v>
      </c>
      <c r="D23" s="15"/>
      <c r="E23" s="15"/>
      <c r="F23" s="15">
        <v>0.5</v>
      </c>
      <c r="G23" s="15">
        <v>0.5</v>
      </c>
      <c r="H23" s="191"/>
      <c r="I23" s="193"/>
      <c r="J23" s="199"/>
      <c r="K23" s="49"/>
    </row>
    <row r="24" spans="1:11">
      <c r="A24" s="48"/>
      <c r="B24" s="197" t="s">
        <v>333</v>
      </c>
      <c r="C24" s="42" t="s">
        <v>326</v>
      </c>
      <c r="D24" s="69"/>
      <c r="E24" s="69"/>
      <c r="F24" s="69"/>
      <c r="G24" s="68">
        <f>H24</f>
        <v>0</v>
      </c>
      <c r="H24" s="191"/>
      <c r="I24" s="193" t="e">
        <f t="shared" ref="I24" si="15">H24/$H$33</f>
        <v>#DIV/0!</v>
      </c>
      <c r="J24" s="198" t="e">
        <f t="shared" ref="J24:J30" si="16">I24+J22</f>
        <v>#DIV/0!</v>
      </c>
      <c r="K24" s="49"/>
    </row>
    <row r="25" spans="1:11">
      <c r="A25" s="48"/>
      <c r="B25" s="197"/>
      <c r="C25" s="42" t="s">
        <v>84</v>
      </c>
      <c r="D25" s="15"/>
      <c r="E25" s="15"/>
      <c r="F25" s="15"/>
      <c r="G25" s="15">
        <v>1</v>
      </c>
      <c r="H25" s="191"/>
      <c r="I25" s="193"/>
      <c r="J25" s="199"/>
      <c r="K25" s="49"/>
    </row>
    <row r="26" spans="1:11">
      <c r="A26" s="48"/>
      <c r="B26" s="189" t="s">
        <v>334</v>
      </c>
      <c r="C26" s="42" t="s">
        <v>326</v>
      </c>
      <c r="D26" s="71"/>
      <c r="E26" s="71"/>
      <c r="F26" s="71"/>
      <c r="G26" s="72">
        <f>H26</f>
        <v>0</v>
      </c>
      <c r="H26" s="191"/>
      <c r="I26" s="193" t="e">
        <f t="shared" ref="I26" si="17">H26/$H$33</f>
        <v>#DIV/0!</v>
      </c>
      <c r="J26" s="198" t="e">
        <f t="shared" si="16"/>
        <v>#DIV/0!</v>
      </c>
      <c r="K26" s="49"/>
    </row>
    <row r="27" spans="1:11">
      <c r="A27" s="48"/>
      <c r="B27" s="189"/>
      <c r="C27" s="42" t="s">
        <v>84</v>
      </c>
      <c r="D27" s="15"/>
      <c r="E27" s="15"/>
      <c r="F27" s="15"/>
      <c r="G27" s="15">
        <v>1</v>
      </c>
      <c r="H27" s="191"/>
      <c r="I27" s="193"/>
      <c r="J27" s="199"/>
      <c r="K27" s="49"/>
    </row>
    <row r="28" spans="1:11">
      <c r="A28" s="48"/>
      <c r="B28" s="201" t="s">
        <v>335</v>
      </c>
      <c r="C28" s="42" t="s">
        <v>326</v>
      </c>
      <c r="D28" s="68">
        <f t="shared" ref="D28:E28" si="18">D29*$H$28</f>
        <v>0</v>
      </c>
      <c r="E28" s="68">
        <f t="shared" si="18"/>
        <v>0</v>
      </c>
      <c r="F28" s="68">
        <f>F29*$H$28</f>
        <v>0</v>
      </c>
      <c r="G28" s="71"/>
      <c r="H28" s="191"/>
      <c r="I28" s="193" t="e">
        <f t="shared" ref="I28" si="19">H28/$H$33</f>
        <v>#DIV/0!</v>
      </c>
      <c r="J28" s="198" t="e">
        <f t="shared" si="16"/>
        <v>#DIV/0!</v>
      </c>
      <c r="K28" s="49"/>
    </row>
    <row r="29" spans="1:11">
      <c r="A29" s="48"/>
      <c r="B29" s="201"/>
      <c r="C29" s="42" t="s">
        <v>84</v>
      </c>
      <c r="D29" s="15">
        <f t="shared" ref="D29:E29" si="20">1/3</f>
        <v>0.33333333333333331</v>
      </c>
      <c r="E29" s="15">
        <f t="shared" si="20"/>
        <v>0.33333333333333331</v>
      </c>
      <c r="F29" s="15">
        <f>1/3</f>
        <v>0.33333333333333331</v>
      </c>
      <c r="G29" s="15"/>
      <c r="H29" s="191"/>
      <c r="I29" s="193"/>
      <c r="J29" s="199"/>
      <c r="K29" s="49"/>
    </row>
    <row r="30" spans="1:11">
      <c r="A30" s="48"/>
      <c r="B30" s="189" t="s">
        <v>336</v>
      </c>
      <c r="C30" s="42" t="s">
        <v>326</v>
      </c>
      <c r="D30" s="71"/>
      <c r="E30" s="71"/>
      <c r="F30" s="71"/>
      <c r="G30" s="68">
        <f>H30</f>
        <v>0</v>
      </c>
      <c r="H30" s="191"/>
      <c r="I30" s="193" t="e">
        <f t="shared" ref="I30" si="21">H30/$H$33</f>
        <v>#DIV/0!</v>
      </c>
      <c r="J30" s="198" t="e">
        <f t="shared" si="16"/>
        <v>#DIV/0!</v>
      </c>
      <c r="K30" s="49"/>
    </row>
    <row r="31" spans="1:11" ht="15.75" thickBot="1">
      <c r="A31" s="48"/>
      <c r="B31" s="190"/>
      <c r="C31" s="73" t="s">
        <v>84</v>
      </c>
      <c r="D31" s="74"/>
      <c r="E31" s="74"/>
      <c r="F31" s="74"/>
      <c r="G31" s="74">
        <v>1</v>
      </c>
      <c r="H31" s="192"/>
      <c r="I31" s="194"/>
      <c r="J31" s="200"/>
      <c r="K31" s="49"/>
    </row>
    <row r="32" spans="1:11" ht="15.75" thickBot="1">
      <c r="A32" s="48"/>
      <c r="B32" s="54"/>
      <c r="C32" s="50"/>
      <c r="D32" s="55"/>
      <c r="E32" s="55"/>
      <c r="F32" s="55"/>
      <c r="G32" s="56"/>
      <c r="H32" s="57"/>
      <c r="I32" s="58"/>
      <c r="J32" s="50"/>
      <c r="K32" s="49"/>
    </row>
    <row r="33" spans="1:11">
      <c r="A33" s="48"/>
      <c r="B33" s="195" t="s">
        <v>337</v>
      </c>
      <c r="C33" s="196"/>
      <c r="D33" s="76">
        <f>D28+D20+D16+D14+D12+D10</f>
        <v>0</v>
      </c>
      <c r="E33" s="76">
        <f>E28+E20+E18+E14</f>
        <v>0</v>
      </c>
      <c r="F33" s="76">
        <f>F28+F22+F20+F18+F14</f>
        <v>0</v>
      </c>
      <c r="G33" s="76">
        <f>G30+G26+G24+G22+G20+G18+G14</f>
        <v>0</v>
      </c>
      <c r="H33" s="76">
        <f>SUM(H10:H31)</f>
        <v>0</v>
      </c>
      <c r="I33" s="77">
        <v>1</v>
      </c>
      <c r="J33" s="78"/>
      <c r="K33" s="49"/>
    </row>
    <row r="34" spans="1:11">
      <c r="A34" s="48"/>
      <c r="B34" s="185" t="s">
        <v>338</v>
      </c>
      <c r="C34" s="186"/>
      <c r="D34" s="53" t="e">
        <f>D33/$H$33</f>
        <v>#DIV/0!</v>
      </c>
      <c r="E34" s="53" t="e">
        <f t="shared" ref="E34:G34" si="22">E33/$H$33</f>
        <v>#DIV/0!</v>
      </c>
      <c r="F34" s="53" t="e">
        <f t="shared" si="22"/>
        <v>#DIV/0!</v>
      </c>
      <c r="G34" s="53" t="e">
        <f t="shared" si="22"/>
        <v>#DIV/0!</v>
      </c>
      <c r="H34" s="53"/>
      <c r="I34" s="53"/>
      <c r="J34" s="79"/>
      <c r="K34" s="49"/>
    </row>
    <row r="35" spans="1:11">
      <c r="A35" s="48"/>
      <c r="B35" s="185" t="s">
        <v>339</v>
      </c>
      <c r="C35" s="186"/>
      <c r="D35" s="59">
        <f>D33</f>
        <v>0</v>
      </c>
      <c r="E35" s="59">
        <f>D35+E33</f>
        <v>0</v>
      </c>
      <c r="F35" s="59">
        <f t="shared" ref="F35:G35" si="23">E35+F33</f>
        <v>0</v>
      </c>
      <c r="G35" s="59">
        <f t="shared" si="23"/>
        <v>0</v>
      </c>
      <c r="H35" s="52"/>
      <c r="I35" s="42"/>
      <c r="J35" s="79"/>
      <c r="K35" s="49"/>
    </row>
    <row r="36" spans="1:11" ht="15.75" thickBot="1">
      <c r="A36" s="48"/>
      <c r="B36" s="187" t="s">
        <v>340</v>
      </c>
      <c r="C36" s="188"/>
      <c r="D36" s="75" t="e">
        <f>D35/$H$33</f>
        <v>#DIV/0!</v>
      </c>
      <c r="E36" s="75" t="e">
        <f t="shared" ref="E36:G36" si="24">E35/$H$33</f>
        <v>#DIV/0!</v>
      </c>
      <c r="F36" s="75" t="e">
        <f t="shared" si="24"/>
        <v>#DIV/0!</v>
      </c>
      <c r="G36" s="75" t="e">
        <f t="shared" si="24"/>
        <v>#DIV/0!</v>
      </c>
      <c r="H36" s="73"/>
      <c r="I36" s="73"/>
      <c r="J36" s="80"/>
      <c r="K36" s="49"/>
    </row>
    <row r="37" spans="1:11" ht="15.75" thickBot="1">
      <c r="A37" s="60"/>
      <c r="B37" s="61"/>
      <c r="C37" s="61"/>
      <c r="D37" s="61"/>
      <c r="E37" s="61"/>
      <c r="F37" s="61"/>
      <c r="G37" s="61"/>
      <c r="H37" s="62"/>
      <c r="I37" s="62"/>
      <c r="J37" s="63"/>
      <c r="K37" s="64"/>
    </row>
    <row r="38" spans="1:11">
      <c r="H38" s="50"/>
      <c r="I38" s="50"/>
      <c r="J38" s="3"/>
    </row>
    <row r="39" spans="1:11">
      <c r="H39" s="57"/>
      <c r="I39" s="50"/>
      <c r="J39" s="3"/>
    </row>
    <row r="40" spans="1:11">
      <c r="H40" s="50"/>
      <c r="I40" s="50"/>
      <c r="J40" s="3"/>
    </row>
  </sheetData>
  <mergeCells count="59">
    <mergeCell ref="B2:J2"/>
    <mergeCell ref="H4:J4"/>
    <mergeCell ref="H5:J5"/>
    <mergeCell ref="B8:C9"/>
    <mergeCell ref="D8:D9"/>
    <mergeCell ref="E8:E9"/>
    <mergeCell ref="F8:F9"/>
    <mergeCell ref="G8:G9"/>
    <mergeCell ref="H8:H9"/>
    <mergeCell ref="I8:I9"/>
    <mergeCell ref="J8:J9"/>
    <mergeCell ref="H10:H11"/>
    <mergeCell ref="I10:I11"/>
    <mergeCell ref="J10:J11"/>
    <mergeCell ref="B14:B15"/>
    <mergeCell ref="H14:H15"/>
    <mergeCell ref="I14:I15"/>
    <mergeCell ref="J14:J15"/>
    <mergeCell ref="B12:B13"/>
    <mergeCell ref="H12:H13"/>
    <mergeCell ref="I12:I13"/>
    <mergeCell ref="J12:J13"/>
    <mergeCell ref="B10:B11"/>
    <mergeCell ref="B16:B17"/>
    <mergeCell ref="H16:H17"/>
    <mergeCell ref="I16:I17"/>
    <mergeCell ref="J16:J17"/>
    <mergeCell ref="B18:B19"/>
    <mergeCell ref="H18:H19"/>
    <mergeCell ref="I18:I19"/>
    <mergeCell ref="J18:J19"/>
    <mergeCell ref="B20:B21"/>
    <mergeCell ref="H20:H21"/>
    <mergeCell ref="I20:I21"/>
    <mergeCell ref="J20:J21"/>
    <mergeCell ref="B22:B23"/>
    <mergeCell ref="H22:H23"/>
    <mergeCell ref="I22:I23"/>
    <mergeCell ref="J22:J23"/>
    <mergeCell ref="B24:B25"/>
    <mergeCell ref="H24:H25"/>
    <mergeCell ref="I24:I25"/>
    <mergeCell ref="J24:J25"/>
    <mergeCell ref="J30:J31"/>
    <mergeCell ref="J26:J27"/>
    <mergeCell ref="J28:J29"/>
    <mergeCell ref="B26:B27"/>
    <mergeCell ref="H26:H27"/>
    <mergeCell ref="I26:I27"/>
    <mergeCell ref="B28:B29"/>
    <mergeCell ref="H28:H29"/>
    <mergeCell ref="I28:I29"/>
    <mergeCell ref="B35:C35"/>
    <mergeCell ref="B36:C36"/>
    <mergeCell ref="B30:B31"/>
    <mergeCell ref="H30:H31"/>
    <mergeCell ref="I30:I31"/>
    <mergeCell ref="B33:C33"/>
    <mergeCell ref="B34:C34"/>
  </mergeCells>
  <pageMargins left="0.511811024" right="0.511811024" top="0.78740157499999996" bottom="0.78740157499999996" header="0.31496062000000002" footer="0.31496062000000002"/>
  <pageSetup paperSize="9" scale="8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ornecedores xmlns="6a959979-42ad-445b-b66f-78398f8fc66a">2021-06-28T14:27:17+00:00</Fornecedores>
    <Telefone xmlns="6a959979-42ad-445b-b66f-78398f8fc66a" xsi:nil="true"/>
    <Material xmlns="6a959979-42ad-445b-b66f-78398f8fc66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E6AC919D0B93D4D97D2BD8B8487EBF5" ma:contentTypeVersion="10" ma:contentTypeDescription="Crie um novo documento." ma:contentTypeScope="" ma:versionID="e471bcfc5ac72eadf268bd361264c37c">
  <xsd:schema xmlns:xsd="http://www.w3.org/2001/XMLSchema" xmlns:xs="http://www.w3.org/2001/XMLSchema" xmlns:p="http://schemas.microsoft.com/office/2006/metadata/properties" xmlns:ns2="6a959979-42ad-445b-b66f-78398f8fc66a" targetNamespace="http://schemas.microsoft.com/office/2006/metadata/properties" ma:root="true" ma:fieldsID="6b7efcb14475a1494ce559649706e9d0" ns2:_="">
    <xsd:import namespace="6a959979-42ad-445b-b66f-78398f8fc66a"/>
    <xsd:element name="properties">
      <xsd:complexType>
        <xsd:sequence>
          <xsd:element name="documentManagement">
            <xsd:complexType>
              <xsd:all>
                <xsd:element ref="ns2:Fornecedores" minOccurs="0"/>
                <xsd:element ref="ns2:Telefone" minOccurs="0"/>
                <xsd:element ref="ns2:Material" minOccurs="0"/>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59979-42ad-445b-b66f-78398f8fc66a" elementFormDefault="qualified">
    <xsd:import namespace="http://schemas.microsoft.com/office/2006/documentManagement/types"/>
    <xsd:import namespace="http://schemas.microsoft.com/office/infopath/2007/PartnerControls"/>
    <xsd:element name="Fornecedores" ma:index="8" nillable="true" ma:displayName="Fornecedores" ma:default="[today]" ma:description="Adicionar fornecedores" ma:format="DateOnly" ma:internalName="Fornecedores">
      <xsd:simpleType>
        <xsd:restriction base="dms:DateTime"/>
      </xsd:simpleType>
    </xsd:element>
    <xsd:element name="Telefone" ma:index="9" nillable="true" ma:displayName="Telefone" ma:description="Use esse campo para inserir o número de telefone do fornecedor" ma:internalName="Telefone" ma:percentage="FALSE">
      <xsd:simpleType>
        <xsd:restriction base="dms:Number"/>
      </xsd:simpleType>
    </xsd:element>
    <xsd:element name="Material" ma:index="10" nillable="true" ma:displayName="Material" ma:description="Use esse campo para descrever o tipo de fornecimento" ma:internalName="Material">
      <xsd:simpleType>
        <xsd:restriction base="dms:Note">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72A527-EA18-4078-ADF8-CAB9E5248537}">
  <ds:schemaRefs>
    <ds:schemaRef ds:uri="http://schemas.openxmlformats.org/package/2006/metadata/core-properties"/>
    <ds:schemaRef ds:uri="http://schemas.microsoft.com/office/infopath/2007/PartnerControls"/>
    <ds:schemaRef ds:uri="http://www.w3.org/XML/1998/namespace"/>
    <ds:schemaRef ds:uri="http://purl.org/dc/terms/"/>
    <ds:schemaRef ds:uri="http://purl.org/dc/dcmitype/"/>
    <ds:schemaRef ds:uri="http://schemas.microsoft.com/office/2006/documentManagement/types"/>
    <ds:schemaRef ds:uri="6a959979-42ad-445b-b66f-78398f8fc66a"/>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6A437DEF-4F77-46EF-9DFF-B4EFBCCD6F89}">
  <ds:schemaRefs>
    <ds:schemaRef ds:uri="http://schemas.microsoft.com/sharepoint/v3/contenttype/forms"/>
  </ds:schemaRefs>
</ds:datastoreItem>
</file>

<file path=customXml/itemProps3.xml><?xml version="1.0" encoding="utf-8"?>
<ds:datastoreItem xmlns:ds="http://schemas.openxmlformats.org/officeDocument/2006/customXml" ds:itemID="{3DEB263D-46F1-435E-8C84-D3E27E90B7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59979-42ad-445b-b66f-78398f8fc66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 para fornecedores</vt:lpstr>
      <vt:lpstr>CRONOGRAMA FISICO-FINANCEIRO</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Jorge Pereira</dc:creator>
  <cp:lastModifiedBy>marcia-becker</cp:lastModifiedBy>
  <cp:revision/>
  <cp:lastPrinted>2026-04-01T13:59:50Z</cp:lastPrinted>
  <dcterms:created xsi:type="dcterms:W3CDTF">2021-06-26T23:31:10Z</dcterms:created>
  <dcterms:modified xsi:type="dcterms:W3CDTF">2026-06-03T17:37:57Z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0x010100BE6AC919D0B93D4D97D2BD8B8487EBF5</vt:lpwstr>
  </property>
  <property fmtid="{D5CDD505-2E9C-101B-9397-08002B2CF9AE}" pid="3" name="MSIP_Label_aad1aa98-b4b6-4f6d-a238-eb87b534c92d_Enabled">
    <vt:lpwstr>true</vt:lpwstr>
  </property>
  <property fmtid="{D5CDD505-2E9C-101B-9397-08002B2CF9AE}" pid="4" name="MSIP_Label_aad1aa98-b4b6-4f6d-a238-eb87b534c92d_SetDate">
    <vt:lpwstr>2023-07-24T14:46:43Z</vt:lpwstr>
  </property>
  <property fmtid="{D5CDD505-2E9C-101B-9397-08002B2CF9AE}" pid="5" name="MSIP_Label_aad1aa98-b4b6-4f6d-a238-eb87b534c92d_Method">
    <vt:lpwstr>Standard</vt:lpwstr>
  </property>
  <property fmtid="{D5CDD505-2E9C-101B-9397-08002B2CF9AE}" pid="6" name="MSIP_Label_aad1aa98-b4b6-4f6d-a238-eb87b534c92d_Name">
    <vt:lpwstr>defa4170-0d19-0005-0004-bc88714345d2</vt:lpwstr>
  </property>
  <property fmtid="{D5CDD505-2E9C-101B-9397-08002B2CF9AE}" pid="7" name="MSIP_Label_aad1aa98-b4b6-4f6d-a238-eb87b534c92d_SiteId">
    <vt:lpwstr>83bd090b-756e-4a02-a512-e5ea02c03041</vt:lpwstr>
  </property>
  <property fmtid="{D5CDD505-2E9C-101B-9397-08002B2CF9AE}" pid="8" name="MSIP_Label_aad1aa98-b4b6-4f6d-a238-eb87b534c92d_ActionId">
    <vt:lpwstr>d93a06f6-faff-4d2d-9b84-9afa94d61b53</vt:lpwstr>
  </property>
  <property fmtid="{D5CDD505-2E9C-101B-9397-08002B2CF9AE}" pid="9" name="MSIP_Label_aad1aa98-b4b6-4f6d-a238-eb87b534c92d_ContentBits">
    <vt:lpwstr>0</vt:lpwstr>
  </property>
</Properties>
</file>