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6"/>
  <workbookPr/>
  <mc:AlternateContent xmlns:mc="http://schemas.openxmlformats.org/markup-compatibility/2006">
    <mc:Choice Requires="x15">
      <x15ac:absPath xmlns:x15ac="http://schemas.microsoft.com/office/spreadsheetml/2010/11/ac" url="https://rsgovbr-my.sharepoint.com/personal/ibira-lucas_sop_rs_gov_br/Documents/Área de Trabalho/1 A MAIO 26 ANEXOS ATAS BLOCOS/ANEXOS BLOCOS 15 16 28 29 30 42 46 DEPOIS DA ELETRICA/EDITÁVEIS/"/>
    </mc:Choice>
  </mc:AlternateContent>
  <xr:revisionPtr revIDLastSave="3" documentId="14_{BBAF1ADB-30BB-47B1-B28A-3670D23260E8}" xr6:coauthVersionLast="47" xr6:coauthVersionMax="47" xr10:uidLastSave="{514437E6-3050-46C5-959E-9467AC27B810}"/>
  <bookViews>
    <workbookView xWindow="19090" yWindow="-110" windowWidth="38620" windowHeight="21100" xr2:uid="{DD428631-8D04-4C88-A807-623FB0F84083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8" i="1" l="1"/>
  <c r="G7" i="1"/>
  <c r="I10" i="1" s="1"/>
  <c r="J10" i="1" l="1"/>
  <c r="I27" i="1"/>
  <c r="H13" i="1" l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J14" i="1"/>
  <c r="J17" i="1"/>
  <c r="J25" i="1"/>
  <c r="J19" i="1"/>
  <c r="J21" i="1"/>
  <c r="J22" i="1"/>
  <c r="J13" i="1"/>
  <c r="J16" i="1"/>
  <c r="J18" i="1"/>
  <c r="J23" i="1"/>
  <c r="J24" i="1"/>
  <c r="J26" i="1"/>
  <c r="J27" i="1"/>
  <c r="J15" i="1"/>
  <c r="J20" i="1"/>
</calcChain>
</file>

<file path=xl/sharedStrings.xml><?xml version="1.0" encoding="utf-8"?>
<sst xmlns="http://schemas.openxmlformats.org/spreadsheetml/2006/main" count="100" uniqueCount="76">
  <si>
    <t>ANEXO XXIV_TR_PROPOSTA DA EMPRESA</t>
  </si>
  <si>
    <t>BLOCO 15</t>
  </si>
  <si>
    <t>PROPOSTA DA EMPRESA -</t>
  </si>
  <si>
    <t xml:space="preserve">MANUTENÇÃO PREDIAL </t>
  </si>
  <si>
    <t>PRÉDIOS PÚBLICOS</t>
  </si>
  <si>
    <t xml:space="preserve">ENDEREÇO: </t>
  </si>
  <si>
    <t>REGIÃO DA 2ª CROP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</si>
  <si>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</si>
  <si>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</si>
  <si>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</si>
  <si>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</si>
  <si>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</si>
  <si>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</si>
  <si>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</si>
  <si>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</si>
  <si>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</si>
  <si>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</si>
  <si>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</si>
  <si>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</si>
  <si>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</si>
  <si>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</si>
  <si>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</si>
  <si>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</si>
  <si>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</si>
  <si>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</si>
  <si>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</si>
  <si>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</si>
  <si>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BLOCO: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</si>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</sst>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8"/>
      <name val="Aptos Narrow"/>
      <family val="2"/>
      <scheme val="minor"/>
    </font>
    <font>
      <b/>
      <sz val="16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/>
      <bottom style="thin">
        <color rgb="FF1F497D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04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/>
    <xf numFmtId="0" fontId="1" fillId="2" borderId="3" xfId="0" applyFont="1" applyFill="1" applyBorder="1" applyAlignment="1">
      <alignment vertical="center"/>
    </xf>
    <xf numFmtId="0" fontId="2" fillId="3" borderId="4" xfId="0" applyFont="1" applyFill="1" applyBorder="1"/>
    <xf numFmtId="0" fontId="2" fillId="3" borderId="0" xfId="0" applyFont="1" applyFill="1"/>
    <xf numFmtId="0" fontId="3" fillId="3" borderId="0" xfId="0" applyFont="1" applyFill="1" applyAlignment="1">
      <alignment horizontal="center" vertical="center"/>
    </xf>
    <xf numFmtId="0" fontId="1" fillId="3" borderId="0" xfId="0" applyFont="1" applyFill="1"/>
    <xf numFmtId="0" fontId="1" fillId="3" borderId="5" xfId="0" applyFont="1" applyFill="1" applyBorder="1"/>
    <xf numFmtId="0" fontId="4" fillId="3" borderId="0" xfId="0" applyFont="1" applyFill="1" applyAlignment="1">
      <alignment vertical="center"/>
    </xf>
    <xf numFmtId="0" fontId="4" fillId="3" borderId="5" xfId="0" applyFont="1" applyFill="1" applyBorder="1" applyAlignment="1">
      <alignment vertical="center"/>
    </xf>
    <xf numFmtId="0" fontId="0" fillId="3" borderId="0" xfId="0" applyFill="1"/>
    <xf numFmtId="0" fontId="3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vertical="center"/>
    </xf>
    <xf numFmtId="10" fontId="4" fillId="3" borderId="0" xfId="0" applyNumberFormat="1" applyFont="1" applyFill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3" fontId="6" fillId="4" borderId="9" xfId="0" applyNumberFormat="1" applyFont="1" applyFill="1" applyBorder="1" applyAlignment="1">
      <alignment vertical="center"/>
    </xf>
    <xf numFmtId="3" fontId="6" fillId="4" borderId="6" xfId="0" applyNumberFormat="1" applyFont="1" applyFill="1" applyBorder="1" applyAlignment="1">
      <alignment vertical="center"/>
    </xf>
    <xf numFmtId="3" fontId="6" fillId="4" borderId="12" xfId="0" applyNumberFormat="1" applyFont="1" applyFill="1" applyBorder="1" applyAlignment="1">
      <alignment vertical="center"/>
    </xf>
    <xf numFmtId="8" fontId="6" fillId="4" borderId="13" xfId="0" applyNumberFormat="1" applyFont="1" applyFill="1" applyBorder="1" applyAlignment="1">
      <alignment horizontal="center" vertical="center"/>
    </xf>
    <xf numFmtId="8" fontId="7" fillId="4" borderId="0" xfId="0" applyNumberFormat="1" applyFont="1" applyFill="1" applyAlignment="1">
      <alignment horizontal="left" vertical="center"/>
    </xf>
    <xf numFmtId="8" fontId="7" fillId="4" borderId="5" xfId="0" applyNumberFormat="1" applyFont="1" applyFill="1" applyBorder="1" applyAlignment="1">
      <alignment horizontal="left" vertical="center"/>
    </xf>
    <xf numFmtId="0" fontId="8" fillId="0" borderId="7" xfId="0" applyFont="1" applyBorder="1"/>
    <xf numFmtId="0" fontId="7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right"/>
    </xf>
    <xf numFmtId="0" fontId="10" fillId="5" borderId="9" xfId="0" applyFont="1" applyFill="1" applyBorder="1" applyAlignment="1">
      <alignment horizontal="left"/>
    </xf>
    <xf numFmtId="0" fontId="10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10" fontId="9" fillId="6" borderId="9" xfId="0" applyNumberFormat="1" applyFont="1" applyFill="1" applyBorder="1" applyAlignment="1">
      <alignment horizontal="center" vertical="center"/>
    </xf>
    <xf numFmtId="10" fontId="9" fillId="0" borderId="1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right" vertical="center"/>
    </xf>
    <xf numFmtId="10" fontId="9" fillId="0" borderId="16" xfId="0" applyNumberFormat="1" applyFont="1" applyBorder="1" applyAlignment="1">
      <alignment horizontal="left" vertical="center" wrapText="1"/>
    </xf>
    <xf numFmtId="0" fontId="8" fillId="0" borderId="4" xfId="0" applyFont="1" applyBorder="1"/>
    <xf numFmtId="0" fontId="7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/>
    </xf>
    <xf numFmtId="0" fontId="10" fillId="5" borderId="12" xfId="0" applyFont="1" applyFill="1" applyBorder="1" applyAlignment="1">
      <alignment horizontal="left"/>
    </xf>
    <xf numFmtId="0" fontId="8" fillId="0" borderId="0" xfId="0" applyFont="1"/>
    <xf numFmtId="0" fontId="9" fillId="0" borderId="17" xfId="0" applyFont="1" applyBorder="1" applyAlignment="1">
      <alignment horizontal="left" vertical="center"/>
    </xf>
    <xf numFmtId="10" fontId="9" fillId="0" borderId="14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right" vertical="center"/>
    </xf>
    <xf numFmtId="0" fontId="2" fillId="0" borderId="19" xfId="0" applyFont="1" applyBorder="1"/>
    <xf numFmtId="0" fontId="9" fillId="0" borderId="8" xfId="0" applyFont="1" applyBorder="1" applyAlignment="1">
      <alignment horizontal="left"/>
    </xf>
    <xf numFmtId="0" fontId="11" fillId="0" borderId="8" xfId="0" applyFont="1" applyBorder="1"/>
    <xf numFmtId="0" fontId="11" fillId="5" borderId="8" xfId="0" applyFont="1" applyFill="1" applyBorder="1"/>
    <xf numFmtId="0" fontId="12" fillId="0" borderId="10" xfId="0" applyFont="1" applyBorder="1" applyAlignment="1">
      <alignment horizontal="center" vertical="center" wrapText="1"/>
    </xf>
    <xf numFmtId="8" fontId="13" fillId="0" borderId="9" xfId="0" applyNumberFormat="1" applyFont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0" fillId="5" borderId="4" xfId="0" applyFont="1" applyFill="1" applyBorder="1"/>
    <xf numFmtId="0" fontId="10" fillId="5" borderId="0" xfId="0" applyFont="1" applyFill="1"/>
    <xf numFmtId="0" fontId="10" fillId="5" borderId="0" xfId="0" applyFont="1" applyFill="1" applyAlignment="1">
      <alignment horizontal="left"/>
    </xf>
    <xf numFmtId="0" fontId="12" fillId="0" borderId="17" xfId="0" applyFont="1" applyBorder="1" applyAlignment="1">
      <alignment horizontal="center" vertical="center" wrapText="1"/>
    </xf>
    <xf numFmtId="8" fontId="13" fillId="0" borderId="22" xfId="0" applyNumberFormat="1" applyFont="1" applyBorder="1" applyAlignment="1">
      <alignment horizontal="center" vertical="center" wrapText="1"/>
    </xf>
    <xf numFmtId="10" fontId="15" fillId="7" borderId="23" xfId="0" applyNumberFormat="1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/>
    </xf>
    <xf numFmtId="0" fontId="7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 wrapText="1"/>
    </xf>
    <xf numFmtId="164" fontId="7" fillId="4" borderId="9" xfId="0" applyNumberFormat="1" applyFont="1" applyFill="1" applyBorder="1" applyAlignment="1">
      <alignment horizontal="left" vertical="center"/>
    </xf>
    <xf numFmtId="0" fontId="7" fillId="9" borderId="24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center" vertical="center" wrapText="1"/>
    </xf>
    <xf numFmtId="0" fontId="16" fillId="11" borderId="4" xfId="0" applyFont="1" applyFill="1" applyBorder="1" applyAlignment="1">
      <alignment horizontal="center" vertical="center"/>
    </xf>
    <xf numFmtId="0" fontId="16" fillId="11" borderId="25" xfId="0" applyFont="1" applyFill="1" applyBorder="1" applyAlignment="1">
      <alignment horizontal="center" vertical="center"/>
    </xf>
    <xf numFmtId="0" fontId="17" fillId="11" borderId="25" xfId="1" applyFill="1" applyBorder="1" applyAlignment="1">
      <alignment horizontal="center" vertical="center"/>
    </xf>
    <xf numFmtId="0" fontId="18" fillId="0" borderId="26" xfId="0" applyFont="1" applyBorder="1" applyAlignment="1">
      <alignment vertical="center"/>
    </xf>
    <xf numFmtId="4" fontId="16" fillId="11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1" borderId="25" xfId="0" applyFont="1" applyFill="1" applyBorder="1" applyAlignment="1">
      <alignment horizontal="center" vertical="center"/>
    </xf>
    <xf numFmtId="4" fontId="16" fillId="0" borderId="13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7" fillId="11" borderId="28" xfId="1" applyFill="1" applyBorder="1" applyAlignment="1">
      <alignment horizontal="center" vertical="center"/>
    </xf>
    <xf numFmtId="0" fontId="18" fillId="0" borderId="29" xfId="0" applyFont="1" applyBorder="1" applyAlignment="1">
      <alignment vertical="center"/>
    </xf>
    <xf numFmtId="4" fontId="16" fillId="11" borderId="28" xfId="0" applyNumberFormat="1" applyFont="1" applyFill="1" applyBorder="1" applyAlignment="1">
      <alignment horizontal="right" vertical="center"/>
    </xf>
    <xf numFmtId="4" fontId="16" fillId="0" borderId="28" xfId="0" applyNumberFormat="1" applyFont="1" applyBorder="1" applyAlignment="1">
      <alignment horizontal="right" vertical="center"/>
    </xf>
    <xf numFmtId="0" fontId="19" fillId="11" borderId="28" xfId="0" applyFont="1" applyFill="1" applyBorder="1" applyAlignment="1">
      <alignment horizontal="center" vertical="center"/>
    </xf>
    <xf numFmtId="4" fontId="16" fillId="0" borderId="15" xfId="0" applyNumberFormat="1" applyFont="1" applyBorder="1" applyAlignment="1">
      <alignment horizontal="right" vertical="center"/>
    </xf>
    <xf numFmtId="10" fontId="16" fillId="0" borderId="20" xfId="0" applyNumberFormat="1" applyFont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/>
    </xf>
    <xf numFmtId="0" fontId="19" fillId="11" borderId="30" xfId="0" applyFont="1" applyFill="1" applyBorder="1" applyAlignment="1">
      <alignment horizontal="center" vertical="center"/>
    </xf>
    <xf numFmtId="4" fontId="16" fillId="11" borderId="30" xfId="0" applyNumberFormat="1" applyFont="1" applyFill="1" applyBorder="1" applyAlignment="1">
      <alignment horizontal="right" vertical="center"/>
    </xf>
    <xf numFmtId="4" fontId="16" fillId="0" borderId="14" xfId="0" applyNumberFormat="1" applyFont="1" applyBorder="1" applyAlignment="1">
      <alignment horizontal="right" vertical="center"/>
    </xf>
    <xf numFmtId="0" fontId="20" fillId="12" borderId="31" xfId="0" applyFont="1" applyFill="1" applyBorder="1" applyAlignment="1">
      <alignment horizontal="center" vertical="center"/>
    </xf>
    <xf numFmtId="0" fontId="20" fillId="12" borderId="32" xfId="0" applyFont="1" applyFill="1" applyBorder="1" applyAlignment="1">
      <alignment horizontal="center" vertical="center"/>
    </xf>
    <xf numFmtId="4" fontId="20" fillId="12" borderId="32" xfId="0" applyNumberFormat="1" applyFont="1" applyFill="1" applyBorder="1" applyAlignment="1">
      <alignment horizontal="right" vertical="center"/>
    </xf>
    <xf numFmtId="4" fontId="20" fillId="12" borderId="33" xfId="0" applyNumberFormat="1" applyFont="1" applyFill="1" applyBorder="1" applyAlignment="1">
      <alignment horizontal="right" vertical="center"/>
    </xf>
    <xf numFmtId="10" fontId="16" fillId="0" borderId="34" xfId="0" applyNumberFormat="1" applyFont="1" applyBorder="1" applyAlignment="1">
      <alignment horizontal="center" vertical="center"/>
    </xf>
    <xf numFmtId="0" fontId="7" fillId="10" borderId="15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10" fontId="14" fillId="8" borderId="21" xfId="0" applyNumberFormat="1" applyFont="1" applyFill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FF842-1184-487F-A039-9ACD2840DAA7}">
  <dimension ref="A1:J27"/>
  <sheetViews>
    <sheetView tabSelected="1" topLeftCell="D1" workbookViewId="0">
      <selection activeCell="H21" sqref="H21"/>
    </sheetView>
  </sheetViews>
  <sheetFormatPr defaultRowHeight="15"/>
  <cols>
    <col min="2" max="2" width="12.5703125" customWidth="1"/>
    <col min="3" max="3" width="13.42578125" customWidth="1"/>
    <col min="4" max="4" width="78.5703125" customWidth="1"/>
    <col min="5" max="5" width="28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 ht="24">
      <c r="A1" s="1"/>
      <c r="B1" s="2"/>
      <c r="C1" s="2"/>
      <c r="D1" s="3" t="s">
        <v>0</v>
      </c>
      <c r="E1" s="3" t="s">
        <v>1</v>
      </c>
      <c r="F1" s="2"/>
      <c r="G1" s="4"/>
      <c r="H1" s="5"/>
      <c r="I1" s="4"/>
      <c r="J1" s="6"/>
    </row>
    <row r="2" spans="1:10" ht="24">
      <c r="A2" s="7"/>
      <c r="B2" s="8"/>
      <c r="C2" s="8"/>
      <c r="D2" s="9"/>
      <c r="E2" s="9"/>
      <c r="F2" s="10"/>
      <c r="G2" s="10"/>
      <c r="H2" s="10"/>
      <c r="I2" s="10"/>
      <c r="J2" s="11"/>
    </row>
    <row r="3" spans="1:10" ht="24">
      <c r="A3" s="7"/>
      <c r="B3" s="8"/>
      <c r="C3" s="8"/>
      <c r="D3" s="9"/>
      <c r="E3" s="9"/>
      <c r="F3" s="12"/>
      <c r="G3" s="12"/>
      <c r="H3" s="12"/>
      <c r="I3" s="12"/>
      <c r="J3" s="13"/>
    </row>
    <row r="4" spans="1:10" ht="24">
      <c r="A4" s="7"/>
      <c r="B4" s="8"/>
      <c r="C4" s="14"/>
      <c r="D4" s="15"/>
      <c r="E4" s="15"/>
      <c r="F4" s="16"/>
      <c r="G4" s="12"/>
      <c r="H4" s="12"/>
      <c r="I4" s="17"/>
      <c r="J4" s="13"/>
    </row>
    <row r="5" spans="1:10" ht="21">
      <c r="A5" s="96" t="s">
        <v>2</v>
      </c>
      <c r="B5" s="97"/>
      <c r="C5" s="97"/>
      <c r="D5" s="19" t="s">
        <v>1</v>
      </c>
      <c r="G5" s="20" t="s">
        <v>3</v>
      </c>
      <c r="H5" s="18">
        <v>55</v>
      </c>
      <c r="I5" s="21" t="s">
        <v>4</v>
      </c>
      <c r="J5" s="22"/>
    </row>
    <row r="6" spans="1:10" ht="18.75">
      <c r="A6" s="98" t="s">
        <v>5</v>
      </c>
      <c r="B6" s="99"/>
      <c r="C6" s="99"/>
      <c r="D6" s="23" t="s">
        <v>6</v>
      </c>
      <c r="E6" s="24"/>
      <c r="F6" s="25"/>
      <c r="G6" s="26" t="s">
        <v>7</v>
      </c>
      <c r="H6" s="26" t="s">
        <v>8</v>
      </c>
      <c r="I6" s="27"/>
      <c r="J6" s="28"/>
    </row>
    <row r="7" spans="1:10" ht="15.75">
      <c r="A7" s="29"/>
      <c r="B7" s="30"/>
      <c r="C7" s="31" t="s">
        <v>9</v>
      </c>
      <c r="D7" s="32" t="s">
        <v>10</v>
      </c>
      <c r="E7" s="33" t="s">
        <v>11</v>
      </c>
      <c r="F7" s="34" t="s">
        <v>12</v>
      </c>
      <c r="G7" s="35">
        <f>H7</f>
        <v>0.24279999999999999</v>
      </c>
      <c r="H7" s="36">
        <v>0.24279999999999999</v>
      </c>
      <c r="I7" s="37" t="s">
        <v>13</v>
      </c>
      <c r="J7" s="38">
        <v>0.96120000000000005</v>
      </c>
    </row>
    <row r="8" spans="1:10" ht="15.75">
      <c r="A8" s="39"/>
      <c r="B8" s="40"/>
      <c r="C8" s="41" t="s">
        <v>14</v>
      </c>
      <c r="D8" s="42" t="s">
        <v>15</v>
      </c>
      <c r="E8" s="43"/>
      <c r="F8" s="44" t="s">
        <v>16</v>
      </c>
      <c r="G8" s="35">
        <f>H8</f>
        <v>0.1792</v>
      </c>
      <c r="H8" s="45">
        <v>0.1792</v>
      </c>
      <c r="I8" s="46" t="s">
        <v>17</v>
      </c>
      <c r="J8" s="38">
        <v>0.56669999999999998</v>
      </c>
    </row>
    <row r="9" spans="1:10" ht="21">
      <c r="A9" s="47"/>
      <c r="B9" s="48" t="s">
        <v>18</v>
      </c>
      <c r="C9" s="49"/>
      <c r="D9" s="50"/>
      <c r="E9" s="100" t="s">
        <v>19</v>
      </c>
      <c r="F9" s="100"/>
      <c r="G9" s="100"/>
      <c r="H9" s="51" t="s">
        <v>20</v>
      </c>
      <c r="I9" s="52">
        <v>75627610.349999994</v>
      </c>
      <c r="J9" s="53" t="s">
        <v>21</v>
      </c>
    </row>
    <row r="10" spans="1:10" ht="24">
      <c r="A10" s="54" t="s">
        <v>22</v>
      </c>
      <c r="B10" s="55"/>
      <c r="C10" s="55"/>
      <c r="D10" s="56" t="s">
        <v>23</v>
      </c>
      <c r="E10" s="101">
        <v>0</v>
      </c>
      <c r="F10" s="101"/>
      <c r="G10" s="101"/>
      <c r="H10" s="57" t="s">
        <v>24</v>
      </c>
      <c r="I10" s="58">
        <f>(I9/(1+H7)*(1-E10)*(1+G7))</f>
        <v>75627610.349999994</v>
      </c>
      <c r="J10" s="59">
        <f>100%-(I10/I9)</f>
        <v>0</v>
      </c>
    </row>
    <row r="11" spans="1:10" ht="15.75">
      <c r="A11" s="102" t="s">
        <v>25</v>
      </c>
      <c r="B11" s="103"/>
      <c r="C11" s="103"/>
      <c r="D11" s="60" t="s">
        <v>26</v>
      </c>
      <c r="E11" s="61" t="s">
        <v>27</v>
      </c>
      <c r="F11" s="62" t="s">
        <v>1</v>
      </c>
      <c r="G11" s="63" t="s">
        <v>28</v>
      </c>
      <c r="H11" s="64">
        <v>131354.45000000001</v>
      </c>
      <c r="I11" s="94" t="s">
        <v>29</v>
      </c>
      <c r="J11" s="95"/>
    </row>
    <row r="12" spans="1:10" ht="47.25">
      <c r="A12" s="65" t="s">
        <v>30</v>
      </c>
      <c r="B12" s="66" t="s">
        <v>31</v>
      </c>
      <c r="C12" s="66" t="s">
        <v>32</v>
      </c>
      <c r="D12" s="66" t="s">
        <v>33</v>
      </c>
      <c r="E12" s="66" t="s">
        <v>34</v>
      </c>
      <c r="F12" s="66" t="s">
        <v>35</v>
      </c>
      <c r="G12" s="66" t="s">
        <v>36</v>
      </c>
      <c r="H12" s="66" t="s">
        <v>37</v>
      </c>
      <c r="I12" s="66" t="s">
        <v>38</v>
      </c>
      <c r="J12" s="67" t="s">
        <v>39</v>
      </c>
    </row>
    <row r="13" spans="1:10" ht="18.75">
      <c r="A13" s="68">
        <v>1</v>
      </c>
      <c r="B13" s="69" t="s">
        <v>40</v>
      </c>
      <c r="C13" s="70" t="s">
        <v>41</v>
      </c>
      <c r="D13" s="71" t="s">
        <v>42</v>
      </c>
      <c r="E13" s="72">
        <v>472.82</v>
      </c>
      <c r="F13" s="73">
        <v>2244.31</v>
      </c>
      <c r="G13" s="74" t="s">
        <v>43</v>
      </c>
      <c r="H13" s="72">
        <f t="shared" ref="H13:H26" si="0">E13-(E13*$J$10)</f>
        <v>472.82</v>
      </c>
      <c r="I13" s="75">
        <f>F13*H13</f>
        <v>1061154.6542</v>
      </c>
      <c r="J13" s="76">
        <f>$J$10</f>
        <v>0</v>
      </c>
    </row>
    <row r="14" spans="1:10" ht="18.75">
      <c r="A14" s="68">
        <v>2</v>
      </c>
      <c r="B14" s="77" t="s">
        <v>40</v>
      </c>
      <c r="C14" s="78" t="s">
        <v>44</v>
      </c>
      <c r="D14" s="79" t="s">
        <v>45</v>
      </c>
      <c r="E14" s="80">
        <v>91.71</v>
      </c>
      <c r="F14" s="81">
        <v>48861.09</v>
      </c>
      <c r="G14" s="82" t="s">
        <v>46</v>
      </c>
      <c r="H14" s="80">
        <f t="shared" si="0"/>
        <v>91.71</v>
      </c>
      <c r="I14" s="83">
        <f t="shared" ref="I14:I26" si="1">F14*H14</f>
        <v>4481050.5638999995</v>
      </c>
      <c r="J14" s="84">
        <f t="shared" ref="J14:J26" si="2">$J$10</f>
        <v>0</v>
      </c>
    </row>
    <row r="15" spans="1:10" ht="18.75">
      <c r="A15" s="68">
        <v>3</v>
      </c>
      <c r="B15" s="85" t="s">
        <v>40</v>
      </c>
      <c r="C15" s="78" t="s">
        <v>47</v>
      </c>
      <c r="D15" s="79" t="s">
        <v>48</v>
      </c>
      <c r="E15" s="80">
        <v>888.03</v>
      </c>
      <c r="F15" s="81">
        <v>4563.2</v>
      </c>
      <c r="G15" s="82" t="s">
        <v>49</v>
      </c>
      <c r="H15" s="80">
        <f t="shared" si="0"/>
        <v>888.03</v>
      </c>
      <c r="I15" s="83">
        <f t="shared" si="1"/>
        <v>4052258.4959999998</v>
      </c>
      <c r="J15" s="84">
        <f t="shared" si="2"/>
        <v>0</v>
      </c>
    </row>
    <row r="16" spans="1:10" ht="18.75">
      <c r="A16" s="68">
        <v>4</v>
      </c>
      <c r="B16" s="85" t="s">
        <v>40</v>
      </c>
      <c r="C16" s="78" t="s">
        <v>50</v>
      </c>
      <c r="D16" s="79" t="s">
        <v>51</v>
      </c>
      <c r="E16" s="80">
        <v>887.26</v>
      </c>
      <c r="F16" s="81">
        <v>2206.6799999999998</v>
      </c>
      <c r="G16" s="82" t="s">
        <v>49</v>
      </c>
      <c r="H16" s="80">
        <f t="shared" si="0"/>
        <v>887.26</v>
      </c>
      <c r="I16" s="83">
        <f t="shared" si="1"/>
        <v>1957898.8967999998</v>
      </c>
      <c r="J16" s="84">
        <f t="shared" si="2"/>
        <v>0</v>
      </c>
    </row>
    <row r="17" spans="1:10" ht="18.75">
      <c r="A17" s="68">
        <v>5</v>
      </c>
      <c r="B17" s="85" t="s">
        <v>40</v>
      </c>
      <c r="C17" s="78" t="s">
        <v>52</v>
      </c>
      <c r="D17" s="79" t="s">
        <v>53</v>
      </c>
      <c r="E17" s="80">
        <v>426.73</v>
      </c>
      <c r="F17" s="81">
        <v>7291.51</v>
      </c>
      <c r="G17" s="82" t="s">
        <v>43</v>
      </c>
      <c r="H17" s="80">
        <f t="shared" si="0"/>
        <v>426.73</v>
      </c>
      <c r="I17" s="83">
        <f t="shared" si="1"/>
        <v>3111506.0623000003</v>
      </c>
      <c r="J17" s="84">
        <f t="shared" si="2"/>
        <v>0</v>
      </c>
    </row>
    <row r="18" spans="1:10" ht="18.75">
      <c r="A18" s="68">
        <v>6</v>
      </c>
      <c r="B18" s="85" t="s">
        <v>40</v>
      </c>
      <c r="C18" s="78" t="s">
        <v>54</v>
      </c>
      <c r="D18" s="79" t="s">
        <v>55</v>
      </c>
      <c r="E18" s="80">
        <v>1009.12</v>
      </c>
      <c r="F18" s="81">
        <v>4806.6400000000003</v>
      </c>
      <c r="G18" s="82" t="s">
        <v>43</v>
      </c>
      <c r="H18" s="80">
        <f t="shared" si="0"/>
        <v>1009.12</v>
      </c>
      <c r="I18" s="83">
        <f t="shared" si="1"/>
        <v>4850476.5568000004</v>
      </c>
      <c r="J18" s="84">
        <f t="shared" si="2"/>
        <v>0</v>
      </c>
    </row>
    <row r="19" spans="1:10" ht="18.75">
      <c r="A19" s="68">
        <v>7</v>
      </c>
      <c r="B19" s="85" t="s">
        <v>40</v>
      </c>
      <c r="C19" s="78" t="s">
        <v>56</v>
      </c>
      <c r="D19" s="79" t="s">
        <v>57</v>
      </c>
      <c r="E19" s="80">
        <v>314.85000000000002</v>
      </c>
      <c r="F19" s="81">
        <v>39649.699999999997</v>
      </c>
      <c r="G19" s="82" t="s">
        <v>43</v>
      </c>
      <c r="H19" s="80">
        <f t="shared" si="0"/>
        <v>314.85000000000002</v>
      </c>
      <c r="I19" s="83">
        <f t="shared" si="1"/>
        <v>12483708.045</v>
      </c>
      <c r="J19" s="84">
        <f t="shared" si="2"/>
        <v>0</v>
      </c>
    </row>
    <row r="20" spans="1:10" ht="18.75">
      <c r="A20" s="68">
        <v>8</v>
      </c>
      <c r="B20" s="85" t="s">
        <v>40</v>
      </c>
      <c r="C20" s="78" t="s">
        <v>58</v>
      </c>
      <c r="D20" s="79" t="s">
        <v>59</v>
      </c>
      <c r="E20" s="80">
        <v>522.47</v>
      </c>
      <c r="F20" s="81">
        <v>16748.61</v>
      </c>
      <c r="G20" s="82" t="s">
        <v>60</v>
      </c>
      <c r="H20" s="80">
        <f t="shared" si="0"/>
        <v>522.47</v>
      </c>
      <c r="I20" s="83">
        <f>F20*H20</f>
        <v>8750646.2667000014</v>
      </c>
      <c r="J20" s="84">
        <f t="shared" si="2"/>
        <v>0</v>
      </c>
    </row>
    <row r="21" spans="1:10" ht="18.75">
      <c r="A21" s="68">
        <v>9</v>
      </c>
      <c r="B21" s="85" t="s">
        <v>40</v>
      </c>
      <c r="C21" s="78" t="s">
        <v>61</v>
      </c>
      <c r="D21" s="79" t="s">
        <v>62</v>
      </c>
      <c r="E21" s="80">
        <v>488.57</v>
      </c>
      <c r="F21" s="81">
        <v>3774.28</v>
      </c>
      <c r="G21" s="82" t="s">
        <v>60</v>
      </c>
      <c r="H21" s="80">
        <f t="shared" si="0"/>
        <v>488.57</v>
      </c>
      <c r="I21" s="83">
        <f t="shared" si="1"/>
        <v>1843999.9796</v>
      </c>
      <c r="J21" s="84">
        <f t="shared" si="2"/>
        <v>0</v>
      </c>
    </row>
    <row r="22" spans="1:10" ht="18.75">
      <c r="A22" s="68">
        <v>10</v>
      </c>
      <c r="B22" s="85" t="s">
        <v>40</v>
      </c>
      <c r="C22" s="78" t="s">
        <v>63</v>
      </c>
      <c r="D22" s="79" t="s">
        <v>64</v>
      </c>
      <c r="E22" s="80">
        <v>585.83000000000004</v>
      </c>
      <c r="F22" s="81">
        <v>6340.48</v>
      </c>
      <c r="G22" s="82" t="s">
        <v>60</v>
      </c>
      <c r="H22" s="80">
        <f t="shared" si="0"/>
        <v>585.83000000000004</v>
      </c>
      <c r="I22" s="83">
        <f t="shared" si="1"/>
        <v>3714443.3983999998</v>
      </c>
      <c r="J22" s="84">
        <f t="shared" si="2"/>
        <v>0</v>
      </c>
    </row>
    <row r="23" spans="1:10" ht="18.75">
      <c r="A23" s="68">
        <v>11</v>
      </c>
      <c r="B23" s="85" t="s">
        <v>40</v>
      </c>
      <c r="C23" s="78" t="s">
        <v>65</v>
      </c>
      <c r="D23" s="79" t="s">
        <v>66</v>
      </c>
      <c r="E23" s="80">
        <v>279.73</v>
      </c>
      <c r="F23" s="81">
        <v>67410.25</v>
      </c>
      <c r="G23" s="82" t="s">
        <v>43</v>
      </c>
      <c r="H23" s="80">
        <f t="shared" si="0"/>
        <v>279.73</v>
      </c>
      <c r="I23" s="83">
        <f t="shared" si="1"/>
        <v>18856669.232500002</v>
      </c>
      <c r="J23" s="84">
        <f t="shared" si="2"/>
        <v>0</v>
      </c>
    </row>
    <row r="24" spans="1:10" ht="18.75">
      <c r="A24" s="68">
        <v>12</v>
      </c>
      <c r="B24" s="85" t="s">
        <v>40</v>
      </c>
      <c r="C24" s="78" t="s">
        <v>67</v>
      </c>
      <c r="D24" s="79" t="s">
        <v>68</v>
      </c>
      <c r="E24" s="80">
        <v>54.8</v>
      </c>
      <c r="F24" s="81">
        <v>173097.72</v>
      </c>
      <c r="G24" s="82" t="s">
        <v>43</v>
      </c>
      <c r="H24" s="80">
        <f t="shared" si="0"/>
        <v>54.8</v>
      </c>
      <c r="I24" s="83">
        <f t="shared" si="1"/>
        <v>9485755.0559999999</v>
      </c>
      <c r="J24" s="84">
        <f t="shared" si="2"/>
        <v>0</v>
      </c>
    </row>
    <row r="25" spans="1:10" ht="18.75">
      <c r="A25" s="68">
        <v>13</v>
      </c>
      <c r="B25" s="85" t="s">
        <v>40</v>
      </c>
      <c r="C25" s="78" t="s">
        <v>69</v>
      </c>
      <c r="D25" s="79" t="s">
        <v>70</v>
      </c>
      <c r="E25" s="80">
        <v>572.23</v>
      </c>
      <c r="F25" s="81">
        <v>1503.65</v>
      </c>
      <c r="G25" s="82" t="s">
        <v>46</v>
      </c>
      <c r="H25" s="80">
        <f t="shared" si="0"/>
        <v>572.23</v>
      </c>
      <c r="I25" s="83">
        <f t="shared" si="1"/>
        <v>860433.63950000005</v>
      </c>
      <c r="J25" s="84">
        <f t="shared" si="2"/>
        <v>0</v>
      </c>
    </row>
    <row r="26" spans="1:10" ht="18.75">
      <c r="A26" s="68">
        <v>14</v>
      </c>
      <c r="B26" s="85" t="s">
        <v>71</v>
      </c>
      <c r="C26" s="78" t="s">
        <v>72</v>
      </c>
      <c r="D26" s="79" t="s">
        <v>73</v>
      </c>
      <c r="E26" s="80">
        <v>1843.12</v>
      </c>
      <c r="F26" s="81">
        <v>63.81</v>
      </c>
      <c r="G26" s="86" t="s">
        <v>60</v>
      </c>
      <c r="H26" s="87">
        <f t="shared" si="0"/>
        <v>1843.12</v>
      </c>
      <c r="I26" s="88">
        <f t="shared" si="1"/>
        <v>117609.4872</v>
      </c>
      <c r="J26" s="84">
        <f t="shared" si="2"/>
        <v>0</v>
      </c>
    </row>
    <row r="27" spans="1:10" ht="19.5" thickBot="1">
      <c r="A27" s="89"/>
      <c r="B27" s="90"/>
      <c r="C27" s="90"/>
      <c r="D27" s="90" t="s">
        <v>74</v>
      </c>
      <c r="E27" s="91"/>
      <c r="F27" s="91"/>
      <c r="G27" s="92"/>
      <c r="H27" s="92" t="s">
        <v>75</v>
      </c>
      <c r="I27" s="92">
        <f>I10</f>
        <v>75627610.349999994</v>
      </c>
      <c r="J27" s="93">
        <f>$J$10</f>
        <v>0</v>
      </c>
    </row>
  </sheetData>
  <sheetProtection algorithmName="SHA-512" hashValue="vjNhlQTNpIoE0AhwlaBopCw6uwPQy7MEh1uZQr6ls4zfp+AmaHVZAxA0TEqz8dnQj2RDvTo0UbK21D2T8O9TmA==" saltValue="waB4IxHpo1V6rEHYD64HRg==" spinCount="100000" sheet="1" objects="1" scenarios="1"/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</protectedRanges>
  <mergeCells count="6">
    <mergeCell ref="I11:J11"/>
    <mergeCell ref="A5:C5"/>
    <mergeCell ref="A6:C6"/>
    <mergeCell ref="E9:G9"/>
    <mergeCell ref="E10:G10"/>
    <mergeCell ref="A11:C11"/>
  </mergeCells>
  <hyperlinks>
    <hyperlink ref="C13" location="C1!A1" display="C1!A1" xr:uid="{9F60AC84-D139-47CF-ADC2-592012429C3F}"/>
    <hyperlink ref="C14" location="C2!A1" display="C2!A1" xr:uid="{0FCE9E48-F8CD-435C-983C-6C221CB8290F}"/>
    <hyperlink ref="C15" location="C3!A1" display="C3!A1" xr:uid="{58441AB8-F869-4A5D-821B-2815B939EF4E}"/>
    <hyperlink ref="C16" location="C4!A1" display="C4!A1" xr:uid="{48A2802D-335F-4E2E-AEB5-287128B1A624}"/>
    <hyperlink ref="C17" location="C5!A1" display="C5!A1" xr:uid="{5E717BEE-306D-4F94-9D86-83B4C9FF55B5}"/>
    <hyperlink ref="C18" location="C7!A1" display="C7!A1" xr:uid="{1556BDE7-63C8-46E2-9C0B-4693DAA6CBE6}"/>
    <hyperlink ref="C19" location="C8!A1" display="C8!A1" xr:uid="{BF0EB89C-2EBD-4D68-AAE1-C3F603B9EBB5}"/>
    <hyperlink ref="C20" location="C10!A1" display="C10!A1" xr:uid="{BC18EFEF-751D-4367-8589-B786CD175667}"/>
    <hyperlink ref="C21" location="C12!A1" display="C12!A1" xr:uid="{4EB2B8A8-D77B-4ABF-B7C1-5C11838295CC}"/>
    <hyperlink ref="C22" location="C14!A1" display="C14!A1" xr:uid="{6F54CC5B-BA22-432E-876B-709C018F0925}"/>
    <hyperlink ref="C23" location="C15!A1" display="C15!A1" xr:uid="{1FA59726-43BD-4ED4-AC47-CCAFE75D147D}"/>
    <hyperlink ref="C24" location="C16!A1" display="C16!A1" xr:uid="{BE9A6BA4-B8D6-4B74-BFDC-BDA24575A483}"/>
    <hyperlink ref="C25" location="C18!A1" display="C18!A1" xr:uid="{7A95B7A0-81E3-4620-B34C-1304C4C70C89}"/>
    <hyperlink ref="C26" location="C19!A1" display="C19!A1" xr:uid="{65729C50-4A91-4293-8854-C201D65606AC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Ibirá Santos Lucas - [ SOP ]</dc:creator>
  <cp:keywords/>
  <dc:description/>
  <cp:lastModifiedBy>Raul Barrios Nogueira</cp:lastModifiedBy>
  <cp:revision/>
  <dcterms:created xsi:type="dcterms:W3CDTF">2026-06-03T20:21:44Z</dcterms:created>
  <dcterms:modified xsi:type="dcterms:W3CDTF">2026-07-10T12:08:23Z</dcterms:modified>
  <cp:category/>
  <cp:contentStatus/>
</cp:coreProperties>
</file>