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sgovbr-my.sharepoint.com/personal/ibira-lucas_sop_rs_gov_br/Documents/Área de Trabalho/1 A MAIO 26 ANEXOS ATAS BLOCOS/ANEXOS BLOCOS 15 16 28 29 30 42 46 DEPOIS DA ELETRICA/EDITÁVEIS/"/>
    </mc:Choice>
  </mc:AlternateContent>
  <xr:revisionPtr revIDLastSave="0" documentId="8_{98EDC2DE-0CCC-4225-9CA1-C72CD28B6134}" xr6:coauthVersionLast="47" xr6:coauthVersionMax="47" xr10:uidLastSave="{00000000-0000-0000-0000-000000000000}"/>
  <bookViews>
    <workbookView xWindow="19090" yWindow="-110" windowWidth="38620" windowHeight="21100" xr2:uid="{C52A94E7-6D26-4749-B7CB-44CB8AEB81A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8" i="1" l="1"/>
  <c r="G7" i="1"/>
  <c r="I10" i="1" s="1"/>
  <c r="J10" i="1" l="1"/>
  <c r="I27" i="1"/>
  <c r="H15" i="1" l="1"/>
  <c r="I15" i="1" s="1"/>
  <c r="H22" i="1"/>
  <c r="I22" i="1" s="1"/>
  <c r="H24" i="1"/>
  <c r="I24" i="1" s="1"/>
  <c r="H26" i="1"/>
  <c r="I26" i="1" s="1"/>
  <c r="H13" i="1"/>
  <c r="I13" i="1" s="1"/>
  <c r="H17" i="1"/>
  <c r="I17" i="1" s="1"/>
  <c r="H18" i="1"/>
  <c r="I18" i="1" s="1"/>
  <c r="H21" i="1"/>
  <c r="I21" i="1" s="1"/>
  <c r="H14" i="1"/>
  <c r="I14" i="1" s="1"/>
  <c r="H16" i="1"/>
  <c r="I16" i="1" s="1"/>
  <c r="H19" i="1"/>
  <c r="I19" i="1" s="1"/>
  <c r="H20" i="1"/>
  <c r="I20" i="1" s="1"/>
  <c r="H23" i="1"/>
  <c r="I23" i="1" s="1"/>
  <c r="H25" i="1"/>
  <c r="I25" i="1" s="1"/>
  <c r="J18" i="1"/>
  <c r="J26" i="1"/>
  <c r="J27" i="1"/>
  <c r="J14" i="1"/>
  <c r="J22" i="1"/>
  <c r="J24" i="1"/>
  <c r="J13" i="1"/>
  <c r="J16" i="1"/>
  <c r="J25" i="1"/>
  <c r="J19" i="1"/>
  <c r="J15" i="1"/>
  <c r="J21" i="1"/>
  <c r="J23" i="1"/>
  <c r="J17" i="1"/>
  <c r="J20" i="1"/>
</calcChain>
</file>

<file path=xl/sharedStrings.xml><?xml version="1.0" encoding="utf-8"?>
<sst xmlns="http://schemas.openxmlformats.org/spreadsheetml/2006/main" count="100" uniqueCount="76">
  <si>
    <t>PROPOSTA DA EMPRESA -</t>
  </si>
  <si>
    <t xml:space="preserve">MANUTENÇÃO PREDIAL </t>
  </si>
  <si>
    <t>PRÉDIOS PÚBLICOS</t>
  </si>
  <si>
    <t xml:space="preserve">ENDEREÇO: 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</si>
  <si>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</si>
  <si>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</si>
  <si>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</si>
  <si>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</si>
  <si>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</si>
  <si>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</si>
  <si>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</si>
  <si>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</si>
  <si>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</si>
  <si>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</si>
  <si>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</si>
  <si>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</si>
  <si>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</si>
  <si>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</si>
  <si>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</si>
  <si>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</si>
  <si>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</si>
  <si>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</si>
  <si>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</si>
  <si>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</si>
  <si>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BLOCO: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</si>
  <si>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</si>
  <si>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</si>
  <si>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</si>
  <si>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</si>
  <si>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</si>
  <si>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</si>
  <si>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</si>
  <si>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</si>
  <si>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</si>
  <si>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</si>
  <si>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</si>
  <si>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</si>
  <si>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</si>
  <si>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</si>
  <si>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</si>
  <si>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</si>
  <si>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</si>
  <si>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</si>
  <si>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</si>
  <si>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</si>
  <si>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</si>
  <si>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</si>
  <si>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</si>
  <si>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</si>
  <si>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</si>
  <si>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</si>
  <si>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</si>
  <si>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</si>
  <si>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</si>
  <si>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</si>
  <si>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</si>
  <si>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</si>
  <si>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</si>
  <si>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</si>
  <si>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</si>
  <si>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</si>
  <si>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</si>
  <si>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</si>
  <si>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</si>
  <si>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</si>
  <si>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</si>
  <si>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</si>
  <si>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</si>
  <si>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</si>
  <si>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</si>
  <si>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</si>
  <si>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</si>
  <si>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</si>
  <si>
    <t>ANEXO XXXIII_TR_PROPOSTA DA EMPRESA</t>
  </si>
  <si>
    <t>BLOCO 29</t>
  </si>
  <si>
    <t>REGIÃO DA 4ª CROP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</si>
</sst>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8"/>
      <name val="Aptos Narrow"/>
      <family val="2"/>
      <scheme val="minor"/>
    </font>
    <font>
      <b/>
      <sz val="16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/>
      <bottom style="thin">
        <color rgb="FF1F497D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0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vertical="center"/>
    </xf>
    <xf numFmtId="0" fontId="2" fillId="3" borderId="4" xfId="0" applyFont="1" applyFill="1" applyBorder="1"/>
    <xf numFmtId="0" fontId="2" fillId="3" borderId="0" xfId="0" applyFont="1" applyFill="1"/>
    <xf numFmtId="0" fontId="3" fillId="3" borderId="0" xfId="0" applyFont="1" applyFill="1" applyAlignment="1">
      <alignment horizontal="center" vertical="center"/>
    </xf>
    <xf numFmtId="0" fontId="1" fillId="3" borderId="0" xfId="0" applyFont="1" applyFill="1"/>
    <xf numFmtId="0" fontId="1" fillId="3" borderId="5" xfId="0" applyFont="1" applyFill="1" applyBorder="1"/>
    <xf numFmtId="0" fontId="4" fillId="3" borderId="0" xfId="0" applyFont="1" applyFill="1" applyAlignment="1">
      <alignment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/>
    <xf numFmtId="0" fontId="3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vertical="center"/>
    </xf>
    <xf numFmtId="10" fontId="4" fillId="3" borderId="0" xfId="0" applyNumberFormat="1" applyFont="1" applyFill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3" fontId="6" fillId="4" borderId="9" xfId="0" applyNumberFormat="1" applyFont="1" applyFill="1" applyBorder="1" applyAlignment="1">
      <alignment vertical="center"/>
    </xf>
    <xf numFmtId="3" fontId="6" fillId="4" borderId="6" xfId="0" applyNumberFormat="1" applyFont="1" applyFill="1" applyBorder="1" applyAlignment="1">
      <alignment vertical="center"/>
    </xf>
    <xf numFmtId="3" fontId="6" fillId="4" borderId="12" xfId="0" applyNumberFormat="1" applyFont="1" applyFill="1" applyBorder="1" applyAlignment="1">
      <alignment vertical="center"/>
    </xf>
    <xf numFmtId="8" fontId="6" fillId="4" borderId="13" xfId="0" applyNumberFormat="1" applyFont="1" applyFill="1" applyBorder="1" applyAlignment="1">
      <alignment horizontal="center" vertical="center"/>
    </xf>
    <xf numFmtId="8" fontId="7" fillId="4" borderId="0" xfId="0" applyNumberFormat="1" applyFont="1" applyFill="1" applyAlignment="1">
      <alignment horizontal="left" vertical="center"/>
    </xf>
    <xf numFmtId="8" fontId="7" fillId="4" borderId="5" xfId="0" applyNumberFormat="1" applyFont="1" applyFill="1" applyBorder="1" applyAlignment="1">
      <alignment horizontal="left" vertical="center"/>
    </xf>
    <xf numFmtId="0" fontId="8" fillId="0" borderId="7" xfId="0" applyFont="1" applyBorder="1"/>
    <xf numFmtId="0" fontId="7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right"/>
    </xf>
    <xf numFmtId="0" fontId="10" fillId="5" borderId="9" xfId="0" applyFont="1" applyFill="1" applyBorder="1" applyAlignment="1">
      <alignment horizontal="left"/>
    </xf>
    <xf numFmtId="0" fontId="10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10" fontId="9" fillId="6" borderId="9" xfId="0" applyNumberFormat="1" applyFont="1" applyFill="1" applyBorder="1" applyAlignment="1">
      <alignment horizontal="center" vertical="center"/>
    </xf>
    <xf numFmtId="10" fontId="9" fillId="0" borderId="1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right" vertical="center"/>
    </xf>
    <xf numFmtId="10" fontId="9" fillId="0" borderId="16" xfId="0" applyNumberFormat="1" applyFont="1" applyBorder="1" applyAlignment="1">
      <alignment horizontal="left" vertical="center" wrapText="1"/>
    </xf>
    <xf numFmtId="0" fontId="8" fillId="0" borderId="4" xfId="0" applyFont="1" applyBorder="1"/>
    <xf numFmtId="0" fontId="7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/>
    </xf>
    <xf numFmtId="0" fontId="10" fillId="5" borderId="12" xfId="0" applyFont="1" applyFill="1" applyBorder="1" applyAlignment="1">
      <alignment horizontal="left"/>
    </xf>
    <xf numFmtId="0" fontId="8" fillId="0" borderId="0" xfId="0" applyFont="1"/>
    <xf numFmtId="0" fontId="9" fillId="0" borderId="17" xfId="0" applyFont="1" applyBorder="1" applyAlignment="1">
      <alignment horizontal="left" vertical="center"/>
    </xf>
    <xf numFmtId="10" fontId="9" fillId="0" borderId="14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right" vertical="center"/>
    </xf>
    <xf numFmtId="0" fontId="2" fillId="0" borderId="19" xfId="0" applyFont="1" applyBorder="1"/>
    <xf numFmtId="0" fontId="9" fillId="0" borderId="8" xfId="0" applyFont="1" applyBorder="1" applyAlignment="1">
      <alignment horizontal="left"/>
    </xf>
    <xf numFmtId="0" fontId="11" fillId="0" borderId="8" xfId="0" applyFont="1" applyBorder="1"/>
    <xf numFmtId="0" fontId="11" fillId="5" borderId="8" xfId="0" applyFont="1" applyFill="1" applyBorder="1"/>
    <xf numFmtId="0" fontId="10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8" fontId="13" fillId="0" borderId="9" xfId="0" applyNumberFormat="1" applyFont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0" fillId="5" borderId="4" xfId="0" applyFont="1" applyFill="1" applyBorder="1"/>
    <xf numFmtId="0" fontId="10" fillId="5" borderId="0" xfId="0" applyFont="1" applyFill="1"/>
    <xf numFmtId="0" fontId="10" fillId="5" borderId="0" xfId="0" applyFont="1" applyFill="1" applyAlignment="1">
      <alignment horizontal="left"/>
    </xf>
    <xf numFmtId="10" fontId="14" fillId="8" borderId="21" xfId="0" applyNumberFormat="1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8" fontId="13" fillId="0" borderId="22" xfId="0" applyNumberFormat="1" applyFont="1" applyBorder="1" applyAlignment="1">
      <alignment horizontal="center" vertical="center" wrapText="1"/>
    </xf>
    <xf numFmtId="10" fontId="15" fillId="7" borderId="23" xfId="0" applyNumberFormat="1" applyFont="1" applyFill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 wrapText="1"/>
    </xf>
    <xf numFmtId="164" fontId="7" fillId="4" borderId="9" xfId="0" applyNumberFormat="1" applyFont="1" applyFill="1" applyBorder="1" applyAlignment="1">
      <alignment horizontal="left" vertical="center"/>
    </xf>
    <xf numFmtId="0" fontId="7" fillId="10" borderId="15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/>
    </xf>
    <xf numFmtId="0" fontId="16" fillId="11" borderId="25" xfId="0" applyFont="1" applyFill="1" applyBorder="1" applyAlignment="1">
      <alignment horizontal="center" vertical="center"/>
    </xf>
    <xf numFmtId="0" fontId="17" fillId="11" borderId="25" xfId="1" applyFill="1" applyBorder="1" applyAlignment="1">
      <alignment horizontal="center" vertical="center"/>
    </xf>
    <xf numFmtId="0" fontId="18" fillId="0" borderId="26" xfId="0" applyFont="1" applyBorder="1" applyAlignment="1">
      <alignment vertical="center"/>
    </xf>
    <xf numFmtId="4" fontId="16" fillId="11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1" borderId="25" xfId="0" applyFont="1" applyFill="1" applyBorder="1" applyAlignment="1">
      <alignment horizontal="center" vertical="center"/>
    </xf>
    <xf numFmtId="4" fontId="16" fillId="0" borderId="13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7" fillId="11" borderId="28" xfId="1" applyFill="1" applyBorder="1" applyAlignment="1">
      <alignment horizontal="center" vertical="center"/>
    </xf>
    <xf numFmtId="0" fontId="18" fillId="0" borderId="29" xfId="0" applyFont="1" applyBorder="1" applyAlignment="1">
      <alignment vertical="center"/>
    </xf>
    <xf numFmtId="4" fontId="16" fillId="11" borderId="28" xfId="0" applyNumberFormat="1" applyFont="1" applyFill="1" applyBorder="1" applyAlignment="1">
      <alignment horizontal="right" vertical="center"/>
    </xf>
    <xf numFmtId="4" fontId="16" fillId="0" borderId="28" xfId="0" applyNumberFormat="1" applyFont="1" applyBorder="1" applyAlignment="1">
      <alignment horizontal="right" vertical="center"/>
    </xf>
    <xf numFmtId="0" fontId="19" fillId="11" borderId="28" xfId="0" applyFont="1" applyFill="1" applyBorder="1" applyAlignment="1">
      <alignment horizontal="center" vertical="center"/>
    </xf>
    <xf numFmtId="4" fontId="16" fillId="0" borderId="15" xfId="0" applyNumberFormat="1" applyFont="1" applyBorder="1" applyAlignment="1">
      <alignment horizontal="right" vertical="center"/>
    </xf>
    <xf numFmtId="10" fontId="16" fillId="0" borderId="20" xfId="0" applyNumberFormat="1" applyFont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9" fillId="11" borderId="30" xfId="0" applyFont="1" applyFill="1" applyBorder="1" applyAlignment="1">
      <alignment horizontal="center" vertical="center"/>
    </xf>
    <xf numFmtId="4" fontId="16" fillId="11" borderId="30" xfId="0" applyNumberFormat="1" applyFont="1" applyFill="1" applyBorder="1" applyAlignment="1">
      <alignment horizontal="right" vertical="center"/>
    </xf>
    <xf numFmtId="4" fontId="16" fillId="0" borderId="14" xfId="0" applyNumberFormat="1" applyFont="1" applyBorder="1" applyAlignment="1">
      <alignment horizontal="right" vertical="center"/>
    </xf>
    <xf numFmtId="0" fontId="20" fillId="12" borderId="31" xfId="0" applyFont="1" applyFill="1" applyBorder="1" applyAlignment="1">
      <alignment horizontal="center" vertical="center"/>
    </xf>
    <xf numFmtId="0" fontId="20" fillId="12" borderId="32" xfId="0" applyFont="1" applyFill="1" applyBorder="1" applyAlignment="1">
      <alignment horizontal="center" vertical="center"/>
    </xf>
    <xf numFmtId="4" fontId="20" fillId="12" borderId="32" xfId="0" applyNumberFormat="1" applyFont="1" applyFill="1" applyBorder="1" applyAlignment="1">
      <alignment horizontal="right" vertical="center"/>
    </xf>
    <xf numFmtId="4" fontId="20" fillId="12" borderId="33" xfId="0" applyNumberFormat="1" applyFont="1" applyFill="1" applyBorder="1" applyAlignment="1">
      <alignment horizontal="right" vertical="center"/>
    </xf>
    <xf numFmtId="10" fontId="16" fillId="0" borderId="34" xfId="0" applyNumberFormat="1" applyFont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402F8-A1C5-4B69-934A-54E980246BF4}">
  <dimension ref="A1:J27"/>
  <sheetViews>
    <sheetView tabSelected="1" workbookViewId="0">
      <selection activeCell="I9" sqref="I9"/>
    </sheetView>
  </sheetViews>
  <sheetFormatPr defaultRowHeight="15" x14ac:dyDescent="0.25"/>
  <cols>
    <col min="2" max="2" width="12.5703125" customWidth="1"/>
    <col min="3" max="3" width="13.42578125" customWidth="1"/>
    <col min="4" max="4" width="78.5703125" customWidth="1"/>
    <col min="5" max="5" width="28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 ht="15" customHeight="1" x14ac:dyDescent="0.25">
      <c r="A1" s="1"/>
      <c r="B1" s="2"/>
      <c r="C1" s="2"/>
      <c r="D1" s="3" t="s">
        <v>73</v>
      </c>
      <c r="E1" s="3" t="s">
        <v>74</v>
      </c>
      <c r="F1" s="2"/>
      <c r="G1" s="4"/>
      <c r="H1" s="5"/>
      <c r="I1" s="4"/>
      <c r="J1" s="6"/>
    </row>
    <row r="2" spans="1:10" ht="15" customHeight="1" x14ac:dyDescent="0.25">
      <c r="A2" s="7"/>
      <c r="B2" s="8"/>
      <c r="C2" s="8"/>
      <c r="D2" s="9"/>
      <c r="E2" s="9"/>
      <c r="F2" s="10"/>
      <c r="G2" s="10"/>
      <c r="H2" s="10"/>
      <c r="I2" s="10"/>
      <c r="J2" s="11"/>
    </row>
    <row r="3" spans="1:10" ht="24" x14ac:dyDescent="0.25">
      <c r="A3" s="7"/>
      <c r="B3" s="8"/>
      <c r="C3" s="8"/>
      <c r="D3" s="9"/>
      <c r="E3" s="9"/>
      <c r="F3" s="12"/>
      <c r="G3" s="12"/>
      <c r="H3" s="12"/>
      <c r="I3" s="12"/>
      <c r="J3" s="13"/>
    </row>
    <row r="4" spans="1:10" ht="24" x14ac:dyDescent="0.25">
      <c r="A4" s="7"/>
      <c r="B4" s="8"/>
      <c r="C4" s="14"/>
      <c r="D4" s="15"/>
      <c r="E4" s="15"/>
      <c r="F4" s="16"/>
      <c r="G4" s="12"/>
      <c r="H4" s="12"/>
      <c r="I4" s="17"/>
      <c r="J4" s="13"/>
    </row>
    <row r="5" spans="1:10" ht="21" x14ac:dyDescent="0.25">
      <c r="A5" s="18" t="s">
        <v>0</v>
      </c>
      <c r="B5" s="19"/>
      <c r="C5" s="19"/>
      <c r="D5" s="20" t="s">
        <v>74</v>
      </c>
      <c r="G5" s="21" t="s">
        <v>1</v>
      </c>
      <c r="H5" s="22">
        <v>43</v>
      </c>
      <c r="I5" s="23" t="s">
        <v>2</v>
      </c>
      <c r="J5" s="24"/>
    </row>
    <row r="6" spans="1:10" ht="18.75" x14ac:dyDescent="0.25">
      <c r="A6" s="25" t="s">
        <v>3</v>
      </c>
      <c r="B6" s="26"/>
      <c r="C6" s="26"/>
      <c r="D6" s="27" t="s">
        <v>75</v>
      </c>
      <c r="E6" s="28"/>
      <c r="F6" s="29"/>
      <c r="G6" s="30" t="s">
        <v>4</v>
      </c>
      <c r="H6" s="30" t="s">
        <v>5</v>
      </c>
      <c r="I6" s="31"/>
      <c r="J6" s="32"/>
    </row>
    <row r="7" spans="1:10" ht="15.75" x14ac:dyDescent="0.25">
      <c r="A7" s="33"/>
      <c r="B7" s="34"/>
      <c r="C7" s="35" t="s">
        <v>6</v>
      </c>
      <c r="D7" s="36" t="s">
        <v>7</v>
      </c>
      <c r="E7" s="37" t="s">
        <v>8</v>
      </c>
      <c r="F7" s="38" t="s">
        <v>9</v>
      </c>
      <c r="G7" s="39">
        <f>H7</f>
        <v>0.24460000000000001</v>
      </c>
      <c r="H7" s="40">
        <v>0.24460000000000001</v>
      </c>
      <c r="I7" s="41" t="s">
        <v>10</v>
      </c>
      <c r="J7" s="42">
        <v>0.96120000000000005</v>
      </c>
    </row>
    <row r="8" spans="1:10" ht="15.75" x14ac:dyDescent="0.25">
      <c r="A8" s="43"/>
      <c r="B8" s="44"/>
      <c r="C8" s="45" t="s">
        <v>11</v>
      </c>
      <c r="D8" s="46" t="s">
        <v>12</v>
      </c>
      <c r="E8" s="47"/>
      <c r="F8" s="48" t="s">
        <v>13</v>
      </c>
      <c r="G8" s="39">
        <f>H8</f>
        <v>0.1792</v>
      </c>
      <c r="H8" s="49">
        <v>0.1792</v>
      </c>
      <c r="I8" s="50" t="s">
        <v>14</v>
      </c>
      <c r="J8" s="42">
        <v>0.56669999999999998</v>
      </c>
    </row>
    <row r="9" spans="1:10" ht="21" x14ac:dyDescent="0.25">
      <c r="A9" s="51"/>
      <c r="B9" s="52" t="s">
        <v>15</v>
      </c>
      <c r="C9" s="53"/>
      <c r="D9" s="54"/>
      <c r="E9" s="55" t="s">
        <v>16</v>
      </c>
      <c r="F9" s="55"/>
      <c r="G9" s="55"/>
      <c r="H9" s="56" t="s">
        <v>17</v>
      </c>
      <c r="I9" s="57">
        <v>45565264.960000001</v>
      </c>
      <c r="J9" s="58" t="s">
        <v>18</v>
      </c>
    </row>
    <row r="10" spans="1:10" ht="24" x14ac:dyDescent="0.25">
      <c r="A10" s="59" t="s">
        <v>19</v>
      </c>
      <c r="B10" s="60"/>
      <c r="C10" s="60"/>
      <c r="D10" s="61" t="s">
        <v>20</v>
      </c>
      <c r="E10" s="62">
        <v>0</v>
      </c>
      <c r="F10" s="62"/>
      <c r="G10" s="62"/>
      <c r="H10" s="63" t="s">
        <v>21</v>
      </c>
      <c r="I10" s="64">
        <f>(I9/(1+H7)*(1-E10)*(1+G7))</f>
        <v>45565264.960000001</v>
      </c>
      <c r="J10" s="65">
        <f>100%-(I10/I9)</f>
        <v>0</v>
      </c>
    </row>
    <row r="11" spans="1:10" ht="15.75" x14ac:dyDescent="0.25">
      <c r="A11" s="66" t="s">
        <v>22</v>
      </c>
      <c r="B11" s="67"/>
      <c r="C11" s="67"/>
      <c r="D11" s="68" t="s">
        <v>23</v>
      </c>
      <c r="E11" s="69" t="s">
        <v>24</v>
      </c>
      <c r="F11" s="70" t="s">
        <v>74</v>
      </c>
      <c r="G11" s="71" t="s">
        <v>25</v>
      </c>
      <c r="H11" s="72">
        <v>79027.91</v>
      </c>
      <c r="I11" s="73" t="s">
        <v>26</v>
      </c>
      <c r="J11" s="74"/>
    </row>
    <row r="12" spans="1:10" ht="47.25" x14ac:dyDescent="0.25">
      <c r="A12" s="75" t="s">
        <v>27</v>
      </c>
      <c r="B12" s="76" t="s">
        <v>28</v>
      </c>
      <c r="C12" s="76" t="s">
        <v>29</v>
      </c>
      <c r="D12" s="76" t="s">
        <v>30</v>
      </c>
      <c r="E12" s="76" t="s">
        <v>31</v>
      </c>
      <c r="F12" s="76" t="s">
        <v>32</v>
      </c>
      <c r="G12" s="76" t="s">
        <v>33</v>
      </c>
      <c r="H12" s="76" t="s">
        <v>34</v>
      </c>
      <c r="I12" s="76" t="s">
        <v>35</v>
      </c>
      <c r="J12" s="77" t="s">
        <v>36</v>
      </c>
    </row>
    <row r="13" spans="1:10" ht="18.75" x14ac:dyDescent="0.25">
      <c r="A13" s="78">
        <v>1</v>
      </c>
      <c r="B13" s="79" t="s">
        <v>37</v>
      </c>
      <c r="C13" s="80" t="s">
        <v>38</v>
      </c>
      <c r="D13" s="81" t="s">
        <v>39</v>
      </c>
      <c r="E13" s="82">
        <v>473.51</v>
      </c>
      <c r="F13" s="83">
        <v>1350.26</v>
      </c>
      <c r="G13" s="84" t="s">
        <v>40</v>
      </c>
      <c r="H13" s="82">
        <f t="shared" ref="H13:H26" si="0">E13-(E13*$J$10)</f>
        <v>473.51</v>
      </c>
      <c r="I13" s="85">
        <f>F13*H13</f>
        <v>639361.61259999999</v>
      </c>
      <c r="J13" s="86">
        <f>$J$10</f>
        <v>0</v>
      </c>
    </row>
    <row r="14" spans="1:10" ht="18.75" x14ac:dyDescent="0.25">
      <c r="A14" s="78">
        <v>2</v>
      </c>
      <c r="B14" s="87" t="s">
        <v>37</v>
      </c>
      <c r="C14" s="88" t="s">
        <v>41</v>
      </c>
      <c r="D14" s="89" t="s">
        <v>42</v>
      </c>
      <c r="E14" s="90">
        <v>91.84</v>
      </c>
      <c r="F14" s="91">
        <v>29396.720000000001</v>
      </c>
      <c r="G14" s="92" t="s">
        <v>43</v>
      </c>
      <c r="H14" s="90">
        <f t="shared" si="0"/>
        <v>91.84</v>
      </c>
      <c r="I14" s="93">
        <f t="shared" ref="I14:I26" si="1">F14*H14</f>
        <v>2699794.7648</v>
      </c>
      <c r="J14" s="94">
        <f t="shared" ref="J14:J26" si="2">$J$10</f>
        <v>0</v>
      </c>
    </row>
    <row r="15" spans="1:10" ht="18.75" x14ac:dyDescent="0.25">
      <c r="A15" s="78">
        <v>3</v>
      </c>
      <c r="B15" s="95" t="s">
        <v>37</v>
      </c>
      <c r="C15" s="88" t="s">
        <v>44</v>
      </c>
      <c r="D15" s="89" t="s">
        <v>45</v>
      </c>
      <c r="E15" s="90">
        <v>889.32</v>
      </c>
      <c r="F15" s="91">
        <v>2745.4</v>
      </c>
      <c r="G15" s="92" t="s">
        <v>46</v>
      </c>
      <c r="H15" s="90">
        <f t="shared" si="0"/>
        <v>889.32</v>
      </c>
      <c r="I15" s="93">
        <f t="shared" si="1"/>
        <v>2441539.128</v>
      </c>
      <c r="J15" s="94">
        <f t="shared" si="2"/>
        <v>0</v>
      </c>
    </row>
    <row r="16" spans="1:10" ht="18.75" x14ac:dyDescent="0.25">
      <c r="A16" s="78">
        <v>4</v>
      </c>
      <c r="B16" s="95" t="s">
        <v>37</v>
      </c>
      <c r="C16" s="88" t="s">
        <v>47</v>
      </c>
      <c r="D16" s="89" t="s">
        <v>48</v>
      </c>
      <c r="E16" s="90">
        <v>888.54</v>
      </c>
      <c r="F16" s="91">
        <v>1327.62</v>
      </c>
      <c r="G16" s="92" t="s">
        <v>46</v>
      </c>
      <c r="H16" s="90">
        <f t="shared" si="0"/>
        <v>888.54</v>
      </c>
      <c r="I16" s="93">
        <f t="shared" si="1"/>
        <v>1179643.4748</v>
      </c>
      <c r="J16" s="94">
        <f t="shared" si="2"/>
        <v>0</v>
      </c>
    </row>
    <row r="17" spans="1:10" ht="18.75" x14ac:dyDescent="0.25">
      <c r="A17" s="78">
        <v>5</v>
      </c>
      <c r="B17" s="95" t="s">
        <v>37</v>
      </c>
      <c r="C17" s="88" t="s">
        <v>49</v>
      </c>
      <c r="D17" s="89" t="s">
        <v>50</v>
      </c>
      <c r="E17" s="90">
        <v>427.35</v>
      </c>
      <c r="F17" s="91">
        <v>4386.8500000000004</v>
      </c>
      <c r="G17" s="92" t="s">
        <v>40</v>
      </c>
      <c r="H17" s="90">
        <f t="shared" si="0"/>
        <v>427.35</v>
      </c>
      <c r="I17" s="93">
        <f t="shared" si="1"/>
        <v>1874720.3475000001</v>
      </c>
      <c r="J17" s="94">
        <f t="shared" si="2"/>
        <v>0</v>
      </c>
    </row>
    <row r="18" spans="1:10" ht="18.75" x14ac:dyDescent="0.25">
      <c r="A18" s="78">
        <v>6</v>
      </c>
      <c r="B18" s="95" t="s">
        <v>37</v>
      </c>
      <c r="C18" s="88" t="s">
        <v>51</v>
      </c>
      <c r="D18" s="89" t="s">
        <v>52</v>
      </c>
      <c r="E18" s="90">
        <v>1010.58</v>
      </c>
      <c r="F18" s="91">
        <v>2891.86</v>
      </c>
      <c r="G18" s="92" t="s">
        <v>40</v>
      </c>
      <c r="H18" s="90">
        <f t="shared" si="0"/>
        <v>1010.58</v>
      </c>
      <c r="I18" s="93">
        <f t="shared" si="1"/>
        <v>2922455.8788000001</v>
      </c>
      <c r="J18" s="94">
        <f t="shared" si="2"/>
        <v>0</v>
      </c>
    </row>
    <row r="19" spans="1:10" ht="18.75" x14ac:dyDescent="0.25">
      <c r="A19" s="78">
        <v>7</v>
      </c>
      <c r="B19" s="95" t="s">
        <v>37</v>
      </c>
      <c r="C19" s="88" t="s">
        <v>53</v>
      </c>
      <c r="D19" s="89" t="s">
        <v>54</v>
      </c>
      <c r="E19" s="90">
        <v>315.31</v>
      </c>
      <c r="F19" s="91">
        <v>23854.79</v>
      </c>
      <c r="G19" s="92" t="s">
        <v>40</v>
      </c>
      <c r="H19" s="90">
        <f t="shared" si="0"/>
        <v>315.31</v>
      </c>
      <c r="I19" s="93">
        <f t="shared" si="1"/>
        <v>7521653.8349000001</v>
      </c>
      <c r="J19" s="94">
        <f t="shared" si="2"/>
        <v>0</v>
      </c>
    </row>
    <row r="20" spans="1:10" ht="18.75" x14ac:dyDescent="0.25">
      <c r="A20" s="78">
        <v>8</v>
      </c>
      <c r="B20" s="95" t="s">
        <v>37</v>
      </c>
      <c r="C20" s="88" t="s">
        <v>55</v>
      </c>
      <c r="D20" s="89" t="s">
        <v>56</v>
      </c>
      <c r="E20" s="90">
        <v>523.23</v>
      </c>
      <c r="F20" s="91">
        <v>10076.61</v>
      </c>
      <c r="G20" s="92" t="s">
        <v>57</v>
      </c>
      <c r="H20" s="90">
        <f t="shared" si="0"/>
        <v>523.23</v>
      </c>
      <c r="I20" s="93">
        <f>F20*H20</f>
        <v>5272384.6503000008</v>
      </c>
      <c r="J20" s="94">
        <f t="shared" si="2"/>
        <v>0</v>
      </c>
    </row>
    <row r="21" spans="1:10" ht="18.75" x14ac:dyDescent="0.25">
      <c r="A21" s="78">
        <v>9</v>
      </c>
      <c r="B21" s="95" t="s">
        <v>37</v>
      </c>
      <c r="C21" s="88" t="s">
        <v>58</v>
      </c>
      <c r="D21" s="89" t="s">
        <v>59</v>
      </c>
      <c r="E21" s="90">
        <v>489.28</v>
      </c>
      <c r="F21" s="91">
        <v>2270.75</v>
      </c>
      <c r="G21" s="92" t="s">
        <v>57</v>
      </c>
      <c r="H21" s="90">
        <f t="shared" si="0"/>
        <v>489.28</v>
      </c>
      <c r="I21" s="93">
        <f t="shared" si="1"/>
        <v>1111032.5599999998</v>
      </c>
      <c r="J21" s="94">
        <f t="shared" si="2"/>
        <v>0</v>
      </c>
    </row>
    <row r="22" spans="1:10" ht="18.75" x14ac:dyDescent="0.25">
      <c r="A22" s="78">
        <v>10</v>
      </c>
      <c r="B22" s="95" t="s">
        <v>37</v>
      </c>
      <c r="C22" s="88" t="s">
        <v>60</v>
      </c>
      <c r="D22" s="89" t="s">
        <v>61</v>
      </c>
      <c r="E22" s="90">
        <v>586.67999999999995</v>
      </c>
      <c r="F22" s="91">
        <v>3814.67</v>
      </c>
      <c r="G22" s="92" t="s">
        <v>57</v>
      </c>
      <c r="H22" s="90">
        <f t="shared" si="0"/>
        <v>586.67999999999995</v>
      </c>
      <c r="I22" s="93">
        <f t="shared" si="1"/>
        <v>2237990.5955999997</v>
      </c>
      <c r="J22" s="94">
        <f t="shared" si="2"/>
        <v>0</v>
      </c>
    </row>
    <row r="23" spans="1:10" ht="18.75" x14ac:dyDescent="0.25">
      <c r="A23" s="78">
        <v>11</v>
      </c>
      <c r="B23" s="95" t="s">
        <v>37</v>
      </c>
      <c r="C23" s="88" t="s">
        <v>62</v>
      </c>
      <c r="D23" s="89" t="s">
        <v>63</v>
      </c>
      <c r="E23" s="90">
        <v>280.13</v>
      </c>
      <c r="F23" s="91">
        <v>40556.61</v>
      </c>
      <c r="G23" s="92" t="s">
        <v>40</v>
      </c>
      <c r="H23" s="90">
        <f t="shared" si="0"/>
        <v>280.13</v>
      </c>
      <c r="I23" s="93">
        <f t="shared" si="1"/>
        <v>11361123.159299999</v>
      </c>
      <c r="J23" s="94">
        <f t="shared" si="2"/>
        <v>0</v>
      </c>
    </row>
    <row r="24" spans="1:10" ht="18.75" x14ac:dyDescent="0.25">
      <c r="A24" s="78">
        <v>12</v>
      </c>
      <c r="B24" s="95" t="s">
        <v>37</v>
      </c>
      <c r="C24" s="88" t="s">
        <v>64</v>
      </c>
      <c r="D24" s="89" t="s">
        <v>65</v>
      </c>
      <c r="E24" s="90">
        <v>54.87</v>
      </c>
      <c r="F24" s="91">
        <v>104142.27</v>
      </c>
      <c r="G24" s="92" t="s">
        <v>40</v>
      </c>
      <c r="H24" s="90">
        <f t="shared" si="0"/>
        <v>54.87</v>
      </c>
      <c r="I24" s="93">
        <f t="shared" si="1"/>
        <v>5714286.3548999997</v>
      </c>
      <c r="J24" s="94">
        <f t="shared" si="2"/>
        <v>0</v>
      </c>
    </row>
    <row r="25" spans="1:10" ht="18.75" x14ac:dyDescent="0.25">
      <c r="A25" s="78">
        <v>13</v>
      </c>
      <c r="B25" s="95" t="s">
        <v>37</v>
      </c>
      <c r="C25" s="88" t="s">
        <v>66</v>
      </c>
      <c r="D25" s="89" t="s">
        <v>67</v>
      </c>
      <c r="E25" s="90">
        <v>573.05999999999995</v>
      </c>
      <c r="F25" s="91">
        <v>904.65</v>
      </c>
      <c r="G25" s="92" t="s">
        <v>43</v>
      </c>
      <c r="H25" s="90">
        <f t="shared" si="0"/>
        <v>573.05999999999995</v>
      </c>
      <c r="I25" s="93">
        <f t="shared" si="1"/>
        <v>518418.72899999993</v>
      </c>
      <c r="J25" s="94">
        <f t="shared" si="2"/>
        <v>0</v>
      </c>
    </row>
    <row r="26" spans="1:10" ht="18.75" x14ac:dyDescent="0.25">
      <c r="A26" s="78">
        <v>14</v>
      </c>
      <c r="B26" s="95" t="s">
        <v>68</v>
      </c>
      <c r="C26" s="88" t="s">
        <v>69</v>
      </c>
      <c r="D26" s="89" t="s">
        <v>70</v>
      </c>
      <c r="E26" s="90">
        <v>1845.79</v>
      </c>
      <c r="F26" s="91">
        <v>38.39</v>
      </c>
      <c r="G26" s="96" t="s">
        <v>57</v>
      </c>
      <c r="H26" s="97">
        <f t="shared" si="0"/>
        <v>1845.79</v>
      </c>
      <c r="I26" s="98">
        <f t="shared" si="1"/>
        <v>70859.878100000002</v>
      </c>
      <c r="J26" s="94">
        <f t="shared" si="2"/>
        <v>0</v>
      </c>
    </row>
    <row r="27" spans="1:10" ht="19.5" thickBot="1" x14ac:dyDescent="0.3">
      <c r="A27" s="99"/>
      <c r="B27" s="100"/>
      <c r="C27" s="100"/>
      <c r="D27" s="100" t="s">
        <v>71</v>
      </c>
      <c r="E27" s="101"/>
      <c r="F27" s="101"/>
      <c r="G27" s="102"/>
      <c r="H27" s="102" t="s">
        <v>72</v>
      </c>
      <c r="I27" s="102">
        <f>I10</f>
        <v>45565264.960000001</v>
      </c>
      <c r="J27" s="103">
        <f>$J$10</f>
        <v>0</v>
      </c>
    </row>
  </sheetData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</protectedRanges>
  <mergeCells count="8">
    <mergeCell ref="A11:C11"/>
    <mergeCell ref="I11:J11"/>
    <mergeCell ref="D1:D4"/>
    <mergeCell ref="E1:E4"/>
    <mergeCell ref="A5:C5"/>
    <mergeCell ref="A6:C6"/>
    <mergeCell ref="E9:G9"/>
    <mergeCell ref="E10:G10"/>
  </mergeCells>
  <hyperlinks>
    <hyperlink ref="C13" location="C1!A1" display="C1!A1" xr:uid="{66C6D71B-E71D-47A7-8523-32A2B49C30B0}"/>
    <hyperlink ref="C14" location="C2!A1" display="C2!A1" xr:uid="{AC8C43AE-B642-49B5-9375-000C4FCEEBE2}"/>
    <hyperlink ref="C15" location="C3!A1" display="C3!A1" xr:uid="{6B8F4DDA-3A66-4AD7-A3A7-F64F6875E82E}"/>
    <hyperlink ref="C16" location="C4!A1" display="C4!A1" xr:uid="{2E779C1B-64F7-493E-9E5A-FB5C256AD22A}"/>
    <hyperlink ref="C17" location="C5!A1" display="C5!A1" xr:uid="{D4E4E2CA-E955-4541-AC4A-C7683D5C5D06}"/>
    <hyperlink ref="C18" location="C7!A1" display="C7!A1" xr:uid="{DC34B9D7-865F-43D5-8701-F11E611C24F7}"/>
    <hyperlink ref="C19" location="C8!A1" display="C8!A1" xr:uid="{849CE332-40E3-4128-AFE6-76D910C9BE7B}"/>
    <hyperlink ref="C20" location="C10!A1" display="C10!A1" xr:uid="{71A59869-3845-4AAD-8837-63765D1A7F7C}"/>
    <hyperlink ref="C21" location="C12!A1" display="C12!A1" xr:uid="{ACD83550-4912-4A0C-B8B8-B030209EF747}"/>
    <hyperlink ref="C22" location="C14!A1" display="C14!A1" xr:uid="{8107A6D8-9CC3-4939-9A12-F1D135F6AC82}"/>
    <hyperlink ref="C23" location="C15!A1" display="C15!A1" xr:uid="{BECCD76E-D3C0-493B-839C-A30B59E92D06}"/>
    <hyperlink ref="C24" location="C16!A1" display="C16!A1" xr:uid="{EB563881-23B0-4BC2-A8C1-BE230C5E8863}"/>
    <hyperlink ref="C25" location="C18!A1" display="C18!A1" xr:uid="{1AD2DF93-9709-46D0-923B-826DC4527B20}"/>
    <hyperlink ref="C26" location="C19!A1" display="C19!A1" xr:uid="{1807AE98-9A0E-4140-89C3-CB2A636FB832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Ibirá Santos Lucas - [ SOP ]</dc:creator>
  <cp:lastModifiedBy>Ibirá Santos Lucas - [ SOP ]</cp:lastModifiedBy>
  <dcterms:created xsi:type="dcterms:W3CDTF">2026-06-03T20:45:12Z</dcterms:created>
  <dcterms:modified xsi:type="dcterms:W3CDTF">2026-06-03T20:47:02Z</dcterms:modified>
</cp:coreProperties>
</file>