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03"/>
  <workbookPr/>
  <mc:AlternateContent xmlns:mc="http://schemas.openxmlformats.org/markup-compatibility/2006">
    <mc:Choice Requires="x15">
      <x15ac:absPath xmlns:x15ac="http://schemas.microsoft.com/office/spreadsheetml/2010/11/ac" url="https://rsgovbr-my.sharepoint.com/personal/ibira-lucas_sop_rs_gov_br/Documents/Área de Trabalho/1 A JUNHO 26/ANEXOS 53 E 56/EDITÁVEIS/"/>
    </mc:Choice>
  </mc:AlternateContent>
  <xr:revisionPtr revIDLastSave="4" documentId="8_{6CB8102D-F289-4676-AEF2-3BA7CA6B0921}" xr6:coauthVersionLast="47" xr6:coauthVersionMax="47" xr10:uidLastSave="{49287986-8F10-4163-9E2C-EF0B758BCDDC}"/>
  <bookViews>
    <workbookView xWindow="19090" yWindow="-110" windowWidth="38620" windowHeight="21100" xr2:uid="{0940B85E-F47B-4DB5-8DE8-2EDFCE81D56E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" i="1" l="1"/>
  <c r="G7" i="1"/>
  <c r="I10" i="1" s="1"/>
  <c r="I27" i="1" l="1"/>
  <c r="J10" i="1"/>
  <c r="J14" i="1" l="1"/>
  <c r="H17" i="1"/>
  <c r="I17" i="1" s="1"/>
  <c r="H22" i="1"/>
  <c r="I22" i="1" s="1"/>
  <c r="J15" i="1"/>
  <c r="J17" i="1"/>
  <c r="J13" i="1"/>
  <c r="J21" i="1"/>
  <c r="J18" i="1"/>
  <c r="H19" i="1"/>
  <c r="I19" i="1" s="1"/>
  <c r="J19" i="1"/>
  <c r="J20" i="1"/>
  <c r="H21" i="1"/>
  <c r="I21" i="1" s="1"/>
  <c r="H24" i="1"/>
  <c r="I24" i="1" s="1"/>
  <c r="H25" i="1"/>
  <c r="I25" i="1" s="1"/>
  <c r="J25" i="1"/>
  <c r="H26" i="1"/>
  <c r="I26" i="1" s="1"/>
  <c r="J26" i="1"/>
  <c r="J27" i="1"/>
  <c r="H14" i="1"/>
  <c r="I14" i="1" s="1"/>
  <c r="H16" i="1"/>
  <c r="I16" i="1" s="1"/>
  <c r="J24" i="1"/>
  <c r="J16" i="1"/>
  <c r="J23" i="1"/>
  <c r="H15" i="1"/>
  <c r="I15" i="1" s="1"/>
  <c r="H18" i="1"/>
  <c r="I18" i="1" s="1"/>
  <c r="H20" i="1"/>
  <c r="I20" i="1" s="1"/>
  <c r="H23" i="1"/>
  <c r="I23" i="1" s="1"/>
  <c r="H13" i="1"/>
  <c r="I13" i="1" s="1"/>
  <c r="J22" i="1"/>
</calcChain>
</file>

<file path=xl/sharedStrings.xml><?xml version="1.0" encoding="utf-8"?>
<sst xmlns="http://schemas.openxmlformats.org/spreadsheetml/2006/main" count="100" uniqueCount="76">
  <si>
    <t>ANEXO XXIV_TR_PROPOSTA DA EMPRESA</t>
  </si>
  <si>
    <t>BLOCO 53</t>
  </si>
  <si>
    <t>PROPOSTA DA EMPRESA -</t>
  </si>
  <si>
    <t xml:space="preserve">MANUTENÇÃO PREDIAL </t>
  </si>
  <si>
    <t>PRÉDIOS PÚBLICOS</t>
  </si>
  <si>
    <t xml:space="preserve">ENDEREÇO: </t>
  </si>
  <si>
    <t>CROP 1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</si>
  <si>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</si>
  <si>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</si>
  <si>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</si>
  <si>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</si>
  <si>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</si>
  <si>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</si>
  <si>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</si>
  <si>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</si>
  <si>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</si>
  <si>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</si>
  <si>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</si>
  <si>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</si>
  <si>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</si>
  <si>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</si>
  <si>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</si>
  <si>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</si>
  <si>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</si>
  <si>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</si>
  <si>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</si>
  <si>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</si>
  <si>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BLOCO: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</si>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</sst>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8"/>
      <name val="Aptos Narrow"/>
      <family val="2"/>
      <scheme val="minor"/>
    </font>
    <font>
      <b/>
      <sz val="16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/>
      <bottom style="thin">
        <color rgb="FF1F497D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0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vertical="center"/>
    </xf>
    <xf numFmtId="0" fontId="2" fillId="3" borderId="4" xfId="0" applyFont="1" applyFill="1" applyBorder="1"/>
    <xf numFmtId="0" fontId="2" fillId="3" borderId="0" xfId="0" applyFont="1" applyFill="1"/>
    <xf numFmtId="0" fontId="1" fillId="3" borderId="0" xfId="0" applyFont="1" applyFill="1"/>
    <xf numFmtId="0" fontId="1" fillId="3" borderId="5" xfId="0" applyFont="1" applyFill="1" applyBorder="1"/>
    <xf numFmtId="0" fontId="4" fillId="3" borderId="0" xfId="0" applyFont="1" applyFill="1" applyAlignment="1">
      <alignment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/>
    <xf numFmtId="0" fontId="4" fillId="3" borderId="6" xfId="0" applyFont="1" applyFill="1" applyBorder="1" applyAlignment="1">
      <alignment vertical="center"/>
    </xf>
    <xf numFmtId="10" fontId="4" fillId="3" borderId="0" xfId="0" applyNumberFormat="1" applyFont="1" applyFill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6" fillId="4" borderId="9" xfId="0" applyNumberFormat="1" applyFont="1" applyFill="1" applyBorder="1" applyAlignment="1">
      <alignment vertical="center"/>
    </xf>
    <xf numFmtId="3" fontId="6" fillId="4" borderId="6" xfId="0" applyNumberFormat="1" applyFont="1" applyFill="1" applyBorder="1" applyAlignment="1">
      <alignment vertical="center"/>
    </xf>
    <xf numFmtId="3" fontId="6" fillId="4" borderId="12" xfId="0" applyNumberFormat="1" applyFont="1" applyFill="1" applyBorder="1" applyAlignment="1">
      <alignment vertical="center"/>
    </xf>
    <xf numFmtId="8" fontId="6" fillId="4" borderId="13" xfId="0" applyNumberFormat="1" applyFont="1" applyFill="1" applyBorder="1" applyAlignment="1">
      <alignment horizontal="center" vertical="center"/>
    </xf>
    <xf numFmtId="8" fontId="7" fillId="4" borderId="0" xfId="0" applyNumberFormat="1" applyFont="1" applyFill="1" applyAlignment="1">
      <alignment horizontal="left" vertical="center"/>
    </xf>
    <xf numFmtId="8" fontId="7" fillId="4" borderId="5" xfId="0" applyNumberFormat="1" applyFont="1" applyFill="1" applyBorder="1" applyAlignment="1">
      <alignment horizontal="left" vertical="center"/>
    </xf>
    <xf numFmtId="0" fontId="8" fillId="0" borderId="7" xfId="0" applyFont="1" applyBorder="1"/>
    <xf numFmtId="0" fontId="7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right"/>
    </xf>
    <xf numFmtId="0" fontId="10" fillId="5" borderId="9" xfId="0" applyFont="1" applyFill="1" applyBorder="1" applyAlignment="1">
      <alignment horizontal="left"/>
    </xf>
    <xf numFmtId="0" fontId="10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10" fontId="9" fillId="6" borderId="9" xfId="0" applyNumberFormat="1" applyFont="1" applyFill="1" applyBorder="1" applyAlignment="1">
      <alignment horizontal="center" vertical="center"/>
    </xf>
    <xf numFmtId="10" fontId="9" fillId="0" borderId="1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10" fontId="9" fillId="0" borderId="16" xfId="0" applyNumberFormat="1" applyFont="1" applyBorder="1" applyAlignment="1">
      <alignment horizontal="left" vertical="center" wrapText="1"/>
    </xf>
    <xf numFmtId="0" fontId="8" fillId="0" borderId="4" xfId="0" applyFont="1" applyBorder="1"/>
    <xf numFmtId="0" fontId="7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/>
    </xf>
    <xf numFmtId="0" fontId="10" fillId="5" borderId="12" xfId="0" applyFont="1" applyFill="1" applyBorder="1" applyAlignment="1">
      <alignment horizontal="left"/>
    </xf>
    <xf numFmtId="0" fontId="8" fillId="0" borderId="0" xfId="0" applyFont="1"/>
    <xf numFmtId="0" fontId="9" fillId="0" borderId="17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right" vertical="center"/>
    </xf>
    <xf numFmtId="0" fontId="2" fillId="0" borderId="19" xfId="0" applyFont="1" applyBorder="1"/>
    <xf numFmtId="0" fontId="9" fillId="0" borderId="8" xfId="0" applyFont="1" applyBorder="1" applyAlignment="1">
      <alignment horizontal="left"/>
    </xf>
    <xf numFmtId="0" fontId="11" fillId="0" borderId="8" xfId="0" applyFont="1" applyBorder="1"/>
    <xf numFmtId="0" fontId="11" fillId="5" borderId="8" xfId="0" applyFont="1" applyFill="1" applyBorder="1"/>
    <xf numFmtId="0" fontId="12" fillId="0" borderId="10" xfId="0" applyFont="1" applyBorder="1" applyAlignment="1">
      <alignment horizontal="center" vertical="center" wrapText="1"/>
    </xf>
    <xf numFmtId="8" fontId="13" fillId="0" borderId="9" xfId="0" applyNumberFormat="1" applyFont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0" fillId="5" borderId="4" xfId="0" applyFont="1" applyFill="1" applyBorder="1"/>
    <xf numFmtId="0" fontId="10" fillId="5" borderId="0" xfId="0" applyFont="1" applyFill="1"/>
    <xf numFmtId="0" fontId="10" fillId="5" borderId="0" xfId="0" applyFont="1" applyFill="1" applyAlignment="1">
      <alignment horizontal="left"/>
    </xf>
    <xf numFmtId="0" fontId="12" fillId="0" borderId="17" xfId="0" applyFont="1" applyBorder="1" applyAlignment="1">
      <alignment horizontal="center" vertical="center" wrapText="1"/>
    </xf>
    <xf numFmtId="8" fontId="13" fillId="0" borderId="22" xfId="0" applyNumberFormat="1" applyFont="1" applyBorder="1" applyAlignment="1">
      <alignment horizontal="center" vertical="center" wrapText="1"/>
    </xf>
    <xf numFmtId="10" fontId="15" fillId="7" borderId="23" xfId="0" applyNumberFormat="1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 wrapText="1"/>
    </xf>
    <xf numFmtId="164" fontId="7" fillId="4" borderId="9" xfId="0" applyNumberFormat="1" applyFont="1" applyFill="1" applyBorder="1" applyAlignment="1">
      <alignment horizontal="left" vertical="center"/>
    </xf>
    <xf numFmtId="0" fontId="7" fillId="9" borderId="24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/>
    </xf>
    <xf numFmtId="0" fontId="16" fillId="11" borderId="25" xfId="0" applyFont="1" applyFill="1" applyBorder="1" applyAlignment="1">
      <alignment horizontal="center" vertical="center"/>
    </xf>
    <xf numFmtId="0" fontId="17" fillId="11" borderId="25" xfId="1" applyFill="1" applyBorder="1" applyAlignment="1">
      <alignment horizontal="center" vertical="center"/>
    </xf>
    <xf numFmtId="0" fontId="18" fillId="0" borderId="26" xfId="0" applyFont="1" applyBorder="1" applyAlignment="1">
      <alignment vertical="center"/>
    </xf>
    <xf numFmtId="4" fontId="16" fillId="11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1" borderId="25" xfId="0" applyFont="1" applyFill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7" fillId="11" borderId="28" xfId="1" applyFill="1" applyBorder="1" applyAlignment="1">
      <alignment horizontal="center" vertical="center"/>
    </xf>
    <xf numFmtId="0" fontId="18" fillId="0" borderId="29" xfId="0" applyFont="1" applyBorder="1" applyAlignment="1">
      <alignment vertical="center"/>
    </xf>
    <xf numFmtId="4" fontId="16" fillId="11" borderId="28" xfId="0" applyNumberFormat="1" applyFont="1" applyFill="1" applyBorder="1" applyAlignment="1">
      <alignment horizontal="right" vertical="center"/>
    </xf>
    <xf numFmtId="4" fontId="16" fillId="0" borderId="28" xfId="0" applyNumberFormat="1" applyFont="1" applyBorder="1" applyAlignment="1">
      <alignment horizontal="right" vertical="center"/>
    </xf>
    <xf numFmtId="0" fontId="19" fillId="11" borderId="28" xfId="0" applyFont="1" applyFill="1" applyBorder="1" applyAlignment="1">
      <alignment horizontal="center" vertical="center"/>
    </xf>
    <xf numFmtId="4" fontId="16" fillId="0" borderId="15" xfId="0" applyNumberFormat="1" applyFont="1" applyBorder="1" applyAlignment="1">
      <alignment horizontal="right" vertical="center"/>
    </xf>
    <xf numFmtId="10" fontId="16" fillId="0" borderId="20" xfId="0" applyNumberFormat="1" applyFont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9" fillId="11" borderId="30" xfId="0" applyFont="1" applyFill="1" applyBorder="1" applyAlignment="1">
      <alignment horizontal="center" vertical="center"/>
    </xf>
    <xf numFmtId="4" fontId="16" fillId="11" borderId="30" xfId="0" applyNumberFormat="1" applyFont="1" applyFill="1" applyBorder="1" applyAlignment="1">
      <alignment horizontal="right" vertical="center"/>
    </xf>
    <xf numFmtId="4" fontId="16" fillId="0" borderId="14" xfId="0" applyNumberFormat="1" applyFont="1" applyBorder="1" applyAlignment="1">
      <alignment horizontal="right" vertical="center"/>
    </xf>
    <xf numFmtId="0" fontId="20" fillId="12" borderId="31" xfId="0" applyFont="1" applyFill="1" applyBorder="1" applyAlignment="1">
      <alignment horizontal="center" vertical="center"/>
    </xf>
    <xf numFmtId="0" fontId="20" fillId="12" borderId="32" xfId="0" applyFont="1" applyFill="1" applyBorder="1" applyAlignment="1">
      <alignment horizontal="center" vertical="center"/>
    </xf>
    <xf numFmtId="4" fontId="20" fillId="12" borderId="32" xfId="0" applyNumberFormat="1" applyFont="1" applyFill="1" applyBorder="1" applyAlignment="1">
      <alignment horizontal="right" vertical="center"/>
    </xf>
    <xf numFmtId="4" fontId="20" fillId="12" borderId="33" xfId="0" applyNumberFormat="1" applyFont="1" applyFill="1" applyBorder="1" applyAlignment="1">
      <alignment horizontal="right" vertical="center"/>
    </xf>
    <xf numFmtId="10" fontId="16" fillId="0" borderId="34" xfId="0" applyNumberFormat="1" applyFont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10" borderId="15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10" fontId="14" fillId="8" borderId="21" xfId="0" applyNumberFormat="1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206AA-DA7D-4AEC-AB9B-3EF8E39154D3}">
  <dimension ref="A1:J27"/>
  <sheetViews>
    <sheetView tabSelected="1" topLeftCell="D1" workbookViewId="0">
      <selection activeCell="I27" sqref="I27"/>
    </sheetView>
  </sheetViews>
  <sheetFormatPr defaultRowHeight="15"/>
  <cols>
    <col min="2" max="2" width="12.5703125" customWidth="1"/>
    <col min="3" max="3" width="13.42578125" customWidth="1"/>
    <col min="4" max="4" width="78.5703125" customWidth="1"/>
    <col min="5" max="5" width="28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 ht="15" customHeight="1">
      <c r="A1" s="1"/>
      <c r="B1" s="2"/>
      <c r="C1" s="2"/>
      <c r="D1" s="95" t="s">
        <v>0</v>
      </c>
      <c r="E1" s="95" t="s">
        <v>1</v>
      </c>
      <c r="F1" s="2"/>
      <c r="G1" s="3"/>
      <c r="H1" s="4"/>
      <c r="I1" s="3"/>
      <c r="J1" s="5"/>
    </row>
    <row r="2" spans="1:10" ht="15" customHeight="1">
      <c r="A2" s="6"/>
      <c r="B2" s="7"/>
      <c r="C2" s="7"/>
      <c r="D2" s="96"/>
      <c r="E2" s="96"/>
      <c r="F2" s="8"/>
      <c r="G2" s="8"/>
      <c r="H2" s="8"/>
      <c r="I2" s="8"/>
      <c r="J2" s="9"/>
    </row>
    <row r="3" spans="1:10" ht="24">
      <c r="A3" s="6"/>
      <c r="B3" s="7"/>
      <c r="C3" s="7"/>
      <c r="D3" s="96"/>
      <c r="E3" s="96"/>
      <c r="F3" s="10"/>
      <c r="G3" s="10"/>
      <c r="H3" s="10"/>
      <c r="I3" s="10"/>
      <c r="J3" s="11"/>
    </row>
    <row r="4" spans="1:10" ht="24">
      <c r="A4" s="6"/>
      <c r="B4" s="7"/>
      <c r="C4" s="12"/>
      <c r="D4" s="97"/>
      <c r="E4" s="97"/>
      <c r="F4" s="13"/>
      <c r="G4" s="10"/>
      <c r="H4" s="10"/>
      <c r="I4" s="14"/>
      <c r="J4" s="11"/>
    </row>
    <row r="5" spans="1:10" ht="21">
      <c r="A5" s="98" t="s">
        <v>2</v>
      </c>
      <c r="B5" s="99"/>
      <c r="C5" s="99"/>
      <c r="D5" s="16" t="s">
        <v>1</v>
      </c>
      <c r="G5" s="17" t="s">
        <v>3</v>
      </c>
      <c r="H5" s="15">
        <v>53</v>
      </c>
      <c r="I5" s="18" t="s">
        <v>4</v>
      </c>
      <c r="J5" s="19"/>
    </row>
    <row r="6" spans="1:10" ht="18.75">
      <c r="A6" s="100" t="s">
        <v>5</v>
      </c>
      <c r="B6" s="101"/>
      <c r="C6" s="101"/>
      <c r="D6" s="20" t="s">
        <v>6</v>
      </c>
      <c r="E6" s="21"/>
      <c r="F6" s="22"/>
      <c r="G6" s="23" t="s">
        <v>7</v>
      </c>
      <c r="H6" s="23" t="s">
        <v>8</v>
      </c>
      <c r="I6" s="24"/>
      <c r="J6" s="25"/>
    </row>
    <row r="7" spans="1:10" ht="15.75">
      <c r="A7" s="26"/>
      <c r="B7" s="27"/>
      <c r="C7" s="28" t="s">
        <v>9</v>
      </c>
      <c r="D7" s="29" t="s">
        <v>10</v>
      </c>
      <c r="E7" s="30" t="s">
        <v>11</v>
      </c>
      <c r="F7" s="31" t="s">
        <v>12</v>
      </c>
      <c r="G7" s="32">
        <f>H7</f>
        <v>0.24279999999999999</v>
      </c>
      <c r="H7" s="33">
        <v>0.24279999999999999</v>
      </c>
      <c r="I7" s="34" t="s">
        <v>13</v>
      </c>
      <c r="J7" s="35">
        <v>0.96120000000000005</v>
      </c>
    </row>
    <row r="8" spans="1:10" ht="15.75">
      <c r="A8" s="36"/>
      <c r="B8" s="37"/>
      <c r="C8" s="38" t="s">
        <v>14</v>
      </c>
      <c r="D8" s="39" t="s">
        <v>15</v>
      </c>
      <c r="E8" s="40"/>
      <c r="F8" s="41" t="s">
        <v>16</v>
      </c>
      <c r="G8" s="32">
        <f>H8</f>
        <v>0.1792</v>
      </c>
      <c r="H8" s="42">
        <v>0.1792</v>
      </c>
      <c r="I8" s="43" t="s">
        <v>17</v>
      </c>
      <c r="J8" s="35">
        <v>0.56669999999999998</v>
      </c>
    </row>
    <row r="9" spans="1:10" ht="21">
      <c r="A9" s="44"/>
      <c r="B9" s="45" t="s">
        <v>18</v>
      </c>
      <c r="C9" s="46"/>
      <c r="D9" s="47"/>
      <c r="E9" s="102" t="s">
        <v>19</v>
      </c>
      <c r="F9" s="102"/>
      <c r="G9" s="102"/>
      <c r="H9" s="48" t="s">
        <v>20</v>
      </c>
      <c r="I9" s="49">
        <v>72015750.790000007</v>
      </c>
      <c r="J9" s="50" t="s">
        <v>21</v>
      </c>
    </row>
    <row r="10" spans="1:10" ht="24">
      <c r="A10" s="51" t="s">
        <v>22</v>
      </c>
      <c r="B10" s="52"/>
      <c r="C10" s="52"/>
      <c r="D10" s="53" t="s">
        <v>23</v>
      </c>
      <c r="E10" s="103">
        <v>0</v>
      </c>
      <c r="F10" s="103"/>
      <c r="G10" s="103"/>
      <c r="H10" s="54" t="s">
        <v>24</v>
      </c>
      <c r="I10" s="55">
        <f>(I9/(1+H7)*(1-E10)*(1+G7))</f>
        <v>72015750.790000007</v>
      </c>
      <c r="J10" s="56">
        <f>100%-(I10/I9)</f>
        <v>0</v>
      </c>
    </row>
    <row r="11" spans="1:10" ht="15.75">
      <c r="A11" s="91" t="s">
        <v>25</v>
      </c>
      <c r="B11" s="92"/>
      <c r="C11" s="92"/>
      <c r="D11" s="57" t="s">
        <v>26</v>
      </c>
      <c r="E11" s="58" t="s">
        <v>27</v>
      </c>
      <c r="F11" s="59" t="s">
        <v>1</v>
      </c>
      <c r="G11" s="60" t="s">
        <v>28</v>
      </c>
      <c r="H11" s="61">
        <v>123993.73</v>
      </c>
      <c r="I11" s="93" t="s">
        <v>29</v>
      </c>
      <c r="J11" s="94"/>
    </row>
    <row r="12" spans="1:10" ht="47.25">
      <c r="A12" s="62" t="s">
        <v>30</v>
      </c>
      <c r="B12" s="63" t="s">
        <v>31</v>
      </c>
      <c r="C12" s="63" t="s">
        <v>32</v>
      </c>
      <c r="D12" s="63" t="s">
        <v>33</v>
      </c>
      <c r="E12" s="63" t="s">
        <v>34</v>
      </c>
      <c r="F12" s="63" t="s">
        <v>35</v>
      </c>
      <c r="G12" s="63" t="s">
        <v>36</v>
      </c>
      <c r="H12" s="63" t="s">
        <v>37</v>
      </c>
      <c r="I12" s="63" t="s">
        <v>38</v>
      </c>
      <c r="J12" s="64" t="s">
        <v>39</v>
      </c>
    </row>
    <row r="13" spans="1:10" ht="18.75">
      <c r="A13" s="65">
        <v>1</v>
      </c>
      <c r="B13" s="66" t="s">
        <v>40</v>
      </c>
      <c r="C13" s="67" t="s">
        <v>41</v>
      </c>
      <c r="D13" s="68" t="s">
        <v>42</v>
      </c>
      <c r="E13" s="69">
        <v>476.94</v>
      </c>
      <c r="F13" s="70">
        <v>2118.54</v>
      </c>
      <c r="G13" s="71" t="s">
        <v>43</v>
      </c>
      <c r="H13" s="69">
        <f t="shared" ref="H13:H26" si="0">E13-(E13*$J$10)</f>
        <v>476.94</v>
      </c>
      <c r="I13" s="72">
        <f>F13*H13</f>
        <v>1010416.4676</v>
      </c>
      <c r="J13" s="73">
        <f>$J$10</f>
        <v>0</v>
      </c>
    </row>
    <row r="14" spans="1:10" ht="18.75">
      <c r="A14" s="65">
        <v>2</v>
      </c>
      <c r="B14" s="74" t="s">
        <v>40</v>
      </c>
      <c r="C14" s="75" t="s">
        <v>44</v>
      </c>
      <c r="D14" s="76" t="s">
        <v>45</v>
      </c>
      <c r="E14" s="77">
        <v>92.51</v>
      </c>
      <c r="F14" s="78">
        <v>46123.06</v>
      </c>
      <c r="G14" s="79" t="s">
        <v>46</v>
      </c>
      <c r="H14" s="77">
        <f t="shared" si="0"/>
        <v>92.51</v>
      </c>
      <c r="I14" s="80">
        <f t="shared" ref="I14:I26" si="1">F14*H14</f>
        <v>4266844.2806000002</v>
      </c>
      <c r="J14" s="81">
        <f t="shared" ref="J14:J26" si="2">$J$10</f>
        <v>0</v>
      </c>
    </row>
    <row r="15" spans="1:10" ht="18.75">
      <c r="A15" s="65">
        <v>3</v>
      </c>
      <c r="B15" s="82" t="s">
        <v>40</v>
      </c>
      <c r="C15" s="75" t="s">
        <v>47</v>
      </c>
      <c r="D15" s="76" t="s">
        <v>48</v>
      </c>
      <c r="E15" s="77">
        <v>895.81</v>
      </c>
      <c r="F15" s="78">
        <v>4307.49</v>
      </c>
      <c r="G15" s="79" t="s">
        <v>49</v>
      </c>
      <c r="H15" s="77">
        <f t="shared" si="0"/>
        <v>895.81</v>
      </c>
      <c r="I15" s="80">
        <f t="shared" si="1"/>
        <v>3858692.6168999998</v>
      </c>
      <c r="J15" s="81">
        <f t="shared" si="2"/>
        <v>0</v>
      </c>
    </row>
    <row r="16" spans="1:10" ht="18.75">
      <c r="A16" s="65">
        <v>4</v>
      </c>
      <c r="B16" s="82" t="s">
        <v>40</v>
      </c>
      <c r="C16" s="75" t="s">
        <v>50</v>
      </c>
      <c r="D16" s="76" t="s">
        <v>51</v>
      </c>
      <c r="E16" s="77">
        <v>895.04</v>
      </c>
      <c r="F16" s="78">
        <v>2083.02</v>
      </c>
      <c r="G16" s="79" t="s">
        <v>49</v>
      </c>
      <c r="H16" s="77">
        <f t="shared" si="0"/>
        <v>895.04</v>
      </c>
      <c r="I16" s="80">
        <f t="shared" si="1"/>
        <v>1864386.2208</v>
      </c>
      <c r="J16" s="81">
        <f t="shared" si="2"/>
        <v>0</v>
      </c>
    </row>
    <row r="17" spans="1:10" ht="18.75">
      <c r="A17" s="65">
        <v>5</v>
      </c>
      <c r="B17" s="82" t="s">
        <v>40</v>
      </c>
      <c r="C17" s="75" t="s">
        <v>52</v>
      </c>
      <c r="D17" s="76" t="s">
        <v>53</v>
      </c>
      <c r="E17" s="77">
        <v>430.47</v>
      </c>
      <c r="F17" s="78">
        <v>6882.91</v>
      </c>
      <c r="G17" s="79" t="s">
        <v>43</v>
      </c>
      <c r="H17" s="77">
        <f t="shared" si="0"/>
        <v>430.47</v>
      </c>
      <c r="I17" s="80">
        <f t="shared" si="1"/>
        <v>2962886.2677000002</v>
      </c>
      <c r="J17" s="81">
        <f t="shared" si="2"/>
        <v>0</v>
      </c>
    </row>
    <row r="18" spans="1:10" ht="18.75">
      <c r="A18" s="65">
        <v>6</v>
      </c>
      <c r="B18" s="82" t="s">
        <v>40</v>
      </c>
      <c r="C18" s="75" t="s">
        <v>54</v>
      </c>
      <c r="D18" s="76" t="s">
        <v>55</v>
      </c>
      <c r="E18" s="77">
        <v>1017.97</v>
      </c>
      <c r="F18" s="78">
        <v>4537.29</v>
      </c>
      <c r="G18" s="79" t="s">
        <v>43</v>
      </c>
      <c r="H18" s="77">
        <f t="shared" si="0"/>
        <v>1017.97</v>
      </c>
      <c r="I18" s="80">
        <f t="shared" si="1"/>
        <v>4618825.1013000002</v>
      </c>
      <c r="J18" s="81">
        <f t="shared" si="2"/>
        <v>0</v>
      </c>
    </row>
    <row r="19" spans="1:10" ht="18.75">
      <c r="A19" s="65">
        <v>7</v>
      </c>
      <c r="B19" s="82" t="s">
        <v>40</v>
      </c>
      <c r="C19" s="75" t="s">
        <v>56</v>
      </c>
      <c r="D19" s="76" t="s">
        <v>57</v>
      </c>
      <c r="E19" s="77">
        <v>317.61</v>
      </c>
      <c r="F19" s="78">
        <v>37427.85</v>
      </c>
      <c r="G19" s="79" t="s">
        <v>43</v>
      </c>
      <c r="H19" s="77">
        <f t="shared" si="0"/>
        <v>317.61</v>
      </c>
      <c r="I19" s="80">
        <f t="shared" si="1"/>
        <v>11887459.4385</v>
      </c>
      <c r="J19" s="81">
        <f t="shared" si="2"/>
        <v>0</v>
      </c>
    </row>
    <row r="20" spans="1:10" ht="18.75">
      <c r="A20" s="65">
        <v>8</v>
      </c>
      <c r="B20" s="82" t="s">
        <v>40</v>
      </c>
      <c r="C20" s="75" t="s">
        <v>58</v>
      </c>
      <c r="D20" s="76" t="s">
        <v>59</v>
      </c>
      <c r="E20" s="77">
        <v>527.05999999999995</v>
      </c>
      <c r="F20" s="78">
        <v>15810.07</v>
      </c>
      <c r="G20" s="79" t="s">
        <v>60</v>
      </c>
      <c r="H20" s="77">
        <f t="shared" si="0"/>
        <v>527.05999999999995</v>
      </c>
      <c r="I20" s="80">
        <f>F20*H20</f>
        <v>8332855.4941999987</v>
      </c>
      <c r="J20" s="81">
        <f t="shared" si="2"/>
        <v>0</v>
      </c>
    </row>
    <row r="21" spans="1:10" ht="18.75">
      <c r="A21" s="65">
        <v>9</v>
      </c>
      <c r="B21" s="82" t="s">
        <v>40</v>
      </c>
      <c r="C21" s="75" t="s">
        <v>61</v>
      </c>
      <c r="D21" s="76" t="s">
        <v>62</v>
      </c>
      <c r="E21" s="77">
        <v>492.84</v>
      </c>
      <c r="F21" s="78">
        <v>3562.78</v>
      </c>
      <c r="G21" s="79" t="s">
        <v>60</v>
      </c>
      <c r="H21" s="77">
        <f t="shared" si="0"/>
        <v>492.84</v>
      </c>
      <c r="I21" s="80">
        <f t="shared" si="1"/>
        <v>1755880.4952</v>
      </c>
      <c r="J21" s="81">
        <f t="shared" si="2"/>
        <v>0</v>
      </c>
    </row>
    <row r="22" spans="1:10" ht="18.75">
      <c r="A22" s="65">
        <v>10</v>
      </c>
      <c r="B22" s="82" t="s">
        <v>40</v>
      </c>
      <c r="C22" s="75" t="s">
        <v>63</v>
      </c>
      <c r="D22" s="76" t="s">
        <v>64</v>
      </c>
      <c r="E22" s="77">
        <v>590.96</v>
      </c>
      <c r="F22" s="78">
        <v>5985.17</v>
      </c>
      <c r="G22" s="79" t="s">
        <v>60</v>
      </c>
      <c r="H22" s="77">
        <f t="shared" si="0"/>
        <v>590.96</v>
      </c>
      <c r="I22" s="80">
        <f t="shared" si="1"/>
        <v>3536996.0632000002</v>
      </c>
      <c r="J22" s="81">
        <f t="shared" si="2"/>
        <v>0</v>
      </c>
    </row>
    <row r="23" spans="1:10" ht="18.75">
      <c r="A23" s="65">
        <v>11</v>
      </c>
      <c r="B23" s="82" t="s">
        <v>40</v>
      </c>
      <c r="C23" s="75" t="s">
        <v>65</v>
      </c>
      <c r="D23" s="76" t="s">
        <v>66</v>
      </c>
      <c r="E23" s="77">
        <v>282.19</v>
      </c>
      <c r="F23" s="78">
        <v>63632.78</v>
      </c>
      <c r="G23" s="79" t="s">
        <v>43</v>
      </c>
      <c r="H23" s="77">
        <f t="shared" si="0"/>
        <v>282.19</v>
      </c>
      <c r="I23" s="80">
        <f t="shared" si="1"/>
        <v>17956534.188200001</v>
      </c>
      <c r="J23" s="81">
        <f t="shared" si="2"/>
        <v>0</v>
      </c>
    </row>
    <row r="24" spans="1:10" ht="18.75">
      <c r="A24" s="65">
        <v>12</v>
      </c>
      <c r="B24" s="82" t="s">
        <v>40</v>
      </c>
      <c r="C24" s="75" t="s">
        <v>67</v>
      </c>
      <c r="D24" s="76" t="s">
        <v>68</v>
      </c>
      <c r="E24" s="77">
        <v>55.28</v>
      </c>
      <c r="F24" s="78">
        <v>163397.82999999999</v>
      </c>
      <c r="G24" s="79" t="s">
        <v>43</v>
      </c>
      <c r="H24" s="77">
        <f t="shared" si="0"/>
        <v>55.28</v>
      </c>
      <c r="I24" s="80">
        <f t="shared" si="1"/>
        <v>9032632.0423999988</v>
      </c>
      <c r="J24" s="81">
        <f t="shared" si="2"/>
        <v>0</v>
      </c>
    </row>
    <row r="25" spans="1:10" ht="18.75">
      <c r="A25" s="65">
        <v>13</v>
      </c>
      <c r="B25" s="82" t="s">
        <v>40</v>
      </c>
      <c r="C25" s="75" t="s">
        <v>69</v>
      </c>
      <c r="D25" s="76" t="s">
        <v>70</v>
      </c>
      <c r="E25" s="77">
        <v>577.26</v>
      </c>
      <c r="F25" s="78">
        <v>1419.39</v>
      </c>
      <c r="G25" s="79" t="s">
        <v>46</v>
      </c>
      <c r="H25" s="77">
        <f t="shared" si="0"/>
        <v>577.26</v>
      </c>
      <c r="I25" s="80">
        <f t="shared" si="1"/>
        <v>819357.07140000002</v>
      </c>
      <c r="J25" s="81">
        <f t="shared" si="2"/>
        <v>0</v>
      </c>
    </row>
    <row r="26" spans="1:10" ht="18.75">
      <c r="A26" s="65">
        <v>14</v>
      </c>
      <c r="B26" s="82" t="s">
        <v>71</v>
      </c>
      <c r="C26" s="75" t="s">
        <v>72</v>
      </c>
      <c r="D26" s="76" t="s">
        <v>73</v>
      </c>
      <c r="E26" s="77">
        <v>1859.29</v>
      </c>
      <c r="F26" s="78">
        <v>60.23</v>
      </c>
      <c r="G26" s="83" t="s">
        <v>60</v>
      </c>
      <c r="H26" s="84">
        <f t="shared" si="0"/>
        <v>1859.29</v>
      </c>
      <c r="I26" s="85">
        <f t="shared" si="1"/>
        <v>111985.0367</v>
      </c>
      <c r="J26" s="81">
        <f t="shared" si="2"/>
        <v>0</v>
      </c>
    </row>
    <row r="27" spans="1:10" ht="19.5" thickBot="1">
      <c r="A27" s="86"/>
      <c r="B27" s="87"/>
      <c r="C27" s="87"/>
      <c r="D27" s="87" t="s">
        <v>74</v>
      </c>
      <c r="E27" s="88"/>
      <c r="F27" s="88"/>
      <c r="G27" s="89"/>
      <c r="H27" s="89" t="s">
        <v>75</v>
      </c>
      <c r="I27" s="89">
        <f>I10</f>
        <v>72015750.790000007</v>
      </c>
      <c r="J27" s="90">
        <f>$J$10</f>
        <v>0</v>
      </c>
    </row>
  </sheetData>
  <sheetProtection sheet="1" objects="1" scenarios="1"/>
  <protectedRanges>
    <protectedRange sqref="A10:C10" name="Intervalo3_1"/>
    <protectedRange sqref="E10" name="Intervalo1_1"/>
    <protectedRange sqref="D7:D10" name="Intervalo2_1"/>
    <protectedRange sqref="G7" name="Range4_1"/>
    <protectedRange sqref="E10" name="Range5_1"/>
    <protectedRange sqref="G8" name="Range6_1"/>
    <protectedRange sqref="E10:G10" name="Range7"/>
  </protectedRanges>
  <mergeCells count="8">
    <mergeCell ref="A11:C11"/>
    <mergeCell ref="I11:J11"/>
    <mergeCell ref="D1:D4"/>
    <mergeCell ref="E1:E4"/>
    <mergeCell ref="A5:C5"/>
    <mergeCell ref="A6:C6"/>
    <mergeCell ref="E9:G9"/>
    <mergeCell ref="E10:G10"/>
  </mergeCells>
  <hyperlinks>
    <hyperlink ref="C13" location="C1!A1" display="C1!A1" xr:uid="{DDBCCA6B-73BC-40C6-9D77-E6C51C84FB00}"/>
    <hyperlink ref="C14" location="C2!A1" display="C2!A1" xr:uid="{96883C2B-2BB8-4C0C-824E-F3722FC25C19}"/>
    <hyperlink ref="C15" location="C3!A1" display="C3!A1" xr:uid="{7D5E471E-0A4C-464D-BFCC-7A4B0554EAD7}"/>
    <hyperlink ref="C16" location="C4!A1" display="C4!A1" xr:uid="{5F6229CE-BE7B-4D12-9F54-12C63AF50EB9}"/>
    <hyperlink ref="C17" location="C5!A1" display="C5!A1" xr:uid="{F4A5BE49-E03B-40D1-9596-7ADE8ACD4509}"/>
    <hyperlink ref="C18" location="C7!A1" display="C7!A1" xr:uid="{913308EF-17ED-4D05-BB31-3A35DB26FBBC}"/>
    <hyperlink ref="C19" location="C8!A1" display="C8!A1" xr:uid="{5BCDA22A-0502-4ABB-B921-24D1F4236B7E}"/>
    <hyperlink ref="C20" location="C10!A1" display="C10!A1" xr:uid="{13E5D302-BC29-40E9-9FC0-683B4FAA458C}"/>
    <hyperlink ref="C21" location="C12!A1" display="C12!A1" xr:uid="{FBF9DDF6-72EF-49DA-88DE-26710E6BD928}"/>
    <hyperlink ref="C22" location="C14!A1" display="C14!A1" xr:uid="{F3C06675-C390-4B75-8109-4A4AB2B14C38}"/>
    <hyperlink ref="C23" location="C15!A1" display="C15!A1" xr:uid="{4DEC5AE3-DB3F-44E8-86FB-FEB42C72E0EA}"/>
    <hyperlink ref="C24" location="C16!A1" display="C16!A1" xr:uid="{ED7A2E6E-E38E-408E-AFF3-6F91FBD51303}"/>
    <hyperlink ref="C25" location="C18!A1" display="C18!A1" xr:uid="{44C3413D-58EB-4FC7-BE7E-627CF602B76E}"/>
    <hyperlink ref="C26" location="C19!A1" display="C19!A1" xr:uid="{792E1507-862F-4129-9643-CDD4931DDFF3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Ibirá Santos Lucas - [ SOP ]</dc:creator>
  <cp:keywords/>
  <dc:description/>
  <cp:lastModifiedBy>Ibirá Santos Lucas - [ SOP ]</cp:lastModifiedBy>
  <cp:revision/>
  <dcterms:created xsi:type="dcterms:W3CDTF">2026-06-11T17:47:32Z</dcterms:created>
  <dcterms:modified xsi:type="dcterms:W3CDTF">2026-06-11T18:50:19Z</dcterms:modified>
  <cp:category/>
  <cp:contentStatus/>
</cp:coreProperties>
</file>