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Pastas Público_Principal\RECURSO FEDERAL\2024_TRANSFERENCIA ESPECIAL\_2024_DANIEL TRZECIAK R$200mil Renato Conde (licitar)\PROJETO ENGENHARIA\"/>
    </mc:Choice>
  </mc:AlternateContent>
  <xr:revisionPtr revIDLastSave="0" documentId="13_ncr:1_{FE5A228F-A487-4B06-A294-C47C34900E56}" xr6:coauthVersionLast="47" xr6:coauthVersionMax="47" xr10:uidLastSave="{00000000-0000-0000-0000-000000000000}"/>
  <bookViews>
    <workbookView xWindow="-120" yWindow="-120" windowWidth="29040" windowHeight="15720" xr2:uid="{ED5A36B7-CC33-4E53-9DEF-BF02EDBAFC54}"/>
  </bookViews>
  <sheets>
    <sheet name="PLANILHA ORÇAMENTÁRIA" sheetId="4" r:id="rId1"/>
    <sheet name="BDI" sheetId="2" r:id="rId2"/>
    <sheet name="ENCARGOS SOCIAIS" sheetId="3" r:id="rId3"/>
    <sheet name="CURVA ABC" sheetId="5" r:id="rId4"/>
  </sheets>
  <externalReferences>
    <externalReference r:id="rId5"/>
  </externalReferences>
  <definedNames>
    <definedName name="_xlnm._FilterDatabase" localSheetId="3" hidden="1">'CURVA ABC'!$A$1:$J$41</definedName>
    <definedName name="ACOMPANHAMENTO" hidden="1">[1]MENU!$J$4</definedName>
    <definedName name="_xlnm.Print_Area" localSheetId="3">'CURVA ABC'!$A$1:$J$41</definedName>
    <definedName name="_xlnm.Print_Area" localSheetId="2">'ENCARGOS SOCIAIS'!$B$1:$H$68</definedName>
    <definedName name="_xlnm.Print_Area" localSheetId="0">'PLANILHA ORÇAMENTÁRIA'!$A$1:$J$66</definedName>
    <definedName name="BDI.Opcao" hidden="1">[1]DADOS!$C$18</definedName>
    <definedName name="BDI.TipoObra" hidden="1">[1]BDI!$A$138:$A$146</definedName>
    <definedName name="BDI_1.Título" hidden="1">BDI!$A$14</definedName>
    <definedName name="BDI_2.Título" hidden="1">BDI!#REF!</definedName>
    <definedName name="BDI_3.Título" hidden="1">BDI!#REF!</definedName>
    <definedName name="CRONO.NivelExibicao" hidden="1">[1]CRONO!$H$10</definedName>
    <definedName name="DESONERACAO" hidden="1">IF(OR(Import.Desoneracao="DESONERADO",Import.Desoneracao="SIM"),"SIM","NÃO")</definedName>
    <definedName name="Excel_BuiltIn_Database" hidden="1">TEXT(Import.DataBase,"mm-aaaa")</definedName>
    <definedName name="Import.Apelido" hidden="1">[1]DADOS!$C$16</definedName>
    <definedName name="Import.BDI.Tipo1" hidden="1">BDI!$A$17</definedName>
    <definedName name="Import.BDI.Tipo2" hidden="1">BDI!#REF!</definedName>
    <definedName name="Import.BDI.Tipo3" hidden="1">BDI!#REF!</definedName>
    <definedName name="Import.CR" hidden="1">[1]DADOS!$C$7</definedName>
    <definedName name="Import.CTEF" hidden="1">[1]DADOS!$C$37</definedName>
    <definedName name="Import.DataBase" hidden="1">OFFSET([1]DADOS!$D$19,0,-1)</definedName>
    <definedName name="Import.DescLote" hidden="1">[1]DADOS!$C$17</definedName>
    <definedName name="Import.Desoneracao" hidden="1">OFFSET([1]DADOS!$D$18,0,-1)</definedName>
    <definedName name="Import.empresa" hidden="1">[1]DADOS!$C$38</definedName>
    <definedName name="Import.Município" hidden="1">[1]DADOS!$C$6</definedName>
    <definedName name="Import.Proponente" hidden="1">[1]DADOS!$C$5</definedName>
    <definedName name="import.recurso" hidden="1">[1]DADOS!$C$4</definedName>
    <definedName name="Import.RegimeExecução" hidden="1">OFFSET([1]DADOS!$D$40,0,-1)</definedName>
    <definedName name="Import.RespOrçamento" hidden="1">[1]DADOS!$C$22:$C$24</definedName>
    <definedName name="Import.TipoArredondamento" hidden="1">[1]DADOS!$C$31</definedName>
    <definedName name="Import.TransfereGOV" hidden="1">[1]DADOS!$C$8</definedName>
    <definedName name="ListaTgov.Unidades" hidden="1">[1]DADOS!$AV$3:$AV$220</definedName>
    <definedName name="ORÇAMENTO.BancoRef" hidden="1">#REF!</definedName>
    <definedName name="ORÇAMENTO.CodBarra" hidden="1">IF(ORÇAMENTO.Fonte="Sinapi",SUBSTITUTE(SUBSTITUTE(ORÇAMENTO.Codigo,"/00","/"),"/0","/"),ORÇAMENTO.Codigo)</definedName>
    <definedName name="ORÇAMENTO.Codigo" hidden="1">#REF!</definedName>
    <definedName name="ORÇAMENTO.CustoUnitario" hidden="1">ROUND(#REF!,15-13*#REF!)</definedName>
    <definedName name="ORÇAMENTO.Fonte" hidden="1">#REF!</definedName>
    <definedName name="ORÇAMENTO.Lista.BDI" hidden="1">[1]ORÇAMENTO!$F$4:$I$4</definedName>
    <definedName name="ORÇAMENTO.Lista.Fonte" hidden="1">[1]ORÇAMENTO!$E$3:$I$3</definedName>
    <definedName name="ORÇAMENTO.Lista.Nível" hidden="1">[1]ORÇAMENTO!$E$2:$I$2</definedName>
    <definedName name="ORÇAMENTO.Lista.Recurso" hidden="1">[1]ORÇAMENTO!$F$7:$I$7</definedName>
    <definedName name="ORÇAMENTO.Nivel" hidden="1">#REF!</definedName>
    <definedName name="ORÇAMENTO.OpcaoBDI" hidden="1">#REF!</definedName>
    <definedName name="ORÇAMENTO.PrecoUnitarioLicitado" hidden="1">#REF!</definedName>
    <definedName name="REFERENCIA.Descricao" hidden="1">IF(ISNUMBER(#REF!),OFFSET(INDIRECT(ORÇAMENTO.BancoRef),#REF!-1,3,1),#REF!)</definedName>
    <definedName name="REFERENCIA.Desonerado" hidden="1">IF(ISNUMBER(#REF!),VALUE(OFFSET(INDIRECT(ORÇAMENTO.BancoRef),#REF!-1,5,1)),0)</definedName>
    <definedName name="REFERENCIA.NaoDesonerado" hidden="1">IF(ISNUMBER(#REF!),VALUE(OFFSET(INDIRECT(ORÇAMENTO.BancoRef),#REF!-1,6,1)),0)</definedName>
    <definedName name="REFERENCIA.Unidade" hidden="1">IF(ISNUMBER(#REF!),OFFSET(INDIRECT(ORÇAMENTO.BancoRef),#REF!-1,4,1),"-")</definedName>
    <definedName name="SomaAgrup" hidden="1">SUMIF(OFFSET(#REF!,1,0,#REF!),"S",OFFSET(#REF!,1,0,#REF!))</definedName>
    <definedName name="TIPOORCAMENTO" hidden="1">IF(VALUE([1]MENU!$O$3)=2,"Licitado","Proposto")</definedName>
    <definedName name="VTOTAL1" hidden="1">ROUND(#REF!*#REF!,15-13*#REF!)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47" i="5" l="1"/>
  <c r="K2" i="5"/>
  <c r="K1" i="5"/>
  <c r="H58" i="3"/>
  <c r="H56" i="3"/>
  <c r="H50" i="3"/>
  <c r="D68" i="3" s="1"/>
  <c r="G50" i="3"/>
  <c r="F50" i="3"/>
  <c r="E50" i="3"/>
  <c r="H45" i="3"/>
  <c r="D67" i="3" s="1"/>
  <c r="G45" i="3"/>
  <c r="F45" i="3"/>
  <c r="E45" i="3"/>
  <c r="H38" i="3"/>
  <c r="D66" i="3" s="1"/>
  <c r="G38" i="3"/>
  <c r="F38" i="3"/>
  <c r="E38" i="3"/>
  <c r="H25" i="3"/>
  <c r="G25" i="3"/>
  <c r="G52" i="3" s="1"/>
  <c r="F25" i="3"/>
  <c r="F52" i="3" s="1"/>
  <c r="E25" i="3"/>
  <c r="E52" i="3" s="1"/>
  <c r="K3" i="5" l="1"/>
  <c r="L2" i="5"/>
  <c r="D65" i="3"/>
  <c r="H52" i="3"/>
  <c r="E66" i="3" s="1"/>
  <c r="K4" i="5" l="1"/>
  <c r="L3" i="5"/>
  <c r="L4" i="5" l="1"/>
  <c r="K5" i="5"/>
  <c r="L5" i="5" l="1"/>
  <c r="K6" i="5"/>
  <c r="L6" i="5" l="1"/>
  <c r="K7" i="5"/>
  <c r="L7" i="5" l="1"/>
  <c r="K8" i="5"/>
  <c r="L8" i="5" l="1"/>
  <c r="K9" i="5"/>
  <c r="L9" i="5" l="1"/>
  <c r="K10" i="5"/>
  <c r="L10" i="5" l="1"/>
  <c r="K11" i="5"/>
  <c r="L11" i="5" l="1"/>
  <c r="K12" i="5"/>
  <c r="L12" i="5" l="1"/>
  <c r="K13" i="5"/>
  <c r="L13" i="5" l="1"/>
  <c r="K14" i="5"/>
  <c r="L14" i="5" l="1"/>
  <c r="K15" i="5"/>
  <c r="L15" i="5" l="1"/>
</calcChain>
</file>

<file path=xl/sharedStrings.xml><?xml version="1.0" encoding="utf-8"?>
<sst xmlns="http://schemas.openxmlformats.org/spreadsheetml/2006/main" count="753" uniqueCount="310">
  <si>
    <t>PO - PLANILHA ORÇAMENTÁRIA</t>
  </si>
  <si>
    <t>Grau de Sigilo</t>
  </si>
  <si>
    <t>#PUBLICO</t>
  </si>
  <si>
    <t>SINAPI</t>
  </si>
  <si>
    <t>SINAPI-I</t>
  </si>
  <si>
    <t>Composição</t>
  </si>
  <si>
    <t>BDI 1</t>
  </si>
  <si>
    <t>BDI 2</t>
  </si>
  <si>
    <t>BDI 3</t>
  </si>
  <si>
    <t>Nº OPERAÇÃO</t>
  </si>
  <si>
    <t>Nº TransfereGOV</t>
  </si>
  <si>
    <t>PROPONENTE / TOMADOR</t>
  </si>
  <si>
    <t>APELIDO DO EMPREENDIMENTO</t>
  </si>
  <si>
    <t>CP</t>
  </si>
  <si>
    <t>LOCALIDADE SINAPI</t>
  </si>
  <si>
    <t>DATA BASE</t>
  </si>
  <si>
    <t>Quantidade</t>
  </si>
  <si>
    <t>Item</t>
  </si>
  <si>
    <t>Fonte</t>
  </si>
  <si>
    <t>Código</t>
  </si>
  <si>
    <t>Descrição</t>
  </si>
  <si>
    <t>Unidade</t>
  </si>
  <si>
    <t>Preço Unitário (com BDI) (R$)</t>
  </si>
  <si>
    <t>Preço Total
(R$)</t>
  </si>
  <si>
    <t>L</t>
  </si>
  <si>
    <t>EXECUÇÃO DE DRENAGEM E MELHORIAS NA RUA OSÓRIO CÔRREA DOS SANTOS, NA LOCALIDADE DO PORTO DO CONDE</t>
  </si>
  <si>
    <t>ADMINISTRAÇÃO DA OBRA</t>
  </si>
  <si>
    <t>CM - 052</t>
  </si>
  <si>
    <t>%CT</t>
  </si>
  <si>
    <t>SERVIÇOS INICIAIS</t>
  </si>
  <si>
    <t>CM - 095</t>
  </si>
  <si>
    <t>M2</t>
  </si>
  <si>
    <t>CM - 277</t>
  </si>
  <si>
    <t>UN</t>
  </si>
  <si>
    <t>TOPO_03</t>
  </si>
  <si>
    <t>M</t>
  </si>
  <si>
    <t>MOVIMENTAÇÃO EM TERRA - TERRAPLENAGEM</t>
  </si>
  <si>
    <t>98525</t>
  </si>
  <si>
    <t>100576</t>
  </si>
  <si>
    <t xml:space="preserve">MOVIMENTAÇÃO EM TERRA - REMOÇÃO DE SOLOS MOLES </t>
  </si>
  <si>
    <t>101266</t>
  </si>
  <si>
    <t>93589</t>
  </si>
  <si>
    <t>100574</t>
  </si>
  <si>
    <t>96399</t>
  </si>
  <si>
    <t>95875</t>
  </si>
  <si>
    <t>93590</t>
  </si>
  <si>
    <t>DRENAGEM PLUVIAL</t>
  </si>
  <si>
    <t>99063</t>
  </si>
  <si>
    <t>102314</t>
  </si>
  <si>
    <t>96622</t>
  </si>
  <si>
    <t>40334</t>
  </si>
  <si>
    <t>7745</t>
  </si>
  <si>
    <t>7781</t>
  </si>
  <si>
    <t>100951</t>
  </si>
  <si>
    <t>92820</t>
  </si>
  <si>
    <t>92821</t>
  </si>
  <si>
    <t>104733</t>
  </si>
  <si>
    <t>CM - 015</t>
  </si>
  <si>
    <t>CM - 017</t>
  </si>
  <si>
    <t>MELHORIA DA VIA - CAMADA BGS ESP. 6CM + PÓ-DE-PEDRA 1CM</t>
  </si>
  <si>
    <t>96396</t>
  </si>
  <si>
    <t>4741</t>
  </si>
  <si>
    <t>100974</t>
  </si>
  <si>
    <t>EXECUÇÃO DE MEIOS-FIOS</t>
  </si>
  <si>
    <t>94273</t>
  </si>
  <si>
    <t>REGULARIZAÇÃO/ATERRO DE PASSEIO PÚBLICO</t>
  </si>
  <si>
    <t>CM - 278</t>
  </si>
  <si>
    <t>SERVIÇOS FINAIS</t>
  </si>
  <si>
    <t>102498</t>
  </si>
  <si>
    <t>CM - 028</t>
  </si>
  <si>
    <t>Observações:</t>
  </si>
  <si>
    <t>Local</t>
  </si>
  <si>
    <t>Responsável Técnico</t>
  </si>
  <si>
    <t>Nome:</t>
  </si>
  <si>
    <t>CREA/CAU:</t>
  </si>
  <si>
    <t>Data</t>
  </si>
  <si>
    <t>AC</t>
  </si>
  <si>
    <t>SG</t>
  </si>
  <si>
    <t>R</t>
  </si>
  <si>
    <t>Nº TRANSFEREGOV</t>
  </si>
  <si>
    <t>DF</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</si>
  <si>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</si>
  <si>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</si>
  <si>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</si>
  <si>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</si>
  <si>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</si>
  <si>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TIPO DE OBRA</t>
  </si>
  <si>
    <t>Itens</t>
  </si>
  <si>
    <t>Siglas</t>
  </si>
  <si>
    <t>% Adotado</t>
  </si>
  <si>
    <t>Risco</t>
  </si>
  <si>
    <t>Despesas Financeiras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</si>
  <si>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</si>
  <si>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</si>
  <si>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</si>
  <si>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</si>
  <si>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</si>
  <si>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</si>
  <si>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</si>
  <si>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</si>
  <si>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</si>
  <si>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</si>
  <si>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</si>
  <si>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</si>
  <si>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t>
  </si>
  <si>
    <t>Declaração de Encargos Sociais</t>
  </si>
  <si>
    <t>Declaro para os devidos fins que o percentual de encargos sociais utilizados para o orçamento da obra estão de acordo com a tabela SINAPI, conforme o Cálculo dos Encargos Sociais estabelecidos a seguir.</t>
  </si>
  <si>
    <t>Cálculo dos Encargos Sociais</t>
  </si>
  <si>
    <t>Estado:</t>
  </si>
  <si>
    <t>RIO GRANDE DO SUL</t>
  </si>
  <si>
    <t>Vigência:</t>
  </si>
  <si>
    <t xml:space="preserve"> A PARTIR DE</t>
  </si>
  <si>
    <t>Jan/2025</t>
  </si>
  <si>
    <t xml:space="preserve">Tabelas SINAPI utilizadas na base orçamentária (Mês/Ano): </t>
  </si>
  <si>
    <t>Março/2026</t>
  </si>
  <si>
    <t>Encargos Sociais Sobre a Mão de Obra:</t>
  </si>
  <si>
    <t>CÓDIGO</t>
  </si>
  <si>
    <t>DESCRIÇÃO</t>
  </si>
  <si>
    <t>COM DESONERAÇÃO</t>
  </si>
  <si>
    <t>SEM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</si>
  <si>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</si>
  <si>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</si>
  <si>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</si>
  <si>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</si>
  <si>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</si>
  <si>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</si>
  <si>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</si>
  <si>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</si>
  <si>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</si>
  <si>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</si>
  <si>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</si>
  <si>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</si>
  <si>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</si>
  <si>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</si>
  <si>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</si>
  <si>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</si>
  <si>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</si>
  <si>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</si>
  <si>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</si>
  <si>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</si>
  <si>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</si>
  <si>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</si>
  <si>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Total</t>
  </si>
  <si>
    <t>Grupo B</t>
  </si>
  <si>
    <t>B1</t>
  </si>
  <si>
    <t>Repouso Semanal Remunerado</t>
  </si>
  <si>
    <t>Não incide</t>
  </si>
  <si>
    <t>B2</t>
  </si>
  <si>
    <t>Feriados</t>
  </si>
  <si>
    <t>B3</t>
  </si>
  <si>
    <t>Auxílio - Enfermidade</t>
  </si>
  <si>
    <t>B4</t>
  </si>
  <si>
    <t>13° Salário</t>
  </si>
  <si>
    <t>B5</t>
  </si>
  <si>
    <t>Licença Paternidade</t>
  </si>
  <si>
    <t>B6</t>
  </si>
  <si>
    <t>Faltas Justificadas</t>
  </si>
  <si>
    <t>B7</t>
  </si>
  <si>
    <t>Dias de Chuva</t>
  </si>
  <si>
    <t>B8</t>
  </si>
  <si>
    <t>Auxílio Acidentes de Trabalho</t>
  </si>
  <si>
    <t>B9</t>
  </si>
  <si>
    <t>Férias Gozadas</t>
  </si>
  <si>
    <t>B10</t>
  </si>
  <si>
    <t>Salário Maternidade</t>
  </si>
  <si>
    <t>B</t>
  </si>
  <si>
    <t>Grupo C</t>
  </si>
  <si>
    <t>C1</t>
  </si>
  <si>
    <t>Aviso Prévio Indenizado</t>
  </si>
  <si>
    <t>C2</t>
  </si>
  <si>
    <t>Aviso Prévio Trabalhado</t>
  </si>
  <si>
    <t>C3</t>
  </si>
  <si>
    <t>Férias Indenizadas</t>
  </si>
  <si>
    <t>C4</t>
  </si>
  <si>
    <t>Depósito Rescisão Sem Justa Causa</t>
  </si>
  <si>
    <t>C5</t>
  </si>
  <si>
    <t>Indenização Adicional</t>
  </si>
  <si>
    <t>C</t>
  </si>
  <si>
    <t>Grupo D</t>
  </si>
  <si>
    <t>D1</t>
  </si>
  <si>
    <t>Reicidência de Grupo A sobre Grupo B</t>
  </si>
  <si>
    <t>D2</t>
  </si>
  <si>
    <t>Reincidêcia de Grupo A sobre Aviso Prévio Trabalhando e Reincidência do FGTS sobre Aviso Prévio Indenizado</t>
  </si>
  <si>
    <t>D</t>
  </si>
  <si>
    <t>Total (A+B+C+D)</t>
  </si>
  <si>
    <t>Fonte:</t>
  </si>
  <si>
    <t>Tabela SINAPI - Composição de Encargos Sociais</t>
  </si>
  <si>
    <t>Site:</t>
  </si>
  <si>
    <t>http://www.caixa.gov.br</t>
  </si>
  <si>
    <r>
      <t xml:space="preserve">A data das </t>
    </r>
    <r>
      <rPr>
        <b/>
        <sz val="10"/>
        <rFont val="Calibri"/>
        <family val="2"/>
      </rPr>
      <t>Tabelas SINAPI de Insumos e de Composições</t>
    </r>
    <r>
      <rPr>
        <sz val="10"/>
        <rFont val="Calibri"/>
        <family val="2"/>
      </rPr>
      <t xml:space="preserve"> para elaboração Orçamentária é de:</t>
    </r>
  </si>
  <si>
    <r>
      <t xml:space="preserve">E a data da </t>
    </r>
    <r>
      <rPr>
        <b/>
        <sz val="10"/>
        <rFont val="Calibri"/>
        <family val="2"/>
      </rPr>
      <t>Tabela SINAPI de Composição de Encargos Sociais de</t>
    </r>
    <r>
      <rPr>
        <sz val="10"/>
        <rFont val="Calibri"/>
        <family val="2"/>
      </rPr>
      <t xml:space="preserve"> referência, é a partir de:</t>
    </r>
  </si>
  <si>
    <t>HORISTA</t>
  </si>
  <si>
    <t>MENSALISTA</t>
  </si>
  <si>
    <t>Utilizamos as Tabelas SINAPI de Insumos e de Composições do tipo:</t>
  </si>
  <si>
    <t/>
  </si>
  <si>
    <t>Código:</t>
  </si>
  <si>
    <t>% dos Grupos</t>
  </si>
  <si>
    <t>% Total de Encargos Sociais Sobre a Mão de Obra:</t>
  </si>
  <si>
    <t>A:</t>
  </si>
  <si>
    <t>A+B+C+D:</t>
  </si>
  <si>
    <t>B:</t>
  </si>
  <si>
    <t>C:</t>
  </si>
  <si>
    <t>D:</t>
  </si>
  <si>
    <t>Quadro de Composição do BDI</t>
  </si>
  <si>
    <t>PREFEITURA MUNICIPAL DE SÃO JERÔNIMO</t>
  </si>
  <si>
    <t>DRENAGEM E MELHORIAS NO PORTO DO CONDE - EMENDA PIX DEP. DANIEL TRZECIAK / OBRAS DE INFRAESTRUTURA URBANA - REQUALIFICAÇÃO VIÁRIA</t>
  </si>
  <si>
    <t>Administração Central</t>
  </si>
  <si>
    <t>Seguro e Garantia</t>
  </si>
  <si>
    <t>Lucro</t>
  </si>
  <si>
    <t>(1+AC + S + R + G)*(1 + DF)*(1+L)</t>
  </si>
  <si>
    <t>Declaro para os devidos fins que, conforme legislação tributária municipal, a base de cálculo deste tipo de obra corresponde à 100%, com a respectiva alíquota de 3%.</t>
  </si>
  <si>
    <t>SÃO JERÔNIMO</t>
  </si>
  <si>
    <t>XXX</t>
  </si>
  <si>
    <t>XXXX</t>
  </si>
  <si>
    <t>Orçamento Base para Licitação - OGU</t>
  </si>
  <si>
    <t>DRENAGEM E MELHORIAS NO PORTO DO CONDE - EMENDA PIX DEP. DANIEL TRZECIAK</t>
  </si>
  <si>
    <t>DESCRIÇÃO DO LOTE</t>
  </si>
  <si>
    <t>MUNICÍPIO / UF</t>
  </si>
  <si>
    <t>PORTO ALEGRE</t>
  </si>
  <si>
    <t>03-26 (N DES.)</t>
  </si>
  <si>
    <t>OBRAS DE INFRAESTRUTURA URBANA - REQUALIFICAÇÃO VIÁRIA</t>
  </si>
  <si>
    <t>24,23%</t>
  </si>
  <si>
    <t>0,00%</t>
  </si>
  <si>
    <t>Custo Unitário (sem BDI) (R$)</t>
  </si>
  <si>
    <t>BDI
(%)</t>
  </si>
  <si>
    <t>1.</t>
  </si>
  <si>
    <t>1.1.</t>
  </si>
  <si>
    <t>1.1.1.</t>
  </si>
  <si>
    <t>ADMINISTRAÇÃO LOCAL DE OBRA - CRONOGRAMA DE OBRA DE 2 (DOIS) MESES</t>
  </si>
  <si>
    <t>1.2.</t>
  </si>
  <si>
    <t>1.2.1.</t>
  </si>
  <si>
    <t xml:space="preserve">PLACA DE OBRA EM CHAPA DE AÇO GALVANIZADO </t>
  </si>
  <si>
    <t>1.2.2.</t>
  </si>
  <si>
    <t>MOBILIZAÇÃO OU DESMOBILIZAÇÃO DE OBRA DE MICRODRENAGEM PLUVIAL, INCLUINDO MELHORIAS DE PISTA DE ROLAMENTO E EXECUÇÃO DE MEIO-FIO (CONSIDERANDO DMT PARA MOB/DESMOB. DE ATÉ 100 KM</t>
  </si>
  <si>
    <t>1.2.3.</t>
  </si>
  <si>
    <t xml:space="preserve">LEVANTAMENTO TOPOGRÁFICO DE VIA PÚBLICA COM CADASTRO DE REDES DE UTILIDADES </t>
  </si>
  <si>
    <t>1.3.</t>
  </si>
  <si>
    <t>1.3.1.</t>
  </si>
  <si>
    <t>LIMPEZA MECANIZADA DE CAMADA VEGETAL, VEGETAÇÃO E PEQUENAS ÁRVORES (DIÂMETRO DE TRONCO MENOR QUE 0,20 M), COM TRATOR DE ESTEIRAS. AF_03/2024</t>
  </si>
  <si>
    <t>1.3.2.</t>
  </si>
  <si>
    <t>REGULARIZAÇÃO E COMPACTAÇÃO DE SUBLEITO DE SOLO PREDOMINANTEMENTE ARGILOSO, PARA OBRAS DE CONSTRUÇÃO DE PAVIMENTOS. AF_09/2024</t>
  </si>
  <si>
    <t>1.4.</t>
  </si>
  <si>
    <t>1.4.1.</t>
  </si>
  <si>
    <t>ESCAVAÇÃO VERTICAL PARA INFRAESTRUTURA, COM CARGA, DESCARGA E TRANSPORTE DE SOLO DE 1ª CATEGORIA, COM ESCAVADEIRA HIDRÁULICA (CAÇAMBA: 0,8 M³ / 111HP), FROTA DE 3 CAMINHÕES BASCULANTES DE 10 M³, DMT ATÉ 1 KM E VELOCIDADE MÉDIA14 KM/H. AF_05/2020</t>
  </si>
  <si>
    <t>M3</t>
  </si>
  <si>
    <t>1.4.2.</t>
  </si>
  <si>
    <t>TRANSPORTE COM CAMINHÃO BASCULANTE DE 10 M³, EM VIA URBANA EM REVESTIMENTO PRIMÁRIO (UNIDADE: M3XKM). AF_02/2026</t>
  </si>
  <si>
    <t>M3XKM</t>
  </si>
  <si>
    <t>1.4.3.</t>
  </si>
  <si>
    <t>ESPALHAMENTO DE MATERIAL COM TRATOR DE ESTEIRAS. AF_09/2024</t>
  </si>
  <si>
    <t>1.4.4.</t>
  </si>
  <si>
    <t>CONSTRUÇÃO DE BASE E SUB-BASE PARA PAVIMENTAÇÃO DE RACHÃO, COM ESPESSURA DE 40 CM - EXCLUSIVE CARGA E TRANSPORTE. AF_09/2024</t>
  </si>
  <si>
    <t>1.4.5.</t>
  </si>
  <si>
    <t>TRANSPORTE COM CAMINHÃO BASCULANTE DE 10 M³, EM VIA URBANA PAVIMENTADA, DMT ATÉ 30 KM (UNIDADE: M3XKM). AF_02/2026</t>
  </si>
  <si>
    <t>1.4.6.</t>
  </si>
  <si>
    <t>TRANSPORTE COM CAMINHÃO BASCULANTE DE 10 M³, EM VIA URBANA PAVIMENTADA, ADICIONAL PARA DMT EXCEDENTE A 30 KM (UNIDADE: M3XKM). AF_02/2026</t>
  </si>
  <si>
    <t>1.5.</t>
  </si>
  <si>
    <t>1.5.1.</t>
  </si>
  <si>
    <t>LOCAÇÃO DE REDE DE ÁGUA OU ESGOTO. AF_03/2024</t>
  </si>
  <si>
    <t>1.5.2.</t>
  </si>
  <si>
    <t>ESCAVAÇÃO MECANIZADA DE VALA COM PROF. ATÉ 1,5 M (MÉDIA MONTANTE E JUSANTE/UMA COMPOSIÇÃO POR TRECHO),COM ESCAVADEIRA (0,8 M3), LARG. MENOR QUE 1,5 M, EM SOLO DE 2A CATEGORIA, LOCAIS COM BAIXO NÍVEL DE INTERFERÊNCIA. AF_09/2024</t>
  </si>
  <si>
    <t>1.5.3.</t>
  </si>
  <si>
    <t>1.5.4.</t>
  </si>
  <si>
    <t>1.5.5.</t>
  </si>
  <si>
    <t>LASTRO COM MATERIAL GRANULAR, APLICADO EM PISOS OU LAJES SOBRE SOLO, ESPESSURA DE *5 CM*. AF_01/2024</t>
  </si>
  <si>
    <t>1.5.6.</t>
  </si>
  <si>
    <t>1.5.7.</t>
  </si>
  <si>
    <t>1.5.8.</t>
  </si>
  <si>
    <t>TUBO DE CONCRETO ARMADO PARA AGUAS PLUVIAIS, CLASSE PA-1, COM ENCAIXE PONTA E BOLSA, DIAMETRO NOMINAL DE 300 MM</t>
  </si>
  <si>
    <t>1.5.9.</t>
  </si>
  <si>
    <t>TUBO DE CONCRETO ARMADO PARA AGUAS PLUVIAIS, CLASSE PA-1, COM ENCAIXE PONTA E BOLSA, DIAMETRO NOMINAL DE 400 MM</t>
  </si>
  <si>
    <t>1.5.10.</t>
  </si>
  <si>
    <t>TUBO DE CONCRETO SIMPLES PARA AGUAS PLUVIAIS, CLASSE PS1, COM ENCAIXE PONTA E BOLSA, DIAMETRO NOMINAL DE 400 MM</t>
  </si>
  <si>
    <t>1.5.11.</t>
  </si>
  <si>
    <t>TRANSPORTE COM CAMINHÃO CARROCERIA COM GUINDAUTO (MUNCK), MOMENTO MÁXIMO DE CARGA 11,7 TM, EM VIA URBANA EM REVESTIMENTO PRIMÁRIO (UNIDADE: TXKM). AF_02/2026</t>
  </si>
  <si>
    <t>TXKM</t>
  </si>
  <si>
    <t>1.5.12.</t>
  </si>
  <si>
    <t>ASSENTAMENTO DE TUBO DE CONCRETO PARA REDES COLETORAS DE ÁGUAS PLUVIAIS, DIÂMETRO DE 300 MM, JUNTA RÍGIDA, INSTALADO EM LOCAL COM ALTO NÍVEL DE INTERFERÊNCIAS (NÃO INCLUI FORNECIMENTO). AF_03/2024</t>
  </si>
  <si>
    <t>1.5.13.</t>
  </si>
  <si>
    <t>ASSENTAMENTO DE TUBO DE CONCRETO PARA REDES COLETORAS DE ÁGUAS PLUVIAIS, DIÂMETRO DE 400 MM, JUNTA RÍGIDA, INSTALADO EM LOCAL COM ALTO NÍVEL DE INTERFERÊNCIAS (NÃO INCLUI FORNECIMENTO). AF_03/2024</t>
  </si>
  <si>
    <t>1.5.14.</t>
  </si>
  <si>
    <t>REATERRO MECANIZADO DE VALA COM RETROESCAVADEIRA (CAPACIDADE DA CAÇAMBA DA RETRO: 0,26 M³/POTÊNCIA: 88 HP), LARGURA ATÉ 0,8 M, PROFUNDIDADE ATÉ 1,5 M, COM SOLO (SEM SUBSTITUIÇÃO) DE 1ª CATEGORIA, COM PLACA VIBRATÓRIA. AF_08/2023</t>
  </si>
  <si>
    <t>1.5.15.</t>
  </si>
  <si>
    <t>CAIXA COLETORA BOCA-DE-LOBO, MEDIDAS INTERNAS: 0,80X0,80M, COM TAMPA E=7CM DE CONCRETO E PAREDES EM ALVENARIA, PROFUNDIDADE MÉDIA DE 1,5M.</t>
  </si>
  <si>
    <t>1.5.16.</t>
  </si>
  <si>
    <t>CAIXA COLETORA BOCA-DE-LOBO, MEDIDAS INTERNAS: 1,30X1,30M, COM TAMPA E=7CM DE CONCRETO E PAREDES EM ALVENARIA, PROFUNDIDADE MÉDIA DE 1,5M.</t>
  </si>
  <si>
    <t>1.6.</t>
  </si>
  <si>
    <t>1.6.1.</t>
  </si>
  <si>
    <t>CONSTRUÇÃO DE BASE E SUB-BASE PARA PAVIMENTAÇÃO DE BRITA GRADUADA SIMPLES, COM ESPESSURA DE 15 CM - EXCLUSIVE CARGA E TRANSPORTE. AF_09/2024</t>
  </si>
  <si>
    <t>1.6.2.</t>
  </si>
  <si>
    <t>PO DE PEDRA (POSTO PEDREIRA/FORNECEDOR, SEM FRETE)</t>
  </si>
  <si>
    <t>1.6.3.</t>
  </si>
  <si>
    <t>1.6.4.</t>
  </si>
  <si>
    <t>CARGA, MANOBRA E DESCARGA DE SOLOS E MATERIAIS GRANULARES EM CAMINHÃO BASCULANTE 10 M³ - CARGA COM PÁ CARREGADEIRA (CAÇAMBA DE 1,7 A 2,8 M³ / 128 HP) E DESCARGA LIVRE (UNIDADE: M3). AF_02/2026</t>
  </si>
  <si>
    <t>1.6.5.</t>
  </si>
  <si>
    <t>1.6.6.</t>
  </si>
  <si>
    <t>1.7.</t>
  </si>
  <si>
    <t>1.7.1.</t>
  </si>
  <si>
    <t>ASSENTAMENTO DE GUIA (MEIO-FIO) EM TRECHO RETO, CONFECCIONADA EM CONCRETO PRÉ-FABRICADO, DIMENSÕES 100X15X13X30 CM (COMPRIMENTO X BASE INFERIOR X BASE SUPERIOR X ALTURA). AF_01/2024</t>
  </si>
  <si>
    <t>1.8.</t>
  </si>
  <si>
    <t>1.8.1.</t>
  </si>
  <si>
    <t>ATERRO MECANIZADO COM RETROESCAVADEIRA (CAPACIDADE DA CAÇAMBA DA RETRO: 0,26 M³/POTÊNCIA: 88 HP), LARGURA DE 1M, PROFUNDIDADE ATÉ 20CM, COM SOLO DE 1ª CATEGORIA, COM PLACA VIBRATÓRIA. AF_08/2023, INCLUINDO MATERIAL (ADAPTAÇÃO 104734)</t>
  </si>
  <si>
    <t>1.8.2.</t>
  </si>
  <si>
    <t>1.9.</t>
  </si>
  <si>
    <t>1.9.1.</t>
  </si>
  <si>
    <t>PINTURA DE MEIO-FIO COM TINTA BRANCA A BASE DE CAL (CAIAÇÃO). AF_05/2021</t>
  </si>
  <si>
    <t>1.9.2.</t>
  </si>
  <si>
    <t>LIMPEZA FINAL DE OBRA</t>
  </si>
  <si>
    <t>1.9.3.</t>
  </si>
  <si>
    <t xml:space="preserve">UN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</si>
</sst>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mmm\-yy;@"/>
    <numFmt numFmtId="165" formatCode="General;General"/>
    <numFmt numFmtId="166" formatCode="[$-F800]dddd\,\ mmmm\ dd\,\ yyyy"/>
    <numFmt numFmtId="167" formatCode="_(&quot;R$ &quot;* #,##0.00_);_(&quot;R$ &quot;* \(#,##0.00\);_(&quot;R$ &quot;* \-??_);_(@_)"/>
    <numFmt numFmtId="168" formatCode="dd&quot; de &quot;mmmm&quot; de &quot;yyyy"/>
    <numFmt numFmtId="169" formatCode="0.0%"/>
  </numFmts>
  <fonts count="42" x14ac:knownFonts="1">
    <font>
      <sz val="11"/>
      <color theme="1"/>
      <name val="Aptos Narrow"/>
      <family val="2"/>
      <scheme val="minor"/>
    </font>
    <font>
      <sz val="11"/>
      <color theme="1"/>
      <name val="Aptos Narrow"/>
      <family val="2"/>
      <scheme val="minor"/>
    </font>
    <font>
      <sz val="10"/>
      <name val="Arial"/>
      <family val="2"/>
    </font>
    <font>
      <b/>
      <sz val="12"/>
      <name val="Arial"/>
      <family val="2"/>
    </font>
    <font>
      <sz val="12"/>
      <name val="Arial"/>
      <family val="2"/>
    </font>
    <font>
      <b/>
      <sz val="10"/>
      <name val="Arial"/>
      <family val="2"/>
    </font>
    <font>
      <sz val="9"/>
      <name val="Arial"/>
      <family val="2"/>
    </font>
    <font>
      <sz val="10"/>
      <name val="Calibri"/>
      <family val="2"/>
    </font>
    <font>
      <sz val="11"/>
      <name val="Arial"/>
      <family val="2"/>
    </font>
    <font>
      <b/>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u/>
      <sz val="11"/>
      <color theme="10"/>
      <name val="Aptos Narrow"/>
      <family val="2"/>
      <scheme val="minor"/>
    </font>
    <font>
      <b/>
      <sz val="20"/>
      <color theme="1"/>
      <name val="Aptos Narrow"/>
      <family val="2"/>
      <scheme val="minor"/>
    </font>
    <font>
      <sz val="12"/>
      <color theme="1"/>
      <name val="Aptos Narrow"/>
      <family val="2"/>
      <scheme val="minor"/>
    </font>
    <font>
      <sz val="12"/>
      <name val="Aptos Narrow"/>
      <family val="2"/>
      <scheme val="minor"/>
    </font>
    <font>
      <b/>
      <u/>
      <sz val="14"/>
      <color theme="1"/>
      <name val="Aptos Narrow"/>
      <family val="2"/>
      <scheme val="minor"/>
    </font>
    <font>
      <b/>
      <sz val="14"/>
      <color theme="1"/>
      <name val="Aptos Narrow"/>
      <family val="2"/>
      <scheme val="minor"/>
    </font>
    <font>
      <b/>
      <sz val="14"/>
      <color rgb="FF002060"/>
      <name val="Aptos Narrow"/>
      <family val="2"/>
      <scheme val="minor"/>
    </font>
    <font>
      <i/>
      <sz val="9"/>
      <name val="Aptos Narrow"/>
      <family val="2"/>
      <scheme val="minor"/>
    </font>
    <font>
      <i/>
      <sz val="12"/>
      <name val="Aptos Narrow"/>
      <family val="2"/>
      <scheme val="minor"/>
    </font>
    <font>
      <b/>
      <sz val="12"/>
      <name val="Aptos Narrow"/>
      <family val="2"/>
      <scheme val="minor"/>
    </font>
    <font>
      <sz val="10"/>
      <color theme="1"/>
      <name val="Aptos Narrow"/>
      <family val="2"/>
      <scheme val="minor"/>
    </font>
    <font>
      <sz val="10"/>
      <name val="Aptos Narrow"/>
      <family val="2"/>
      <scheme val="minor"/>
    </font>
    <font>
      <b/>
      <sz val="12"/>
      <color theme="1"/>
      <name val="Aptos Narrow"/>
      <family val="2"/>
      <scheme val="minor"/>
    </font>
    <font>
      <b/>
      <sz val="10"/>
      <name val="Aptos Narrow"/>
      <family val="2"/>
      <scheme val="minor"/>
    </font>
    <font>
      <b/>
      <sz val="10"/>
      <color theme="1"/>
      <name val="Aptos Narrow"/>
      <family val="2"/>
      <scheme val="minor"/>
    </font>
    <font>
      <u/>
      <sz val="10"/>
      <color rgb="FF002060"/>
      <name val="Arial"/>
      <family val="2"/>
    </font>
    <font>
      <b/>
      <sz val="10"/>
      <color rgb="FF002060"/>
      <name val="Aptos Narrow"/>
      <family val="2"/>
      <scheme val="minor"/>
    </font>
    <font>
      <b/>
      <sz val="10"/>
      <name val="Calibri"/>
      <family val="2"/>
    </font>
    <font>
      <b/>
      <sz val="12"/>
      <color rgb="FF002060"/>
      <name val="Aptos Narrow"/>
      <family val="2"/>
      <scheme val="minor"/>
    </font>
    <font>
      <sz val="10"/>
      <color rgb="FF002060"/>
      <name val="Aptos Narrow"/>
      <family val="2"/>
      <scheme val="minor"/>
    </font>
    <font>
      <sz val="4"/>
      <color theme="0"/>
      <name val="Aptos Narrow"/>
      <family val="2"/>
      <scheme val="minor"/>
    </font>
    <font>
      <sz val="10"/>
      <color theme="0"/>
      <name val="Arial"/>
      <family val="2"/>
    </font>
    <font>
      <sz val="12"/>
      <color theme="0"/>
      <name val="Aptos Narrow"/>
      <family val="2"/>
      <scheme val="minor"/>
    </font>
    <font>
      <i/>
      <sz val="14"/>
      <name val="Aptos Narrow"/>
      <family val="2"/>
      <scheme val="minor"/>
    </font>
    <font>
      <b/>
      <sz val="14"/>
      <name val="Aptos Narrow"/>
      <family val="2"/>
      <scheme val="minor"/>
    </font>
    <font>
      <b/>
      <sz val="36"/>
      <name val="Aptos Narrow"/>
      <family val="2"/>
      <scheme val="minor"/>
    </font>
    <font>
      <sz val="11"/>
      <name val="Aptos Narrow"/>
      <family val="2"/>
      <scheme val="minor"/>
    </font>
  </fonts>
  <fills count="16">
    <fill>
      <patternFill patternType="none"/>
    </fill>
    <fill>
      <patternFill patternType="gray125"/>
    </fill>
    <fill>
      <patternFill patternType="solid">
        <fgColor indexed="31"/>
        <bgColor indexed="42"/>
      </patternFill>
    </fill>
    <fill>
      <patternFill patternType="solid">
        <fgColor indexed="43"/>
        <bgColor indexed="26"/>
      </patternFill>
    </fill>
    <fill>
      <patternFill patternType="solid">
        <fgColor indexed="23"/>
        <bgColor indexed="55"/>
      </patternFill>
    </fill>
    <fill>
      <patternFill patternType="lightUp">
        <fgColor indexed="22"/>
      </patternFill>
    </fill>
    <fill>
      <patternFill patternType="solid">
        <fgColor indexed="22"/>
        <bgColor indexed="4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s>
  <borders count="83">
    <border>
      <left/>
      <right/>
      <top/>
      <bottom/>
      <diagonal/>
    </border>
    <border>
      <left style="thin">
        <color indexed="8"/>
      </left>
      <right style="thin">
        <color indexed="8"/>
      </right>
      <top/>
      <bottom/>
      <diagonal/>
    </border>
    <border>
      <left style="thin">
        <color indexed="64"/>
      </left>
      <right style="thin">
        <color indexed="64"/>
      </right>
      <top style="thin">
        <color indexed="64"/>
      </top>
      <bottom style="thin">
        <color auto="1"/>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diagonal/>
    </border>
    <border>
      <left style="thin">
        <color indexed="8"/>
      </left>
      <right/>
      <top/>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style="thin">
        <color indexed="8"/>
      </top>
      <bottom/>
      <diagonal/>
    </border>
    <border>
      <left/>
      <right style="thin">
        <color indexed="8"/>
      </right>
      <top/>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8"/>
      </left>
      <right/>
      <top style="thin">
        <color indexed="8"/>
      </top>
      <bottom/>
      <diagonal/>
    </border>
    <border>
      <left/>
      <right style="thin">
        <color indexed="8"/>
      </right>
      <top style="thin">
        <color indexed="8"/>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6" fillId="0" borderId="0"/>
    <xf numFmtId="0" fontId="2" fillId="0" borderId="0"/>
    <xf numFmtId="167" fontId="2" fillId="0" borderId="0" applyFill="0" applyBorder="0" applyAlignment="0" applyProtection="0"/>
    <xf numFmtId="0" fontId="15" fillId="0" borderId="0" applyNumberFormat="0" applyFill="0" applyBorder="0" applyAlignment="0" applyProtection="0"/>
  </cellStyleXfs>
  <cellXfs count="264">
    <xf numFmtId="0" fontId="0" fillId="0" borderId="0" xfId="0"/>
    <xf numFmtId="0" fontId="3" fillId="0" borderId="0" xfId="0" applyFont="1" applyAlignment="1">
      <alignment horizontal="left" vertical="center"/>
    </xf>
    <xf numFmtId="0" fontId="0" fillId="0" borderId="1" xfId="0" applyBorder="1" applyAlignment="1">
      <alignment horizontal="center"/>
    </xf>
    <xf numFmtId="0" fontId="4" fillId="0" borderId="0" xfId="0" applyFont="1" applyAlignment="1">
      <alignment horizontal="left" vertical="center"/>
    </xf>
    <xf numFmtId="0" fontId="5" fillId="0" borderId="3" xfId="0" applyFont="1" applyBorder="1" applyAlignment="1">
      <alignment horizontal="center"/>
    </xf>
    <xf numFmtId="0" fontId="0" fillId="0" borderId="0" xfId="0" applyAlignment="1">
      <alignment wrapText="1"/>
    </xf>
    <xf numFmtId="0" fontId="5" fillId="0" borderId="1" xfId="3" applyFont="1" applyBorder="1" applyAlignment="1">
      <alignment vertical="top"/>
    </xf>
    <xf numFmtId="0" fontId="5" fillId="0" borderId="0" xfId="3" applyFont="1" applyAlignment="1">
      <alignment horizontal="left" vertical="top"/>
    </xf>
    <xf numFmtId="0" fontId="0" fillId="0" borderId="3" xfId="4" applyFont="1" applyBorder="1" applyAlignment="1">
      <alignment vertical="top" wrapText="1"/>
    </xf>
    <xf numFmtId="0" fontId="0" fillId="0" borderId="5" xfId="4" applyFont="1" applyBorder="1" applyAlignment="1">
      <alignment vertical="top" wrapText="1"/>
    </xf>
    <xf numFmtId="0" fontId="0" fillId="0" borderId="7" xfId="4" applyFont="1" applyBorder="1" applyAlignment="1">
      <alignment horizontal="left" vertical="top" wrapText="1"/>
    </xf>
    <xf numFmtId="0" fontId="0" fillId="0" borderId="7" xfId="4" applyFont="1" applyBorder="1" applyAlignment="1">
      <alignment vertical="top" wrapText="1"/>
    </xf>
    <xf numFmtId="0" fontId="5" fillId="0" borderId="0" xfId="3" applyFont="1" applyAlignment="1">
      <alignment horizontal="center" vertical="top"/>
    </xf>
    <xf numFmtId="0" fontId="5" fillId="0" borderId="1" xfId="3" applyFont="1" applyBorder="1" applyAlignment="1">
      <alignment horizontal="center" vertical="top"/>
    </xf>
    <xf numFmtId="164" fontId="0" fillId="0" borderId="3" xfId="4" applyNumberFormat="1" applyFont="1" applyBorder="1" applyAlignment="1">
      <alignment vertical="top" shrinkToFit="1"/>
    </xf>
    <xf numFmtId="0" fontId="0" fillId="0" borderId="10" xfId="4" applyFont="1" applyBorder="1" applyAlignment="1">
      <alignment horizontal="center" vertical="top" wrapText="1"/>
    </xf>
    <xf numFmtId="0" fontId="0" fillId="0" borderId="3" xfId="4" applyFont="1" applyBorder="1" applyAlignment="1">
      <alignment horizontal="center" vertical="top" wrapText="1"/>
    </xf>
    <xf numFmtId="0" fontId="5" fillId="0" borderId="6" xfId="0" applyFont="1" applyBorder="1" applyAlignment="1">
      <alignment horizontal="center" vertical="center" wrapText="1"/>
    </xf>
    <xf numFmtId="0" fontId="5" fillId="0" borderId="6" xfId="0" applyFont="1" applyBorder="1" applyAlignment="1">
      <alignment horizontal="center" vertical="center"/>
    </xf>
    <xf numFmtId="0" fontId="0" fillId="0" borderId="13" xfId="0" applyBorder="1" applyAlignment="1">
      <alignment vertical="center" wrapText="1" shrinkToFit="1"/>
    </xf>
    <xf numFmtId="49" fontId="0" fillId="2" borderId="14" xfId="0" applyNumberFormat="1" applyFill="1" applyBorder="1" applyAlignment="1" applyProtection="1">
      <alignment horizontal="center" vertical="center" wrapText="1"/>
      <protection locked="0"/>
    </xf>
    <xf numFmtId="49" fontId="0" fillId="3" borderId="14" xfId="0" applyNumberFormat="1" applyFill="1" applyBorder="1" applyAlignment="1" applyProtection="1">
      <alignment horizontal="center" vertical="center" wrapText="1"/>
      <protection locked="0"/>
    </xf>
    <xf numFmtId="0" fontId="0" fillId="3" borderId="14" xfId="0" applyFill="1" applyBorder="1" applyAlignment="1" applyProtection="1">
      <alignment horizontal="left" vertical="center" wrapText="1"/>
      <protection locked="0"/>
    </xf>
    <xf numFmtId="0" fontId="0" fillId="3" borderId="14" xfId="0" applyFill="1" applyBorder="1" applyAlignment="1" applyProtection="1">
      <alignment horizontal="center" vertical="center" wrapText="1"/>
      <protection locked="0"/>
    </xf>
    <xf numFmtId="43" fontId="0" fillId="0" borderId="14" xfId="1" applyFont="1" applyFill="1" applyBorder="1" applyAlignment="1" applyProtection="1">
      <alignment vertical="center" shrinkToFit="1"/>
    </xf>
    <xf numFmtId="43" fontId="0" fillId="3" borderId="14" xfId="1" applyFont="1" applyFill="1" applyBorder="1" applyAlignment="1" applyProtection="1">
      <alignment vertical="center" wrapText="1"/>
      <protection locked="0"/>
    </xf>
    <xf numFmtId="10" fontId="0" fillId="2" borderId="14" xfId="2" applyNumberFormat="1" applyFont="1" applyFill="1" applyBorder="1" applyAlignment="1" applyProtection="1">
      <alignment horizontal="center" vertical="center" wrapText="1"/>
      <protection locked="0"/>
    </xf>
    <xf numFmtId="43" fontId="0" fillId="0" borderId="15" xfId="1" applyFont="1" applyFill="1" applyBorder="1" applyAlignment="1" applyProtection="1">
      <alignment horizontal="center" vertical="center" shrinkToFit="1"/>
    </xf>
    <xf numFmtId="49" fontId="5" fillId="4" borderId="17" xfId="0" applyNumberFormat="1" applyFont="1" applyFill="1" applyBorder="1" applyAlignment="1">
      <alignment horizontal="center" vertical="center"/>
    </xf>
    <xf numFmtId="43" fontId="5" fillId="4" borderId="17" xfId="1" applyFont="1" applyFill="1" applyBorder="1" applyAlignment="1" applyProtection="1">
      <alignment horizontal="center" vertical="center"/>
    </xf>
    <xf numFmtId="10" fontId="5" fillId="4" borderId="17" xfId="2" applyNumberFormat="1" applyFont="1" applyFill="1" applyBorder="1" applyAlignment="1" applyProtection="1">
      <alignment horizontal="center" vertical="center"/>
    </xf>
    <xf numFmtId="43" fontId="5" fillId="4" borderId="18" xfId="1" applyFont="1" applyFill="1" applyBorder="1" applyAlignment="1" applyProtection="1">
      <alignment horizontal="center" vertical="center" shrinkToFit="1"/>
    </xf>
    <xf numFmtId="0" fontId="0" fillId="5" borderId="16" xfId="0" applyFill="1" applyBorder="1"/>
    <xf numFmtId="0" fontId="0" fillId="5" borderId="18" xfId="0" applyFill="1" applyBorder="1"/>
    <xf numFmtId="0" fontId="0" fillId="5" borderId="17" xfId="0" applyFill="1" applyBorder="1"/>
    <xf numFmtId="0" fontId="9" fillId="0" borderId="19" xfId="4" applyFont="1" applyBorder="1" applyAlignment="1">
      <alignment vertical="center"/>
    </xf>
    <xf numFmtId="0" fontId="0" fillId="0" borderId="19" xfId="0" applyBorder="1"/>
    <xf numFmtId="0" fontId="5" fillId="0" borderId="0" xfId="0" applyFont="1"/>
    <xf numFmtId="0" fontId="0" fillId="0" borderId="0" xfId="4" applyFont="1" applyAlignment="1">
      <alignment vertical="center"/>
    </xf>
    <xf numFmtId="0" fontId="0" fillId="0" borderId="0" xfId="4" applyFont="1" applyAlignment="1">
      <alignment vertical="top"/>
    </xf>
    <xf numFmtId="165" fontId="0" fillId="0" borderId="0" xfId="4" applyNumberFormat="1" applyFont="1"/>
    <xf numFmtId="0" fontId="5" fillId="0" borderId="7" xfId="0" applyFont="1" applyBorder="1"/>
    <xf numFmtId="0" fontId="0" fillId="0" borderId="7" xfId="0" applyBorder="1"/>
    <xf numFmtId="0" fontId="0" fillId="0" borderId="0" xfId="4" applyFont="1"/>
    <xf numFmtId="0" fontId="3" fillId="0" borderId="0" xfId="4" applyFont="1" applyAlignment="1">
      <alignment horizontal="center"/>
    </xf>
    <xf numFmtId="0" fontId="5" fillId="0" borderId="0" xfId="4" applyFont="1"/>
    <xf numFmtId="0" fontId="6" fillId="0" borderId="0" xfId="4" applyFont="1" applyAlignment="1">
      <alignment horizontal="left"/>
    </xf>
    <xf numFmtId="0" fontId="8" fillId="0" borderId="6" xfId="4" applyFont="1" applyBorder="1" applyAlignment="1">
      <alignment horizontal="center" vertical="center"/>
    </xf>
    <xf numFmtId="10" fontId="8" fillId="3" borderId="6" xfId="4" applyNumberFormat="1" applyFont="1" applyFill="1" applyBorder="1" applyAlignment="1" applyProtection="1">
      <alignment horizontal="center" vertical="center"/>
      <protection locked="0"/>
    </xf>
    <xf numFmtId="10" fontId="8" fillId="0" borderId="6" xfId="4" applyNumberFormat="1" applyFont="1" applyBorder="1" applyAlignment="1">
      <alignment horizontal="center" vertical="center"/>
    </xf>
    <xf numFmtId="0" fontId="8" fillId="0" borderId="6" xfId="4" applyFont="1" applyBorder="1" applyAlignment="1">
      <alignment horizontal="center" vertical="center" wrapText="1"/>
    </xf>
    <xf numFmtId="0" fontId="8" fillId="6" borderId="6" xfId="4" applyFont="1" applyFill="1" applyBorder="1" applyAlignment="1">
      <alignment horizontal="center" vertical="center" wrapText="1"/>
    </xf>
    <xf numFmtId="10" fontId="9" fillId="6" borderId="6" xfId="4" applyNumberFormat="1" applyFont="1" applyFill="1" applyBorder="1" applyAlignment="1">
      <alignment horizontal="center" vertical="center"/>
    </xf>
    <xf numFmtId="0" fontId="10" fillId="0" borderId="0" xfId="4" applyFont="1" applyAlignment="1">
      <alignment horizontal="right" vertical="center"/>
    </xf>
    <xf numFmtId="0" fontId="0" fillId="0" borderId="0" xfId="4" applyFont="1" applyAlignment="1">
      <alignment horizontal="center" vertical="top"/>
    </xf>
    <xf numFmtId="0" fontId="14" fillId="0" borderId="0" xfId="4" applyFont="1" applyAlignment="1">
      <alignment horizontal="center" vertical="top"/>
    </xf>
    <xf numFmtId="168" fontId="0" fillId="0" borderId="0" xfId="4" applyNumberFormat="1" applyFont="1"/>
    <xf numFmtId="0" fontId="5" fillId="0" borderId="7" xfId="4" applyFont="1" applyBorder="1" applyAlignment="1">
      <alignment horizontal="left"/>
    </xf>
    <xf numFmtId="0" fontId="0" fillId="0" borderId="7" xfId="4" applyFont="1" applyBorder="1"/>
    <xf numFmtId="0" fontId="8" fillId="0" borderId="0" xfId="4" applyFont="1"/>
    <xf numFmtId="165" fontId="0" fillId="0" borderId="0" xfId="4" applyNumberFormat="1" applyFont="1" applyAlignment="1">
      <alignment vertical="top"/>
    </xf>
    <xf numFmtId="0" fontId="19" fillId="9" borderId="33" xfId="0" applyFont="1" applyFill="1" applyBorder="1" applyAlignment="1">
      <alignment horizontal="right" vertical="center"/>
    </xf>
    <xf numFmtId="0" fontId="20" fillId="9" borderId="22" xfId="0" applyFont="1" applyFill="1" applyBorder="1" applyAlignment="1">
      <alignment horizontal="right" vertical="center"/>
    </xf>
    <xf numFmtId="49" fontId="21" fillId="0" borderId="23" xfId="0" applyNumberFormat="1" applyFont="1" applyBorder="1" applyAlignment="1" applyProtection="1">
      <alignment horizontal="left" vertical="center"/>
      <protection locked="0"/>
    </xf>
    <xf numFmtId="0" fontId="2" fillId="0" borderId="0" xfId="0" applyFont="1"/>
    <xf numFmtId="0" fontId="23" fillId="11" borderId="42" xfId="0" applyFont="1" applyFill="1" applyBorder="1" applyAlignment="1">
      <alignment horizontal="center" vertical="center"/>
    </xf>
    <xf numFmtId="0" fontId="23" fillId="11" borderId="43" xfId="0" applyFont="1" applyFill="1" applyBorder="1" applyAlignment="1">
      <alignment horizontal="center" vertical="center"/>
    </xf>
    <xf numFmtId="0" fontId="25" fillId="12" borderId="47" xfId="0" applyFont="1" applyFill="1" applyBorder="1" applyAlignment="1">
      <alignment horizontal="center" vertical="center"/>
    </xf>
    <xf numFmtId="10" fontId="26" fillId="0" borderId="48" xfId="0" applyNumberFormat="1" applyFont="1" applyBorder="1" applyAlignment="1" applyProtection="1">
      <alignment horizontal="center" vertical="center"/>
      <protection locked="0"/>
    </xf>
    <xf numFmtId="10" fontId="26" fillId="0" borderId="49" xfId="0" applyNumberFormat="1" applyFont="1" applyBorder="1" applyAlignment="1" applyProtection="1">
      <alignment horizontal="center" vertical="center"/>
      <protection locked="0"/>
    </xf>
    <xf numFmtId="0" fontId="25" fillId="12" borderId="37" xfId="0" applyFont="1" applyFill="1" applyBorder="1" applyAlignment="1">
      <alignment horizontal="center" vertical="center"/>
    </xf>
    <xf numFmtId="10" fontId="26" fillId="0" borderId="2" xfId="0" applyNumberFormat="1" applyFont="1" applyBorder="1" applyAlignment="1" applyProtection="1">
      <alignment horizontal="center" vertical="center"/>
      <protection locked="0"/>
    </xf>
    <xf numFmtId="10" fontId="26" fillId="0" borderId="50" xfId="0" applyNumberFormat="1" applyFont="1" applyBorder="1" applyAlignment="1" applyProtection="1">
      <alignment horizontal="center" vertical="center"/>
      <protection locked="0"/>
    </xf>
    <xf numFmtId="0" fontId="25" fillId="12" borderId="51" xfId="0" applyFont="1" applyFill="1" applyBorder="1" applyAlignment="1">
      <alignment horizontal="center" vertical="center"/>
    </xf>
    <xf numFmtId="10" fontId="26" fillId="0" borderId="52" xfId="0" applyNumberFormat="1" applyFont="1" applyBorder="1" applyAlignment="1" applyProtection="1">
      <alignment horizontal="center" vertical="center"/>
      <protection locked="0"/>
    </xf>
    <xf numFmtId="10" fontId="26" fillId="0" borderId="53" xfId="0" applyNumberFormat="1" applyFont="1" applyBorder="1" applyAlignment="1" applyProtection="1">
      <alignment horizontal="center" vertical="center"/>
      <protection locked="0"/>
    </xf>
    <xf numFmtId="0" fontId="27" fillId="11" borderId="54" xfId="0" applyFont="1" applyFill="1" applyBorder="1" applyAlignment="1">
      <alignment horizontal="center" vertical="center"/>
    </xf>
    <xf numFmtId="10" fontId="24" fillId="11" borderId="55" xfId="0" applyNumberFormat="1" applyFont="1" applyFill="1" applyBorder="1" applyAlignment="1">
      <alignment horizontal="center" vertical="center"/>
    </xf>
    <xf numFmtId="10" fontId="24" fillId="11" borderId="56" xfId="0" applyNumberFormat="1" applyFont="1" applyFill="1" applyBorder="1" applyAlignment="1">
      <alignment horizontal="center" vertical="center"/>
    </xf>
    <xf numFmtId="0" fontId="27" fillId="11" borderId="57" xfId="0" applyFont="1" applyFill="1" applyBorder="1" applyAlignment="1">
      <alignment horizontal="center" vertical="center"/>
    </xf>
    <xf numFmtId="10" fontId="24" fillId="11" borderId="4" xfId="0" applyNumberFormat="1" applyFont="1" applyFill="1" applyBorder="1" applyAlignment="1">
      <alignment horizontal="center" vertical="center"/>
    </xf>
    <xf numFmtId="10" fontId="24" fillId="11" borderId="58" xfId="0" applyNumberFormat="1" applyFont="1" applyFill="1" applyBorder="1" applyAlignment="1">
      <alignment horizontal="center" vertical="center"/>
    </xf>
    <xf numFmtId="10" fontId="24" fillId="10" borderId="42" xfId="0" applyNumberFormat="1" applyFont="1" applyFill="1" applyBorder="1" applyAlignment="1">
      <alignment horizontal="center" vertical="center"/>
    </xf>
    <xf numFmtId="10" fontId="24" fillId="10" borderId="43" xfId="0" applyNumberFormat="1" applyFont="1" applyFill="1" applyBorder="1" applyAlignment="1">
      <alignment horizontal="center" vertical="center"/>
    </xf>
    <xf numFmtId="0" fontId="28" fillId="11" borderId="65" xfId="0" applyFont="1" applyFill="1" applyBorder="1" applyAlignment="1">
      <alignment horizontal="center" vertical="center"/>
    </xf>
    <xf numFmtId="0" fontId="28" fillId="11" borderId="66" xfId="0" applyFont="1" applyFill="1" applyBorder="1" applyAlignment="1">
      <alignment horizontal="right" vertical="center"/>
    </xf>
    <xf numFmtId="49" fontId="33" fillId="11" borderId="40" xfId="0" applyNumberFormat="1" applyFont="1" applyFill="1" applyBorder="1" applyAlignment="1">
      <alignment horizontal="left" vertical="center"/>
    </xf>
    <xf numFmtId="49" fontId="33" fillId="11" borderId="40" xfId="0" applyNumberFormat="1" applyFont="1" applyFill="1" applyBorder="1" applyAlignment="1">
      <alignment vertical="center"/>
    </xf>
    <xf numFmtId="0" fontId="35" fillId="13" borderId="27" xfId="0" applyFont="1" applyFill="1" applyBorder="1" applyAlignment="1">
      <alignment vertical="center"/>
    </xf>
    <xf numFmtId="0" fontId="35" fillId="13" borderId="0" xfId="0" applyFont="1" applyFill="1" applyAlignment="1">
      <alignment vertical="center"/>
    </xf>
    <xf numFmtId="0" fontId="36" fillId="13" borderId="0" xfId="0" applyFont="1" applyFill="1"/>
    <xf numFmtId="0" fontId="37" fillId="13" borderId="28" xfId="0" applyFont="1" applyFill="1" applyBorder="1" applyAlignment="1">
      <alignment vertical="center"/>
    </xf>
    <xf numFmtId="0" fontId="31" fillId="0" borderId="66" xfId="0" applyFont="1" applyBorder="1" applyAlignment="1" applyProtection="1">
      <alignment horizontal="center" vertical="center"/>
      <protection locked="0"/>
    </xf>
    <xf numFmtId="0" fontId="31" fillId="0" borderId="40" xfId="0" applyFont="1" applyBorder="1" applyAlignment="1" applyProtection="1">
      <alignment horizontal="center" vertical="center"/>
      <protection locked="0"/>
    </xf>
    <xf numFmtId="0" fontId="38" fillId="7" borderId="71" xfId="0" applyFont="1" applyFill="1" applyBorder="1" applyAlignment="1">
      <alignment horizontal="center" vertical="center" wrapText="1"/>
    </xf>
    <xf numFmtId="10" fontId="18" fillId="15" borderId="76" xfId="0" applyNumberFormat="1" applyFont="1" applyFill="1" applyBorder="1" applyAlignment="1">
      <alignment horizontal="center" vertical="center" wrapText="1"/>
    </xf>
    <xf numFmtId="10" fontId="18" fillId="15" borderId="38" xfId="0" applyNumberFormat="1" applyFont="1" applyFill="1" applyBorder="1" applyAlignment="1">
      <alignment horizontal="center" vertical="center" wrapText="1"/>
    </xf>
    <xf numFmtId="10" fontId="18" fillId="15" borderId="80" xfId="0" applyNumberFormat="1" applyFont="1" applyFill="1" applyBorder="1" applyAlignment="1">
      <alignment horizontal="center" vertical="center" wrapText="1"/>
    </xf>
    <xf numFmtId="0" fontId="18" fillId="0" borderId="0" xfId="0" applyFont="1" applyAlignment="1">
      <alignment horizontal="left" vertical="center"/>
    </xf>
    <xf numFmtId="0" fontId="24" fillId="0" borderId="0" xfId="0" applyFont="1" applyAlignment="1">
      <alignment horizontal="left" vertical="center"/>
    </xf>
    <xf numFmtId="0" fontId="33" fillId="0" borderId="0" xfId="0" applyFont="1" applyAlignment="1">
      <alignment horizontal="left" vertical="center"/>
    </xf>
    <xf numFmtId="43" fontId="0" fillId="0" borderId="0" xfId="0" applyNumberFormat="1"/>
    <xf numFmtId="9" fontId="0" fillId="0" borderId="0" xfId="2" applyFont="1"/>
    <xf numFmtId="169" fontId="0" fillId="0" borderId="0" xfId="2" applyNumberFormat="1" applyFont="1"/>
    <xf numFmtId="0" fontId="5" fillId="0" borderId="1" xfId="3" applyFont="1" applyBorder="1" applyAlignment="1">
      <alignment horizontal="left" vertical="top"/>
    </xf>
    <xf numFmtId="0" fontId="0" fillId="0" borderId="3" xfId="4" applyFont="1" applyBorder="1" applyAlignment="1">
      <alignment horizontal="left" vertical="top" wrapText="1"/>
    </xf>
    <xf numFmtId="0" fontId="5" fillId="0" borderId="8" xfId="3" applyFont="1" applyBorder="1" applyAlignment="1">
      <alignment horizontal="left" vertical="top"/>
    </xf>
    <xf numFmtId="165" fontId="0" fillId="0" borderId="10" xfId="0" applyNumberFormat="1" applyBorder="1" applyAlignment="1">
      <alignment horizontal="left"/>
    </xf>
    <xf numFmtId="166" fontId="0" fillId="0" borderId="0" xfId="0" applyNumberFormat="1" applyAlignment="1">
      <alignment horizontal="left"/>
    </xf>
    <xf numFmtId="0" fontId="5" fillId="4" borderId="16" xfId="0" applyFont="1" applyFill="1" applyBorder="1" applyAlignment="1">
      <alignment horizontal="left" vertical="center" wrapText="1"/>
    </xf>
    <xf numFmtId="0" fontId="5" fillId="4" borderId="17" xfId="0" applyFont="1" applyFill="1" applyBorder="1" applyAlignment="1">
      <alignment horizontal="left" vertical="center" wrapText="1"/>
    </xf>
    <xf numFmtId="0" fontId="41" fillId="0" borderId="3" xfId="4" applyFont="1" applyBorder="1" applyAlignment="1">
      <alignment horizontal="left" vertical="top" wrapText="1"/>
    </xf>
    <xf numFmtId="0" fontId="0" fillId="0" borderId="9" xfId="4" applyFont="1" applyBorder="1" applyAlignment="1">
      <alignment horizontal="left" vertical="top" wrapText="1"/>
    </xf>
    <xf numFmtId="0" fontId="0" fillId="0" borderId="5" xfId="4" applyFont="1" applyBorder="1" applyAlignment="1">
      <alignment horizontal="left" vertical="top" wrapText="1"/>
    </xf>
    <xf numFmtId="0" fontId="0" fillId="0" borderId="10" xfId="4" applyFont="1" applyBorder="1" applyAlignment="1">
      <alignment horizontal="left" vertical="top" wrapText="1"/>
    </xf>
    <xf numFmtId="0" fontId="0" fillId="0" borderId="8" xfId="0" applyBorder="1" applyAlignment="1">
      <alignment horizontal="center"/>
    </xf>
    <xf numFmtId="0" fontId="0" fillId="0" borderId="12" xfId="0" applyBorder="1" applyAlignment="1">
      <alignment horizontal="center"/>
    </xf>
    <xf numFmtId="0" fontId="5" fillId="0" borderId="9" xfId="0" applyFont="1" applyBorder="1" applyAlignment="1">
      <alignment horizontal="center"/>
    </xf>
    <xf numFmtId="0" fontId="5" fillId="0" borderId="5" xfId="0" applyFont="1" applyBorder="1" applyAlignment="1">
      <alignment horizontal="center"/>
    </xf>
    <xf numFmtId="0" fontId="5" fillId="0" borderId="12" xfId="3" applyFont="1" applyBorder="1" applyAlignment="1">
      <alignment horizontal="left" vertical="top"/>
    </xf>
    <xf numFmtId="0" fontId="5" fillId="0" borderId="0" xfId="3" applyFont="1" applyAlignment="1">
      <alignment horizontal="left" vertical="top"/>
    </xf>
    <xf numFmtId="0" fontId="6" fillId="0" borderId="9" xfId="5" applyNumberFormat="1" applyFont="1" applyFill="1" applyBorder="1" applyAlignment="1" applyProtection="1">
      <alignment horizontal="left" wrapText="1"/>
    </xf>
    <xf numFmtId="0" fontId="6" fillId="0" borderId="10" xfId="5" applyNumberFormat="1" applyFont="1" applyFill="1" applyBorder="1" applyAlignment="1" applyProtection="1">
      <alignment horizontal="left" wrapText="1"/>
    </xf>
    <xf numFmtId="0" fontId="6" fillId="0" borderId="5" xfId="5" applyNumberFormat="1" applyFont="1" applyFill="1" applyBorder="1" applyAlignment="1" applyProtection="1">
      <alignment horizontal="left" wrapText="1"/>
    </xf>
    <xf numFmtId="0" fontId="6" fillId="0" borderId="16" xfId="4" applyFont="1" applyBorder="1" applyAlignment="1">
      <alignment horizontal="left" wrapText="1"/>
    </xf>
    <xf numFmtId="0" fontId="6" fillId="0" borderId="17" xfId="4" applyFont="1" applyBorder="1" applyAlignment="1">
      <alignment horizontal="left" wrapText="1"/>
    </xf>
    <xf numFmtId="0" fontId="6" fillId="0" borderId="18" xfId="4" applyFont="1" applyBorder="1" applyAlignment="1">
      <alignment horizontal="left" wrapText="1"/>
    </xf>
    <xf numFmtId="10" fontId="6" fillId="3" borderId="16" xfId="4" applyNumberFormat="1" applyFont="1" applyFill="1" applyBorder="1" applyAlignment="1" applyProtection="1">
      <alignment horizontal="center"/>
      <protection locked="0"/>
    </xf>
    <xf numFmtId="10" fontId="6" fillId="3" borderId="18" xfId="4" applyNumberFormat="1" applyFont="1" applyFill="1" applyBorder="1" applyAlignment="1" applyProtection="1">
      <alignment horizontal="center"/>
      <protection locked="0"/>
    </xf>
    <xf numFmtId="0" fontId="6" fillId="0" borderId="16" xfId="4" applyFont="1" applyBorder="1" applyAlignment="1">
      <alignment horizontal="left"/>
    </xf>
    <xf numFmtId="0" fontId="6" fillId="0" borderId="17" xfId="4" applyFont="1" applyBorder="1" applyAlignment="1">
      <alignment horizontal="left"/>
    </xf>
    <xf numFmtId="0" fontId="6" fillId="0" borderId="18" xfId="4" applyFont="1" applyBorder="1" applyAlignment="1">
      <alignment horizontal="left"/>
    </xf>
    <xf numFmtId="0" fontId="0" fillId="0" borderId="16" xfId="4" applyFont="1" applyBorder="1" applyAlignment="1">
      <alignment horizontal="center" vertical="center" wrapText="1"/>
    </xf>
    <xf numFmtId="0" fontId="0" fillId="0" borderId="17" xfId="4" applyFont="1" applyBorder="1" applyAlignment="1">
      <alignment horizontal="center" vertical="center" wrapText="1"/>
    </xf>
    <xf numFmtId="0" fontId="0" fillId="0" borderId="18" xfId="4" applyFont="1" applyBorder="1" applyAlignment="1">
      <alignment horizontal="center" vertical="center" wrapText="1"/>
    </xf>
    <xf numFmtId="0" fontId="3" fillId="0" borderId="16" xfId="4" applyFont="1" applyBorder="1" applyAlignment="1">
      <alignment horizontal="center"/>
    </xf>
    <xf numFmtId="0" fontId="3" fillId="0" borderId="17" xfId="4" applyFont="1" applyBorder="1" applyAlignment="1">
      <alignment horizontal="center"/>
    </xf>
    <xf numFmtId="0" fontId="3" fillId="0" borderId="18" xfId="4" applyFont="1" applyBorder="1" applyAlignment="1">
      <alignment horizontal="center"/>
    </xf>
    <xf numFmtId="167" fontId="6" fillId="2" borderId="9" xfId="5" applyFont="1" applyFill="1" applyBorder="1" applyAlignment="1" applyProtection="1">
      <alignment horizontal="left"/>
      <protection locked="0"/>
    </xf>
    <xf numFmtId="167" fontId="6" fillId="2" borderId="10" xfId="5" applyFont="1" applyFill="1" applyBorder="1" applyAlignment="1" applyProtection="1">
      <alignment horizontal="left"/>
      <protection locked="0"/>
    </xf>
    <xf numFmtId="167" fontId="6" fillId="2" borderId="5" xfId="5" applyFont="1" applyFill="1" applyBorder="1" applyAlignment="1" applyProtection="1">
      <alignment horizontal="left"/>
      <protection locked="0"/>
    </xf>
    <xf numFmtId="0" fontId="9" fillId="0" borderId="81" xfId="4" applyFont="1" applyBorder="1" applyAlignment="1">
      <alignment horizontal="center" vertical="center"/>
    </xf>
    <xf numFmtId="0" fontId="9" fillId="0" borderId="7" xfId="4" applyFont="1" applyBorder="1" applyAlignment="1">
      <alignment horizontal="center" vertical="center"/>
    </xf>
    <xf numFmtId="0" fontId="9" fillId="0" borderId="82" xfId="4" applyFont="1" applyBorder="1" applyAlignment="1">
      <alignment horizontal="center" vertical="center"/>
    </xf>
    <xf numFmtId="0" fontId="9" fillId="0" borderId="9" xfId="4" applyFont="1" applyBorder="1" applyAlignment="1">
      <alignment horizontal="center" vertical="center"/>
    </xf>
    <xf numFmtId="0" fontId="9" fillId="0" borderId="10" xfId="4" applyFont="1" applyBorder="1" applyAlignment="1">
      <alignment horizontal="center" vertical="center"/>
    </xf>
    <xf numFmtId="0" fontId="9" fillId="0" borderId="5" xfId="4" applyFont="1" applyBorder="1" applyAlignment="1">
      <alignment horizontal="center" vertical="center"/>
    </xf>
    <xf numFmtId="0" fontId="9" fillId="0" borderId="11" xfId="4" applyFont="1" applyBorder="1" applyAlignment="1">
      <alignment horizontal="center" vertical="center"/>
    </xf>
    <xf numFmtId="0" fontId="9" fillId="0" borderId="3" xfId="4" applyFont="1" applyBorder="1" applyAlignment="1">
      <alignment horizontal="center" vertical="center"/>
    </xf>
    <xf numFmtId="4" fontId="9" fillId="0" borderId="11" xfId="4" applyNumberFormat="1" applyFont="1" applyBorder="1" applyAlignment="1">
      <alignment horizontal="center" vertical="center" wrapText="1"/>
    </xf>
    <xf numFmtId="4" fontId="9" fillId="0" borderId="3" xfId="4" applyNumberFormat="1" applyFont="1" applyBorder="1" applyAlignment="1">
      <alignment horizontal="center" vertical="center" wrapText="1"/>
    </xf>
    <xf numFmtId="0" fontId="6" fillId="0" borderId="16" xfId="4" applyFont="1" applyBorder="1" applyAlignment="1">
      <alignment horizontal="left" vertical="center" wrapText="1"/>
    </xf>
    <xf numFmtId="0" fontId="6" fillId="0" borderId="17" xfId="4" applyFont="1" applyBorder="1" applyAlignment="1">
      <alignment horizontal="left" vertical="center" wrapText="1"/>
    </xf>
    <xf numFmtId="0" fontId="6" fillId="0" borderId="18" xfId="4" applyFont="1" applyBorder="1" applyAlignment="1">
      <alignment horizontal="left" vertical="center" wrapText="1"/>
    </xf>
    <xf numFmtId="0" fontId="8" fillId="6" borderId="16" xfId="4" applyFont="1" applyFill="1" applyBorder="1" applyAlignment="1">
      <alignment horizontal="center" vertical="center" wrapText="1"/>
    </xf>
    <xf numFmtId="0" fontId="8" fillId="6" borderId="17" xfId="4" applyFont="1" applyFill="1" applyBorder="1" applyAlignment="1">
      <alignment horizontal="center" vertical="center" wrapText="1"/>
    </xf>
    <xf numFmtId="0" fontId="8" fillId="6" borderId="18" xfId="4" applyFont="1" applyFill="1" applyBorder="1" applyAlignment="1">
      <alignment horizontal="center" vertical="center" wrapText="1"/>
    </xf>
    <xf numFmtId="0" fontId="11" fillId="0" borderId="0" xfId="4" applyFont="1" applyAlignment="1">
      <alignment horizontal="left" vertical="center" indent="1"/>
    </xf>
    <xf numFmtId="0" fontId="0" fillId="0" borderId="0" xfId="4" applyFont="1" applyAlignment="1">
      <alignment horizontal="center" vertical="center"/>
    </xf>
    <xf numFmtId="0" fontId="12" fillId="0" borderId="0" xfId="0" applyFont="1" applyAlignment="1">
      <alignment horizontal="right" vertical="center"/>
    </xf>
    <xf numFmtId="0" fontId="13" fillId="0" borderId="0" xfId="0" applyFont="1" applyAlignment="1">
      <alignment horizontal="center"/>
    </xf>
    <xf numFmtId="0" fontId="12" fillId="0" borderId="0" xfId="0" applyFont="1" applyAlignment="1">
      <alignment horizontal="left" vertical="center"/>
    </xf>
    <xf numFmtId="0" fontId="12" fillId="0" borderId="0" xfId="0" applyFont="1" applyAlignment="1">
      <alignment horizontal="center" vertical="top"/>
    </xf>
    <xf numFmtId="0" fontId="0" fillId="0" borderId="7" xfId="4" applyFont="1" applyBorder="1" applyAlignment="1">
      <alignment horizontal="left" vertical="center"/>
    </xf>
    <xf numFmtId="49" fontId="0" fillId="3" borderId="16" xfId="4" applyNumberFormat="1" applyFont="1" applyFill="1" applyBorder="1" applyAlignment="1" applyProtection="1">
      <alignment horizontal="left" vertical="top" wrapText="1"/>
      <protection locked="0"/>
    </xf>
    <xf numFmtId="49" fontId="0" fillId="3" borderId="17" xfId="4" applyNumberFormat="1" applyFont="1" applyFill="1" applyBorder="1" applyAlignment="1" applyProtection="1">
      <alignment horizontal="left" vertical="top" wrapText="1"/>
      <protection locked="0"/>
    </xf>
    <xf numFmtId="49" fontId="0" fillId="3" borderId="18" xfId="4" applyNumberFormat="1" applyFont="1" applyFill="1" applyBorder="1" applyAlignment="1" applyProtection="1">
      <alignment horizontal="left" vertical="top" wrapText="1"/>
      <protection locked="0"/>
    </xf>
    <xf numFmtId="165" fontId="0" fillId="0" borderId="10" xfId="4" applyNumberFormat="1" applyFont="1" applyBorder="1" applyAlignment="1">
      <alignment horizontal="left"/>
    </xf>
    <xf numFmtId="166" fontId="0" fillId="0" borderId="10" xfId="4" applyNumberFormat="1" applyFont="1" applyBorder="1" applyAlignment="1">
      <alignment horizontal="left"/>
    </xf>
    <xf numFmtId="0" fontId="5" fillId="0" borderId="7" xfId="4" applyFont="1" applyBorder="1" applyAlignment="1">
      <alignment horizontal="left" vertical="center"/>
    </xf>
    <xf numFmtId="0" fontId="9" fillId="0" borderId="10" xfId="4" applyFont="1" applyBorder="1" applyAlignment="1">
      <alignment horizontal="left" vertical="center"/>
    </xf>
    <xf numFmtId="0" fontId="16" fillId="7" borderId="21" xfId="0" applyFont="1" applyFill="1" applyBorder="1" applyAlignment="1">
      <alignment horizontal="center" vertical="center" wrapText="1"/>
    </xf>
    <xf numFmtId="0" fontId="16" fillId="7" borderId="22" xfId="0" applyFont="1" applyFill="1" applyBorder="1" applyAlignment="1">
      <alignment horizontal="center" vertical="center" wrapText="1"/>
    </xf>
    <xf numFmtId="0" fontId="16" fillId="7" borderId="23" xfId="0" applyFont="1" applyFill="1" applyBorder="1" applyAlignment="1">
      <alignment horizontal="center" vertical="center" wrapText="1"/>
    </xf>
    <xf numFmtId="0" fontId="17" fillId="0" borderId="21" xfId="0" applyFont="1" applyBorder="1" applyAlignment="1">
      <alignment horizontal="center" vertical="center"/>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9" fillId="9" borderId="21" xfId="0" applyFont="1" applyFill="1" applyBorder="1" applyAlignment="1">
      <alignment horizontal="right" vertical="center"/>
    </xf>
    <xf numFmtId="0" fontId="19" fillId="9" borderId="22" xfId="0" applyFont="1" applyFill="1" applyBorder="1" applyAlignment="1">
      <alignment horizontal="right" vertical="center"/>
    </xf>
    <xf numFmtId="0" fontId="20" fillId="9" borderId="22" xfId="0" applyFont="1" applyFill="1" applyBorder="1" applyAlignment="1">
      <alignment horizontal="left" vertical="center"/>
    </xf>
    <xf numFmtId="0" fontId="20" fillId="9" borderId="32" xfId="0" applyFont="1" applyFill="1" applyBorder="1" applyAlignment="1">
      <alignment horizontal="left"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8" fillId="8" borderId="27" xfId="0" applyFont="1" applyFill="1" applyBorder="1" applyAlignment="1">
      <alignment horizontal="left" vertical="center" wrapText="1"/>
    </xf>
    <xf numFmtId="0" fontId="18" fillId="8" borderId="0" xfId="0" applyFont="1" applyFill="1" applyAlignment="1">
      <alignment horizontal="left" vertical="center" wrapText="1"/>
    </xf>
    <xf numFmtId="0" fontId="18" fillId="8" borderId="28" xfId="0" applyFont="1" applyFill="1" applyBorder="1" applyAlignment="1">
      <alignment horizontal="left" vertical="center" wrapText="1"/>
    </xf>
    <xf numFmtId="0" fontId="17" fillId="0" borderId="29" xfId="0" applyFont="1" applyBorder="1" applyAlignment="1">
      <alignment horizontal="center" vertical="center"/>
    </xf>
    <xf numFmtId="0" fontId="17" fillId="0" borderId="30" xfId="0" applyFont="1" applyBorder="1" applyAlignment="1">
      <alignment horizontal="center" vertical="center"/>
    </xf>
    <xf numFmtId="0" fontId="17" fillId="0" borderId="31" xfId="0" applyFont="1" applyBorder="1" applyAlignment="1">
      <alignment horizontal="center" vertical="center"/>
    </xf>
    <xf numFmtId="0" fontId="19" fillId="0" borderId="21" xfId="0" applyFont="1" applyBorder="1" applyAlignment="1">
      <alignment horizontal="center" vertical="center"/>
    </xf>
    <xf numFmtId="0" fontId="19" fillId="0" borderId="22" xfId="0" applyFont="1" applyBorder="1" applyAlignment="1">
      <alignment horizontal="center" vertical="center"/>
    </xf>
    <xf numFmtId="0" fontId="19" fillId="0" borderId="23" xfId="0" applyFont="1" applyBorder="1" applyAlignment="1">
      <alignment horizontal="center" vertical="center"/>
    </xf>
    <xf numFmtId="0" fontId="4" fillId="9" borderId="21" xfId="0" applyFont="1" applyFill="1" applyBorder="1" applyAlignment="1">
      <alignment horizontal="center" vertical="center"/>
    </xf>
    <xf numFmtId="0" fontId="4" fillId="9" borderId="22" xfId="0" applyFont="1" applyFill="1" applyBorder="1" applyAlignment="1">
      <alignment horizontal="center" vertical="center"/>
    </xf>
    <xf numFmtId="49" fontId="4" fillId="0" borderId="22" xfId="0" applyNumberFormat="1" applyFont="1" applyBorder="1" applyAlignment="1" applyProtection="1">
      <alignment horizontal="center" vertical="center"/>
      <protection locked="0"/>
    </xf>
    <xf numFmtId="49" fontId="4" fillId="0" borderId="23" xfId="0" applyNumberFormat="1" applyFont="1" applyBorder="1" applyAlignment="1" applyProtection="1">
      <alignment horizontal="center" vertical="center"/>
      <protection locked="0"/>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20" fillId="10" borderId="34" xfId="0" applyFont="1" applyFill="1" applyBorder="1" applyAlignment="1">
      <alignment horizontal="center" vertical="center"/>
    </xf>
    <xf numFmtId="0" fontId="20" fillId="10" borderId="35" xfId="0" applyFont="1" applyFill="1" applyBorder="1" applyAlignment="1">
      <alignment horizontal="center" vertical="center"/>
    </xf>
    <xf numFmtId="0" fontId="20" fillId="10" borderId="36" xfId="0" applyFont="1" applyFill="1" applyBorder="1" applyAlignment="1">
      <alignment horizontal="center" vertical="center"/>
    </xf>
    <xf numFmtId="0" fontId="26" fillId="7" borderId="48" xfId="0" applyFont="1" applyFill="1" applyBorder="1" applyAlignment="1">
      <alignment horizontal="left" vertical="center" wrapText="1"/>
    </xf>
    <xf numFmtId="0" fontId="23" fillId="11" borderId="38" xfId="0" applyFont="1" applyFill="1" applyBorder="1" applyAlignment="1">
      <alignment horizontal="center" vertical="center"/>
    </xf>
    <xf numFmtId="0" fontId="23" fillId="11" borderId="40" xfId="0" applyFont="1" applyFill="1" applyBorder="1" applyAlignment="1">
      <alignment horizontal="center" vertical="center"/>
    </xf>
    <xf numFmtId="0" fontId="24" fillId="10" borderId="44" xfId="0" applyFont="1" applyFill="1" applyBorder="1" applyAlignment="1">
      <alignment horizontal="center" vertical="center"/>
    </xf>
    <xf numFmtId="0" fontId="24" fillId="10" borderId="45" xfId="0" applyFont="1" applyFill="1" applyBorder="1" applyAlignment="1">
      <alignment horizontal="center" vertical="center"/>
    </xf>
    <xf numFmtId="0" fontId="24" fillId="10" borderId="46" xfId="0" applyFont="1" applyFill="1" applyBorder="1" applyAlignment="1">
      <alignment horizontal="center" vertical="center"/>
    </xf>
    <xf numFmtId="0" fontId="26" fillId="7" borderId="2" xfId="0" applyFont="1" applyFill="1" applyBorder="1" applyAlignment="1">
      <alignment horizontal="left" vertical="center" wrapText="1"/>
    </xf>
    <xf numFmtId="0" fontId="22" fillId="11" borderId="37" xfId="0" applyFont="1" applyFill="1" applyBorder="1" applyAlignment="1">
      <alignment horizontal="center" vertical="center"/>
    </xf>
    <xf numFmtId="0" fontId="22" fillId="11" borderId="41" xfId="0" applyFont="1" applyFill="1" applyBorder="1" applyAlignment="1">
      <alignment horizontal="center" vertical="center"/>
    </xf>
    <xf numFmtId="0" fontId="23" fillId="11" borderId="2" xfId="0" applyFont="1" applyFill="1" applyBorder="1" applyAlignment="1">
      <alignment horizontal="center" vertical="center"/>
    </xf>
    <xf numFmtId="0" fontId="23" fillId="11" borderId="42" xfId="0" applyFont="1" applyFill="1" applyBorder="1" applyAlignment="1">
      <alignment horizontal="center" vertical="center"/>
    </xf>
    <xf numFmtId="0" fontId="23" fillId="11" borderId="39" xfId="0" applyFont="1" applyFill="1" applyBorder="1" applyAlignment="1">
      <alignment horizontal="center" vertical="center"/>
    </xf>
    <xf numFmtId="0" fontId="26" fillId="7" borderId="52" xfId="0" applyFont="1" applyFill="1" applyBorder="1" applyAlignment="1">
      <alignment horizontal="left" vertical="center" wrapText="1"/>
    </xf>
    <xf numFmtId="0" fontId="24" fillId="11" borderId="55" xfId="0" applyFont="1" applyFill="1" applyBorder="1" applyAlignment="1">
      <alignment horizontal="left" vertical="center" wrapText="1"/>
    </xf>
    <xf numFmtId="0" fontId="24" fillId="11" borderId="4" xfId="0" applyFont="1" applyFill="1" applyBorder="1" applyAlignment="1">
      <alignment horizontal="left" vertical="center" wrapText="1"/>
    </xf>
    <xf numFmtId="0" fontId="24" fillId="10" borderId="59" xfId="0" applyFont="1" applyFill="1" applyBorder="1" applyAlignment="1">
      <alignment horizontal="center" vertical="center" wrapText="1"/>
    </xf>
    <xf numFmtId="0" fontId="24" fillId="10" borderId="60" xfId="0" applyFont="1" applyFill="1" applyBorder="1" applyAlignment="1">
      <alignment horizontal="center" vertical="center" wrapText="1"/>
    </xf>
    <xf numFmtId="0" fontId="24" fillId="10" borderId="61" xfId="0" applyFont="1" applyFill="1" applyBorder="1" applyAlignment="1">
      <alignment horizontal="center" vertical="center" wrapText="1"/>
    </xf>
    <xf numFmtId="0" fontId="17" fillId="0" borderId="62" xfId="0" applyFont="1" applyBorder="1" applyAlignment="1">
      <alignment horizontal="center"/>
    </xf>
    <xf numFmtId="0" fontId="17" fillId="0" borderId="63" xfId="0" applyFont="1" applyBorder="1" applyAlignment="1">
      <alignment horizontal="center"/>
    </xf>
    <xf numFmtId="0" fontId="17" fillId="0" borderId="64" xfId="0" applyFont="1" applyBorder="1" applyAlignment="1">
      <alignment horizontal="center"/>
    </xf>
    <xf numFmtId="0" fontId="29" fillId="11" borderId="66" xfId="0" applyFont="1" applyFill="1" applyBorder="1" applyAlignment="1">
      <alignment horizontal="center" vertical="center"/>
    </xf>
    <xf numFmtId="0" fontId="30" fillId="11" borderId="66" xfId="6" applyFont="1" applyFill="1" applyBorder="1" applyAlignment="1" applyProtection="1">
      <alignment horizontal="left" vertical="center"/>
    </xf>
    <xf numFmtId="0" fontId="31" fillId="0" borderId="40" xfId="0" applyFont="1" applyBorder="1"/>
    <xf numFmtId="0" fontId="26" fillId="11" borderId="65" xfId="0" applyFont="1" applyFill="1" applyBorder="1" applyAlignment="1">
      <alignment horizontal="right" vertical="center"/>
    </xf>
    <xf numFmtId="0" fontId="0" fillId="0" borderId="66" xfId="0" applyBorder="1"/>
    <xf numFmtId="0" fontId="18" fillId="0" borderId="67" xfId="0" quotePrefix="1" applyFont="1" applyBorder="1" applyAlignment="1">
      <alignment horizontal="center" vertical="center"/>
    </xf>
    <xf numFmtId="0" fontId="18" fillId="0" borderId="20" xfId="0" applyFont="1" applyBorder="1" applyAlignment="1">
      <alignment horizontal="center" vertical="center"/>
    </xf>
    <xf numFmtId="0" fontId="18" fillId="0" borderId="68" xfId="0" applyFont="1" applyBorder="1" applyAlignment="1">
      <alignment horizontal="center" vertical="center"/>
    </xf>
    <xf numFmtId="0" fontId="18" fillId="0" borderId="27" xfId="0" applyFont="1" applyBorder="1" applyAlignment="1">
      <alignment horizontal="center" vertical="center"/>
    </xf>
    <xf numFmtId="0" fontId="18" fillId="0" borderId="0" xfId="0" applyFont="1" applyAlignment="1">
      <alignment horizontal="center" vertical="center"/>
    </xf>
    <xf numFmtId="0" fontId="18" fillId="0" borderId="28" xfId="0" applyFont="1" applyBorder="1" applyAlignment="1">
      <alignment horizontal="center" vertical="center"/>
    </xf>
    <xf numFmtId="0" fontId="38" fillId="7" borderId="69" xfId="0" applyFont="1" applyFill="1" applyBorder="1" applyAlignment="1">
      <alignment horizontal="center" vertical="center" wrapText="1"/>
    </xf>
    <xf numFmtId="0" fontId="38" fillId="7" borderId="70" xfId="0" applyFont="1" applyFill="1" applyBorder="1" applyAlignment="1">
      <alignment horizontal="center" vertical="center" wrapText="1"/>
    </xf>
    <xf numFmtId="0" fontId="39" fillId="7" borderId="69" xfId="0" applyFont="1" applyFill="1" applyBorder="1" applyAlignment="1">
      <alignment horizontal="center" vertical="center" wrapText="1"/>
    </xf>
    <xf numFmtId="0" fontId="39" fillId="7" borderId="72" xfId="0" applyFont="1" applyFill="1" applyBorder="1" applyAlignment="1">
      <alignment horizontal="center" vertical="center" wrapText="1"/>
    </xf>
    <xf numFmtId="0" fontId="39" fillId="7" borderId="73" xfId="0" applyFont="1" applyFill="1" applyBorder="1" applyAlignment="1">
      <alignment horizontal="center" vertical="center" wrapText="1"/>
    </xf>
    <xf numFmtId="0" fontId="17" fillId="0" borderId="65" xfId="0" applyFont="1" applyBorder="1" applyAlignment="1">
      <alignment horizontal="center"/>
    </xf>
    <xf numFmtId="0" fontId="17" fillId="0" borderId="66" xfId="0" applyFont="1" applyBorder="1" applyAlignment="1">
      <alignment horizontal="center"/>
    </xf>
    <xf numFmtId="0" fontId="17" fillId="0" borderId="40" xfId="0" applyFont="1" applyBorder="1" applyAlignment="1">
      <alignment horizontal="center"/>
    </xf>
    <xf numFmtId="0" fontId="26" fillId="11" borderId="66" xfId="0" applyFont="1" applyFill="1" applyBorder="1" applyAlignment="1">
      <alignment horizontal="right" vertical="center"/>
    </xf>
    <xf numFmtId="0" fontId="34" fillId="0" borderId="27" xfId="0" applyFont="1" applyBorder="1" applyAlignment="1">
      <alignment horizontal="center" vertical="center"/>
    </xf>
    <xf numFmtId="0" fontId="34" fillId="0" borderId="0" xfId="0" applyFont="1" applyAlignment="1">
      <alignment horizontal="center" vertical="center"/>
    </xf>
    <xf numFmtId="0" fontId="34" fillId="0" borderId="28" xfId="0" applyFont="1" applyBorder="1" applyAlignment="1">
      <alignment horizontal="center" vertical="center"/>
    </xf>
    <xf numFmtId="0" fontId="24" fillId="14" borderId="74" xfId="0" applyFont="1" applyFill="1" applyBorder="1" applyAlignment="1">
      <alignment horizontal="center" vertical="center" wrapText="1"/>
    </xf>
    <xf numFmtId="0" fontId="24" fillId="14" borderId="75" xfId="0" applyFont="1" applyFill="1" applyBorder="1" applyAlignment="1">
      <alignment horizontal="center" vertical="center" wrapText="1"/>
    </xf>
    <xf numFmtId="0" fontId="24" fillId="14" borderId="77" xfId="0" applyFont="1" applyFill="1" applyBorder="1" applyAlignment="1">
      <alignment horizontal="center" vertical="center" wrapText="1"/>
    </xf>
    <xf numFmtId="0" fontId="24" fillId="14" borderId="78" xfId="0" applyFont="1" applyFill="1" applyBorder="1" applyAlignment="1">
      <alignment horizontal="center" vertical="center" wrapText="1"/>
    </xf>
    <xf numFmtId="0" fontId="24" fillId="14" borderId="65" xfId="0" applyFont="1" applyFill="1" applyBorder="1" applyAlignment="1">
      <alignment horizontal="center" vertical="center" wrapText="1"/>
    </xf>
    <xf numFmtId="0" fontId="24" fillId="14" borderId="39" xfId="0" applyFont="1" applyFill="1" applyBorder="1" applyAlignment="1">
      <alignment horizontal="center" vertical="center" wrapText="1"/>
    </xf>
    <xf numFmtId="10" fontId="40" fillId="8" borderId="67" xfId="0" applyNumberFormat="1" applyFont="1" applyFill="1" applyBorder="1" applyAlignment="1">
      <alignment horizontal="center" vertical="center" wrapText="1"/>
    </xf>
    <xf numFmtId="10" fontId="40" fillId="8" borderId="20" xfId="0" applyNumberFormat="1" applyFont="1" applyFill="1" applyBorder="1" applyAlignment="1">
      <alignment horizontal="center" vertical="center" wrapText="1"/>
    </xf>
    <xf numFmtId="10" fontId="40" fillId="8" borderId="68" xfId="0" applyNumberFormat="1" applyFont="1" applyFill="1" applyBorder="1" applyAlignment="1">
      <alignment horizontal="center" vertical="center" wrapText="1"/>
    </xf>
    <xf numFmtId="10" fontId="40" fillId="8" borderId="27" xfId="0" applyNumberFormat="1" applyFont="1" applyFill="1" applyBorder="1" applyAlignment="1">
      <alignment horizontal="center" vertical="center" wrapText="1"/>
    </xf>
    <xf numFmtId="10" fontId="40" fillId="8" borderId="0" xfId="0" applyNumberFormat="1" applyFont="1" applyFill="1" applyAlignment="1">
      <alignment horizontal="center" vertical="center" wrapText="1"/>
    </xf>
    <xf numFmtId="10" fontId="40" fillId="8" borderId="28" xfId="0" applyNumberFormat="1" applyFont="1" applyFill="1" applyBorder="1" applyAlignment="1">
      <alignment horizontal="center" vertical="center" wrapText="1"/>
    </xf>
    <xf numFmtId="10" fontId="40" fillId="8" borderId="29" xfId="0" applyNumberFormat="1" applyFont="1" applyFill="1" applyBorder="1" applyAlignment="1">
      <alignment horizontal="center" vertical="center" wrapText="1"/>
    </xf>
    <xf numFmtId="10" fontId="40" fillId="8" borderId="30" xfId="0" applyNumberFormat="1" applyFont="1" applyFill="1" applyBorder="1" applyAlignment="1">
      <alignment horizontal="center" vertical="center" wrapText="1"/>
    </xf>
    <xf numFmtId="10" fontId="40" fillId="8" borderId="31" xfId="0" applyNumberFormat="1" applyFont="1" applyFill="1" applyBorder="1" applyAlignment="1">
      <alignment horizontal="center" vertical="center" wrapText="1"/>
    </xf>
    <xf numFmtId="0" fontId="24" fillId="14" borderId="29" xfId="0" applyFont="1" applyFill="1" applyBorder="1" applyAlignment="1">
      <alignment horizontal="center" vertical="center" wrapText="1"/>
    </xf>
    <xf numFmtId="0" fontId="24" fillId="14" borderId="79" xfId="0" applyFont="1" applyFill="1" applyBorder="1" applyAlignment="1">
      <alignment horizontal="center" vertical="center" wrapText="1"/>
    </xf>
  </cellXfs>
  <cellStyles count="7">
    <cellStyle name="Hiperlink" xfId="6" builtinId="8"/>
    <cellStyle name="Moeda_Composicao BDI v2.1" xfId="5" xr:uid="{4E40FBC0-7FE2-4D4F-8914-0BFF5DD17459}"/>
    <cellStyle name="Normal" xfId="0" builtinId="0"/>
    <cellStyle name="Normal 2" xfId="4" xr:uid="{2D0950D7-3FFA-41DC-8B65-78DD0F78B5F8}"/>
    <cellStyle name="Normal_FICHA DE VERIFICAÇÃO PRELIMINAR - Plano R" xfId="3" xr:uid="{C2C391C8-8B63-4B3A-974A-2350F6FF75B5}"/>
    <cellStyle name="Porcentagem" xfId="2" builtinId="5"/>
    <cellStyle name="Vírgula" xfId="1" builtinId="3"/>
  </cellStyles>
  <dxfs count="38">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dxf>
    <dxf>
      <font>
        <color theme="0"/>
      </font>
      <fill>
        <patternFill>
          <bgColor theme="0"/>
        </patternFill>
      </fill>
    </dxf>
    <dxf>
      <font>
        <b/>
        <i val="0"/>
        <condense val="0"/>
        <extend val="0"/>
        <color indexed="9"/>
      </font>
      <fill>
        <patternFill patternType="none">
          <fgColor indexed="64"/>
          <bgColor indexed="65"/>
        </patternFill>
      </fill>
      <border>
        <left/>
        <right/>
        <top style="thin">
          <color indexed="64"/>
        </top>
        <bottom/>
      </border>
    </dxf>
    <dxf>
      <font>
        <color theme="0"/>
      </font>
      <fill>
        <patternFill>
          <bgColor theme="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border>
        <left style="thin">
          <color indexed="8"/>
        </left>
        <right style="thin">
          <color indexed="8"/>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color indexed="1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838199</xdr:colOff>
      <xdr:row>65</xdr:row>
      <xdr:rowOff>85727</xdr:rowOff>
    </xdr:from>
    <xdr:to>
      <xdr:col>5</xdr:col>
      <xdr:colOff>304799</xdr:colOff>
      <xdr:row>67</xdr:row>
      <xdr:rowOff>180978</xdr:rowOff>
    </xdr:to>
    <xdr:sp macro="" textlink="">
      <xdr:nvSpPr>
        <xdr:cNvPr id="7" name="Seta para Baixo 8">
          <a:extLst>
            <a:ext uri="{FF2B5EF4-FFF2-40B4-BE49-F238E27FC236}">
              <a16:creationId xmlns:a16="http://schemas.microsoft.com/office/drawing/2014/main" id="{6143DBDB-FB6E-4884-8498-15C57147BD6F}"/>
            </a:ext>
          </a:extLst>
        </xdr:cNvPr>
        <xdr:cNvSpPr/>
      </xdr:nvSpPr>
      <xdr:spPr>
        <a:xfrm rot="16200000">
          <a:off x="3452811" y="16206790"/>
          <a:ext cx="590551" cy="5810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Pastas%20P&#250;blico_Principal\RECURSO%20FEDERAL\2024_TRANSFERENCIA%20ESPECIAL\_2024_DANIEL%20TRZECIAK%20R$200mil%20Renato%20Conde%20(licitar)\PROJETO%20ENGENHARIA\x%20Planilha_Multipla_v3_16_DRENAGEM%20PORTO%20DO%20CONDE.xlsm" TargetMode="External"/><Relationship Id="rId1" Type="http://schemas.openxmlformats.org/officeDocument/2006/relationships/externalLinkPath" Target="x%20Planilha_Multipla_v3_16_DRENAGEM%20PORTO%20DO%20COND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sheetData sheetId="1">
        <row r="3">
          <cell r="O3">
            <v>1</v>
          </cell>
        </row>
        <row r="4">
          <cell r="J4" t="str">
            <v>PLE</v>
          </cell>
        </row>
      </sheetData>
      <sheetData sheetId="2">
        <row r="3">
          <cell r="AV3" t="str">
            <v>%CT</v>
          </cell>
        </row>
        <row r="4">
          <cell r="C4" t="str">
            <v>OGU</v>
          </cell>
          <cell r="AV4" t="str">
            <v>°C</v>
          </cell>
        </row>
        <row r="5">
          <cell r="C5" t="str">
            <v>PREFEITURA MUNICIPAL DE SÃO JERÔNIMO</v>
          </cell>
          <cell r="AV5" t="str">
            <v>°F</v>
          </cell>
        </row>
        <row r="6">
          <cell r="C6" t="str">
            <v>SÃO JERÔNIMO</v>
          </cell>
          <cell r="AV6" t="str">
            <v>100M</v>
          </cell>
        </row>
        <row r="7">
          <cell r="C7" t="str">
            <v>-</v>
          </cell>
          <cell r="AV7" t="str">
            <v>18L</v>
          </cell>
        </row>
        <row r="8">
          <cell r="C8" t="str">
            <v>-</v>
          </cell>
          <cell r="AV8" t="str">
            <v>200KG</v>
          </cell>
        </row>
        <row r="9">
          <cell r="AV9" t="str">
            <v>250G</v>
          </cell>
        </row>
        <row r="10">
          <cell r="AV10" t="str">
            <v>310ML</v>
          </cell>
        </row>
        <row r="11">
          <cell r="AV11" t="str">
            <v>50KG</v>
          </cell>
        </row>
        <row r="12">
          <cell r="AV12" t="str">
            <v>A</v>
          </cell>
        </row>
        <row r="13">
          <cell r="AV13" t="str">
            <v>ACA/ACC</v>
          </cell>
        </row>
        <row r="14">
          <cell r="AV14" t="str">
            <v>AH</v>
          </cell>
        </row>
        <row r="15">
          <cell r="AV15" t="str">
            <v>AH/H/V</v>
          </cell>
        </row>
        <row r="16">
          <cell r="C16" t="str">
            <v>DRENAGEM E MELHORIAS NO PORTO DO CONDE - EMENDA PIX DEP. DANIEL TRZECIAK</v>
          </cell>
          <cell r="AV16" t="str">
            <v>AM</v>
          </cell>
        </row>
        <row r="17">
          <cell r="C17" t="str">
            <v>OBRAS DE INFRAESTRUTURA URBANA - REQUALIFICAÇÃO VIÁRIA</v>
          </cell>
          <cell r="AV17" t="str">
            <v>AM0/4ML</v>
          </cell>
        </row>
        <row r="18">
          <cell r="C18" t="str">
            <v>NÃO DESONERADO</v>
          </cell>
          <cell r="D18" t="str">
            <v/>
          </cell>
          <cell r="AV18" t="str">
            <v>AM0/5ML</v>
          </cell>
        </row>
        <row r="19">
          <cell r="D19" t="str">
            <v/>
          </cell>
          <cell r="AV19" t="str">
            <v>AM1/5ML</v>
          </cell>
        </row>
        <row r="20">
          <cell r="AV20" t="str">
            <v>AM10ML</v>
          </cell>
        </row>
        <row r="21">
          <cell r="AV21" t="str">
            <v>AM1ML</v>
          </cell>
        </row>
        <row r="22">
          <cell r="C22" t="str">
            <v>SIMONE PEREIRA DE LIMA</v>
          </cell>
          <cell r="AV22" t="str">
            <v>AM2/5ML</v>
          </cell>
        </row>
        <row r="23">
          <cell r="C23" t="str">
            <v>CREA/RS 272701</v>
          </cell>
          <cell r="AV23" t="str">
            <v>AM2ML</v>
          </cell>
        </row>
        <row r="24">
          <cell r="C24" t="str">
            <v>14284074</v>
          </cell>
          <cell r="AV24" t="str">
            <v>AM3ML</v>
          </cell>
        </row>
        <row r="25">
          <cell r="AV25" t="str">
            <v>AM4ML</v>
          </cell>
        </row>
        <row r="26">
          <cell r="AV26" t="str">
            <v>AM5ML</v>
          </cell>
        </row>
        <row r="27">
          <cell r="AV27" t="str">
            <v>AM6ML</v>
          </cell>
        </row>
        <row r="28">
          <cell r="AV28" t="str">
            <v>AM7ML</v>
          </cell>
        </row>
        <row r="29">
          <cell r="AV29" t="str">
            <v>ANO</v>
          </cell>
        </row>
        <row r="30">
          <cell r="AV30" t="str">
            <v>ANOS</v>
          </cell>
        </row>
        <row r="31">
          <cell r="C31" t="str">
            <v>Tradicional</v>
          </cell>
          <cell r="AV31" t="str">
            <v>ARR</v>
          </cell>
        </row>
        <row r="32">
          <cell r="AV32" t="str">
            <v>AWG</v>
          </cell>
        </row>
        <row r="33">
          <cell r="AV33" t="str">
            <v>BAR</v>
          </cell>
        </row>
        <row r="34">
          <cell r="AV34" t="str">
            <v>BAR.</v>
          </cell>
        </row>
        <row r="35">
          <cell r="AV35" t="str">
            <v>BD</v>
          </cell>
        </row>
        <row r="36">
          <cell r="AV36" t="str">
            <v>BIS</v>
          </cell>
        </row>
        <row r="37">
          <cell r="AV37" t="str">
            <v>BIS/GL</v>
          </cell>
        </row>
        <row r="38">
          <cell r="AV38" t="str">
            <v>BIS1/65G</v>
          </cell>
        </row>
        <row r="39">
          <cell r="AV39" t="str">
            <v>BIS1/8G</v>
          </cell>
        </row>
        <row r="40">
          <cell r="D40" t="str">
            <v/>
          </cell>
          <cell r="AV40" t="str">
            <v>BIS100G</v>
          </cell>
        </row>
        <row r="41">
          <cell r="AV41" t="str">
            <v>BIS10G</v>
          </cell>
        </row>
        <row r="42">
          <cell r="AV42" t="str">
            <v>BIS135G</v>
          </cell>
        </row>
        <row r="43">
          <cell r="AV43" t="str">
            <v>BIS13G</v>
          </cell>
        </row>
        <row r="44">
          <cell r="AV44" t="str">
            <v>BIS14G</v>
          </cell>
        </row>
        <row r="45">
          <cell r="AV45" t="str">
            <v>BIS15G</v>
          </cell>
        </row>
        <row r="46">
          <cell r="AV46" t="str">
            <v>BIS1G</v>
          </cell>
        </row>
        <row r="47">
          <cell r="AV47" t="str">
            <v>BIS20G</v>
          </cell>
        </row>
        <row r="48">
          <cell r="AV48" t="str">
            <v>BIS25G</v>
          </cell>
        </row>
        <row r="49">
          <cell r="AV49" t="str">
            <v>BIS28/8G</v>
          </cell>
        </row>
        <row r="50">
          <cell r="AV50" t="str">
            <v>BIS28G</v>
          </cell>
        </row>
        <row r="51">
          <cell r="AV51" t="str">
            <v>BIS2G</v>
          </cell>
        </row>
        <row r="52">
          <cell r="AV52" t="str">
            <v>BIS3/5G</v>
          </cell>
        </row>
        <row r="53">
          <cell r="AV53" t="str">
            <v>BIS30G</v>
          </cell>
        </row>
        <row r="54">
          <cell r="AV54" t="str">
            <v>BIS30ML</v>
          </cell>
        </row>
        <row r="55">
          <cell r="AV55" t="str">
            <v>BIS40G</v>
          </cell>
        </row>
        <row r="56">
          <cell r="AV56" t="str">
            <v>BIS43G</v>
          </cell>
        </row>
        <row r="57">
          <cell r="AV57" t="str">
            <v>BIS45G</v>
          </cell>
        </row>
        <row r="58">
          <cell r="AV58" t="str">
            <v>BIS47G</v>
          </cell>
        </row>
        <row r="59">
          <cell r="AV59" t="str">
            <v>BIS4G</v>
          </cell>
        </row>
        <row r="60">
          <cell r="AV60" t="str">
            <v>BIS50G</v>
          </cell>
        </row>
        <row r="61">
          <cell r="AV61" t="str">
            <v>BIS55G</v>
          </cell>
        </row>
        <row r="62">
          <cell r="AV62" t="str">
            <v>BIS56G</v>
          </cell>
        </row>
        <row r="63">
          <cell r="AV63" t="str">
            <v>BIS5G</v>
          </cell>
        </row>
        <row r="64">
          <cell r="AV64" t="str">
            <v>BIS60G</v>
          </cell>
        </row>
        <row r="65">
          <cell r="AV65" t="str">
            <v>BIS6G</v>
          </cell>
        </row>
        <row r="66">
          <cell r="AV66" t="str">
            <v>BIS7/5G</v>
          </cell>
        </row>
        <row r="67">
          <cell r="AV67" t="str">
            <v>BIS70G</v>
          </cell>
        </row>
        <row r="68">
          <cell r="AV68" t="str">
            <v>BIS80G</v>
          </cell>
        </row>
        <row r="69">
          <cell r="AV69" t="str">
            <v>BIS90G</v>
          </cell>
        </row>
        <row r="70">
          <cell r="AV70" t="str">
            <v>BIT</v>
          </cell>
        </row>
        <row r="71">
          <cell r="AV71" t="str">
            <v>BL</v>
          </cell>
        </row>
        <row r="72">
          <cell r="AV72" t="str">
            <v>BLIS</v>
          </cell>
        </row>
        <row r="73">
          <cell r="AV73" t="str">
            <v>BLIS21CP</v>
          </cell>
        </row>
        <row r="74">
          <cell r="AV74" t="str">
            <v>BLIS35CP</v>
          </cell>
        </row>
        <row r="75">
          <cell r="AV75" t="str">
            <v>BOB</v>
          </cell>
        </row>
        <row r="76">
          <cell r="AV76" t="str">
            <v>BOL</v>
          </cell>
        </row>
        <row r="77">
          <cell r="AV77" t="str">
            <v>BOM</v>
          </cell>
        </row>
        <row r="78">
          <cell r="AV78" t="str">
            <v>BPM</v>
          </cell>
        </row>
        <row r="79">
          <cell r="AV79" t="str">
            <v>BPS</v>
          </cell>
        </row>
        <row r="80">
          <cell r="AV80" t="str">
            <v>BR</v>
          </cell>
        </row>
        <row r="81">
          <cell r="AV81" t="str">
            <v>BRI</v>
          </cell>
        </row>
        <row r="82">
          <cell r="AV82" t="str">
            <v>BTJ</v>
          </cell>
        </row>
        <row r="83">
          <cell r="AV83" t="str">
            <v>BTU</v>
          </cell>
        </row>
        <row r="84">
          <cell r="AV84" t="str">
            <v>BTU/H</v>
          </cell>
        </row>
        <row r="85">
          <cell r="AV85" t="str">
            <v>BWG</v>
          </cell>
        </row>
        <row r="86">
          <cell r="AV86" t="str">
            <v>C</v>
          </cell>
        </row>
        <row r="87">
          <cell r="AV87" t="str">
            <v>CA</v>
          </cell>
        </row>
        <row r="88">
          <cell r="AV88" t="str">
            <v>CAD</v>
          </cell>
        </row>
        <row r="89">
          <cell r="AV89" t="str">
            <v>CAL/G</v>
          </cell>
        </row>
        <row r="90">
          <cell r="AV90" t="str">
            <v>CAPS</v>
          </cell>
        </row>
        <row r="91">
          <cell r="AV91" t="str">
            <v>CAR</v>
          </cell>
        </row>
        <row r="92">
          <cell r="AV92" t="str">
            <v>CC</v>
          </cell>
        </row>
        <row r="93">
          <cell r="AV93" t="str">
            <v>CD</v>
          </cell>
        </row>
        <row r="94">
          <cell r="AV94" t="str">
            <v>CD/M2</v>
          </cell>
        </row>
        <row r="95">
          <cell r="AV95" t="str">
            <v>CENTO</v>
          </cell>
        </row>
        <row r="96">
          <cell r="AV96" t="str">
            <v>CG</v>
          </cell>
        </row>
        <row r="97">
          <cell r="AV97" t="str">
            <v>CH</v>
          </cell>
        </row>
        <row r="98">
          <cell r="AV98" t="str">
            <v>CHI</v>
          </cell>
        </row>
        <row r="99">
          <cell r="AV99" t="str">
            <v>CHP</v>
          </cell>
        </row>
        <row r="100">
          <cell r="AV100" t="str">
            <v>CHP</v>
          </cell>
        </row>
        <row r="101">
          <cell r="AV101" t="str">
            <v>CI</v>
          </cell>
        </row>
        <row r="102">
          <cell r="AV102" t="str">
            <v>CIL</v>
          </cell>
        </row>
        <row r="103">
          <cell r="AV103" t="str">
            <v>CIN</v>
          </cell>
        </row>
        <row r="104">
          <cell r="AV104" t="str">
            <v>CJ</v>
          </cell>
        </row>
        <row r="105">
          <cell r="AV105" t="str">
            <v>CL</v>
          </cell>
        </row>
        <row r="106">
          <cell r="AV106" t="str">
            <v>CM</v>
          </cell>
        </row>
        <row r="107">
          <cell r="AV107" t="str">
            <v>CM/POL</v>
          </cell>
        </row>
        <row r="108">
          <cell r="AV108" t="str">
            <v>CM2</v>
          </cell>
        </row>
        <row r="109">
          <cell r="AV109" t="str">
            <v>CM2/H</v>
          </cell>
        </row>
        <row r="110">
          <cell r="AV110" t="str">
            <v>CM2/M</v>
          </cell>
        </row>
        <row r="111">
          <cell r="AV111" t="str">
            <v>CM3</v>
          </cell>
        </row>
        <row r="112">
          <cell r="AV112" t="str">
            <v>CM³/H</v>
          </cell>
        </row>
        <row r="113">
          <cell r="AV113" t="str">
            <v>CM³/MIN</v>
          </cell>
        </row>
        <row r="114">
          <cell r="AV114" t="str">
            <v>CNT</v>
          </cell>
        </row>
        <row r="115">
          <cell r="AV115" t="str">
            <v>CO</v>
          </cell>
        </row>
        <row r="116">
          <cell r="AV116" t="str">
            <v>COL</v>
          </cell>
        </row>
        <row r="117">
          <cell r="AV117" t="str">
            <v>COMP</v>
          </cell>
        </row>
        <row r="118">
          <cell r="AV118" t="str">
            <v>COMPR</v>
          </cell>
        </row>
        <row r="119">
          <cell r="AV119" t="str">
            <v>CÓPIA</v>
          </cell>
        </row>
        <row r="120">
          <cell r="AV120" t="str">
            <v>COPO</v>
          </cell>
        </row>
        <row r="121">
          <cell r="AV121" t="str">
            <v>CP</v>
          </cell>
        </row>
        <row r="122">
          <cell r="AV122" t="str">
            <v>CPL</v>
          </cell>
        </row>
        <row r="123">
          <cell r="AV123" t="str">
            <v>CPM</v>
          </cell>
        </row>
        <row r="124">
          <cell r="AV124" t="str">
            <v>CPS</v>
          </cell>
        </row>
        <row r="125">
          <cell r="AV125" t="str">
            <v>CRT</v>
          </cell>
        </row>
        <row r="126">
          <cell r="AV126" t="str">
            <v>CS</v>
          </cell>
        </row>
        <row r="127">
          <cell r="AV127" t="str">
            <v>CST</v>
          </cell>
        </row>
        <row r="128">
          <cell r="AV128" t="str">
            <v>CT</v>
          </cell>
        </row>
        <row r="129">
          <cell r="AV129" t="str">
            <v>CTE</v>
          </cell>
        </row>
        <row r="130">
          <cell r="AV130" t="str">
            <v>CV</v>
          </cell>
        </row>
        <row r="131">
          <cell r="AV131" t="str">
            <v>CX</v>
          </cell>
        </row>
        <row r="132">
          <cell r="AV132" t="str">
            <v>CX100UN</v>
          </cell>
        </row>
        <row r="133">
          <cell r="AV133" t="str">
            <v>CX40UN</v>
          </cell>
        </row>
        <row r="134">
          <cell r="AV134" t="str">
            <v>D</v>
          </cell>
        </row>
        <row r="135">
          <cell r="AV135" t="str">
            <v>DAG</v>
          </cell>
        </row>
        <row r="136">
          <cell r="AV136" t="str">
            <v>DAL</v>
          </cell>
        </row>
        <row r="137">
          <cell r="AV137" t="str">
            <v>DAM</v>
          </cell>
        </row>
        <row r="138">
          <cell r="AV138" t="str">
            <v>DAN</v>
          </cell>
        </row>
        <row r="139">
          <cell r="AV139" t="str">
            <v>DB</v>
          </cell>
        </row>
        <row r="140">
          <cell r="AV140" t="str">
            <v>DBM</v>
          </cell>
        </row>
        <row r="141">
          <cell r="AV141" t="str">
            <v>DG</v>
          </cell>
        </row>
        <row r="142">
          <cell r="AV142" t="str">
            <v>DGT</v>
          </cell>
        </row>
        <row r="143">
          <cell r="AV143" t="str">
            <v>DIA</v>
          </cell>
        </row>
        <row r="144">
          <cell r="AV144" t="str">
            <v>DIAS</v>
          </cell>
        </row>
        <row r="145">
          <cell r="AV145" t="str">
            <v>DISCO</v>
          </cell>
        </row>
        <row r="146">
          <cell r="AV146" t="str">
            <v>DL</v>
          </cell>
        </row>
        <row r="147">
          <cell r="AV147" t="str">
            <v>DM</v>
          </cell>
        </row>
        <row r="148">
          <cell r="AV148" t="str">
            <v>DM2</v>
          </cell>
        </row>
        <row r="149">
          <cell r="AV149" t="str">
            <v>DM3</v>
          </cell>
        </row>
        <row r="150">
          <cell r="AV150" t="str">
            <v>DM3</v>
          </cell>
        </row>
        <row r="151">
          <cell r="AV151" t="str">
            <v>DOSES</v>
          </cell>
        </row>
        <row r="152">
          <cell r="AV152" t="str">
            <v>DPI</v>
          </cell>
        </row>
        <row r="153">
          <cell r="AV153" t="str">
            <v>DPT</v>
          </cell>
        </row>
        <row r="154">
          <cell r="AV154" t="str">
            <v>DRAG</v>
          </cell>
        </row>
        <row r="155">
          <cell r="AV155" t="str">
            <v>DZ</v>
          </cell>
        </row>
        <row r="156">
          <cell r="AV156" t="str">
            <v>EMB</v>
          </cell>
        </row>
        <row r="157">
          <cell r="AV157" t="str">
            <v>EMB/H</v>
          </cell>
        </row>
        <row r="158">
          <cell r="AV158" t="str">
            <v>EMP</v>
          </cell>
        </row>
        <row r="159">
          <cell r="AV159" t="str">
            <v>ENV</v>
          </cell>
        </row>
        <row r="160">
          <cell r="AV160" t="str">
            <v>ENV27/9G</v>
          </cell>
        </row>
        <row r="161">
          <cell r="AV161" t="str">
            <v>ENV30G</v>
          </cell>
        </row>
        <row r="162">
          <cell r="AV162" t="str">
            <v>EQP</v>
          </cell>
        </row>
        <row r="163">
          <cell r="AV163" t="str">
            <v>EST</v>
          </cell>
        </row>
        <row r="164">
          <cell r="AV164" t="str">
            <v>EV</v>
          </cell>
        </row>
        <row r="165">
          <cell r="AV165" t="str">
            <v>F</v>
          </cell>
        </row>
        <row r="166">
          <cell r="AV166" t="str">
            <v>FCK</v>
          </cell>
        </row>
        <row r="167">
          <cell r="AV167" t="str">
            <v>FD</v>
          </cell>
        </row>
        <row r="168">
          <cell r="AV168" t="str">
            <v>FL</v>
          </cell>
        </row>
        <row r="169">
          <cell r="AV169" t="str">
            <v>FLAC</v>
          </cell>
        </row>
        <row r="170">
          <cell r="AV170" t="str">
            <v>FLS/H</v>
          </cell>
        </row>
        <row r="171">
          <cell r="AV171" t="str">
            <v>FPM</v>
          </cell>
        </row>
        <row r="172">
          <cell r="AV172" t="str">
            <v>FPS</v>
          </cell>
        </row>
        <row r="173">
          <cell r="AV173" t="str">
            <v>FR</v>
          </cell>
        </row>
        <row r="174">
          <cell r="AV174" t="str">
            <v>FR1000ML</v>
          </cell>
        </row>
        <row r="175">
          <cell r="AV175" t="str">
            <v>FR100DS</v>
          </cell>
        </row>
        <row r="176">
          <cell r="AV176" t="str">
            <v>FR100ML</v>
          </cell>
        </row>
        <row r="177">
          <cell r="AV177" t="str">
            <v>FR105ML</v>
          </cell>
        </row>
        <row r="178">
          <cell r="AV178" t="str">
            <v>FR10ML</v>
          </cell>
        </row>
        <row r="179">
          <cell r="AV179" t="str">
            <v>FR110ML</v>
          </cell>
        </row>
        <row r="180">
          <cell r="AV180" t="str">
            <v>FR1200MG</v>
          </cell>
        </row>
        <row r="181">
          <cell r="AV181" t="str">
            <v>FR120DS</v>
          </cell>
        </row>
        <row r="182">
          <cell r="AV182" t="str">
            <v>FR120ML</v>
          </cell>
        </row>
        <row r="183">
          <cell r="AV183" t="str">
            <v>FR125ML</v>
          </cell>
        </row>
        <row r="184">
          <cell r="AV184" t="str">
            <v>FR130DS</v>
          </cell>
        </row>
        <row r="185">
          <cell r="AV185" t="str">
            <v>FR1500MG</v>
          </cell>
        </row>
        <row r="186">
          <cell r="AV186" t="str">
            <v>FR150DS</v>
          </cell>
        </row>
        <row r="187">
          <cell r="AV187" t="str">
            <v>FR150ML</v>
          </cell>
        </row>
        <row r="188">
          <cell r="AV188" t="str">
            <v>FR15ML</v>
          </cell>
        </row>
        <row r="189">
          <cell r="AV189" t="str">
            <v>FR160ML</v>
          </cell>
        </row>
        <row r="190">
          <cell r="AV190" t="str">
            <v>FR200DS</v>
          </cell>
        </row>
        <row r="191">
          <cell r="AV191" t="str">
            <v>FR200ML</v>
          </cell>
        </row>
        <row r="192">
          <cell r="AV192" t="str">
            <v>FR20ML</v>
          </cell>
        </row>
        <row r="193">
          <cell r="AV193" t="str">
            <v>FR240ML</v>
          </cell>
        </row>
        <row r="194">
          <cell r="AV194" t="str">
            <v>FR250ML</v>
          </cell>
        </row>
        <row r="195">
          <cell r="AV195" t="str">
            <v>FR300DS</v>
          </cell>
        </row>
        <row r="196">
          <cell r="AV196" t="str">
            <v>FR300ML</v>
          </cell>
        </row>
        <row r="197">
          <cell r="AV197" t="str">
            <v>FR30DS</v>
          </cell>
        </row>
        <row r="198">
          <cell r="AV198" t="str">
            <v>FR30G</v>
          </cell>
        </row>
        <row r="199">
          <cell r="AV199" t="str">
            <v>FR30ML</v>
          </cell>
        </row>
        <row r="200">
          <cell r="AV200" t="str">
            <v>FR340ML</v>
          </cell>
        </row>
        <row r="201">
          <cell r="AV201" t="str">
            <v>FR350ML</v>
          </cell>
        </row>
        <row r="202">
          <cell r="AV202" t="str">
            <v>FR40ML</v>
          </cell>
        </row>
        <row r="203">
          <cell r="AV203" t="str">
            <v>FR45ML</v>
          </cell>
        </row>
        <row r="204">
          <cell r="AV204" t="str">
            <v>FR500ML</v>
          </cell>
        </row>
        <row r="205">
          <cell r="AV205" t="str">
            <v>H</v>
          </cell>
        </row>
        <row r="206">
          <cell r="AV206" t="str">
            <v>KG</v>
          </cell>
        </row>
        <row r="207">
          <cell r="AV207" t="str">
            <v>KM</v>
          </cell>
        </row>
        <row r="208">
          <cell r="AV208" t="str">
            <v>M</v>
          </cell>
        </row>
        <row r="209">
          <cell r="AV209" t="str">
            <v>M2</v>
          </cell>
        </row>
        <row r="210">
          <cell r="AV210" t="str">
            <v>M3</v>
          </cell>
        </row>
        <row r="211">
          <cell r="AV211" t="str">
            <v>M3XKM</v>
          </cell>
        </row>
        <row r="212">
          <cell r="AV212" t="str">
            <v>MES</v>
          </cell>
        </row>
        <row r="213">
          <cell r="AV213" t="str">
            <v>MÊS</v>
          </cell>
        </row>
        <row r="214">
          <cell r="AV214" t="str">
            <v>MESES</v>
          </cell>
        </row>
        <row r="215">
          <cell r="AV215" t="str">
            <v>OUTRAS</v>
          </cell>
        </row>
        <row r="216">
          <cell r="AV216" t="str">
            <v>PAR</v>
          </cell>
        </row>
        <row r="217">
          <cell r="AV217" t="str">
            <v>PC</v>
          </cell>
        </row>
        <row r="218">
          <cell r="AV218" t="str">
            <v>T</v>
          </cell>
        </row>
        <row r="219">
          <cell r="AV219" t="str">
            <v>TXKM</v>
          </cell>
        </row>
        <row r="220">
          <cell r="AV220" t="str">
            <v>UN</v>
          </cell>
        </row>
      </sheetData>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ow r="2">
          <cell r="E2" t="str">
            <v>Meta</v>
          </cell>
          <cell r="F2" t="str">
            <v>Nível 2</v>
          </cell>
          <cell r="G2" t="str">
            <v>Nível 3</v>
          </cell>
          <cell r="H2" t="str">
            <v>Nível 4</v>
          </cell>
          <cell r="I2" t="str">
            <v>Serviço</v>
          </cell>
        </row>
        <row r="3">
          <cell r="E3" t="str">
            <v>SINAPI</v>
          </cell>
          <cell r="F3" t="str">
            <v>SINAPI-I</v>
          </cell>
          <cell r="G3" t="str">
            <v>SICRO</v>
          </cell>
          <cell r="H3" t="str">
            <v>Composição</v>
          </cell>
          <cell r="I3" t="str">
            <v>Cotação</v>
          </cell>
        </row>
        <row r="4">
          <cell r="F4" t="str">
            <v>BDI 1</v>
          </cell>
          <cell r="G4" t="str">
            <v>BDI 2</v>
          </cell>
          <cell r="H4" t="str">
            <v>BDI 3</v>
          </cell>
          <cell r="I4">
            <v>0</v>
          </cell>
        </row>
        <row r="7">
          <cell r="F7" t="str">
            <v>RA</v>
          </cell>
          <cell r="G7" t="str">
            <v>RP</v>
          </cell>
          <cell r="H7" t="str">
            <v>CP</v>
          </cell>
          <cell r="I7" t="str">
            <v>OU</v>
          </cell>
        </row>
      </sheetData>
      <sheetData sheetId="5"/>
      <sheetData sheetId="6"/>
      <sheetData sheetId="7"/>
      <sheetData sheetId="8">
        <row r="10">
          <cell r="H10">
            <v>2</v>
          </cell>
        </row>
      </sheetData>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http://www.caixa.gov.br/"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1DC0C-7085-4E09-91CF-9BF09FA8C944}">
  <dimension ref="A1:J66"/>
  <sheetViews>
    <sheetView tabSelected="1" topLeftCell="A50" zoomScaleNormal="100" workbookViewId="0">
      <selection activeCell="N51" sqref="N51"/>
    </sheetView>
  </sheetViews>
  <sheetFormatPr defaultRowHeight="15" x14ac:dyDescent="0.25"/>
  <cols>
    <col min="1" max="1" width="12.5703125" customWidth="1"/>
    <col min="2" max="3" width="15.5703125" customWidth="1"/>
    <col min="4" max="4" width="65.5703125" customWidth="1"/>
    <col min="5" max="5" width="10.5703125" customWidth="1"/>
    <col min="6" max="7" width="14.5703125" customWidth="1"/>
    <col min="8" max="8" width="10.5703125" customWidth="1"/>
    <col min="9" max="9" width="14.5703125" customWidth="1"/>
    <col min="10" max="10" width="15.5703125" customWidth="1"/>
  </cols>
  <sheetData>
    <row r="1" spans="1:10" ht="15.75" x14ac:dyDescent="0.25">
      <c r="D1" s="1" t="s">
        <v>0</v>
      </c>
      <c r="F1" s="1"/>
      <c r="J1" s="2" t="s">
        <v>1</v>
      </c>
    </row>
    <row r="2" spans="1:10" x14ac:dyDescent="0.25">
      <c r="D2" s="3" t="s">
        <v>214</v>
      </c>
      <c r="J2" s="4" t="s">
        <v>2</v>
      </c>
    </row>
    <row r="3" spans="1:10" x14ac:dyDescent="0.25">
      <c r="D3" s="5"/>
    </row>
    <row r="4" spans="1:10" x14ac:dyDescent="0.25">
      <c r="A4" s="104" t="s">
        <v>9</v>
      </c>
      <c r="B4" s="104"/>
      <c r="C4" s="6" t="s">
        <v>10</v>
      </c>
      <c r="D4" s="6" t="s">
        <v>11</v>
      </c>
      <c r="E4" s="104" t="s">
        <v>12</v>
      </c>
      <c r="F4" s="104"/>
      <c r="G4" s="104"/>
      <c r="H4" s="104"/>
      <c r="I4" s="104"/>
      <c r="J4" s="104"/>
    </row>
    <row r="5" spans="1:10" ht="12.75" customHeight="1" x14ac:dyDescent="0.25">
      <c r="A5" s="105" t="s">
        <v>104</v>
      </c>
      <c r="B5" s="105"/>
      <c r="C5" s="8" t="s">
        <v>104</v>
      </c>
      <c r="D5" s="9" t="s">
        <v>204</v>
      </c>
      <c r="E5" s="105" t="s">
        <v>215</v>
      </c>
      <c r="F5" s="105"/>
      <c r="G5" s="105"/>
      <c r="H5" s="105"/>
      <c r="I5" s="105"/>
      <c r="J5" s="105"/>
    </row>
    <row r="6" spans="1:10" ht="5.0999999999999996" customHeight="1" x14ac:dyDescent="0.25">
      <c r="A6" s="10"/>
      <c r="B6" s="10"/>
      <c r="C6" s="11"/>
      <c r="D6" s="11"/>
      <c r="E6" s="10"/>
      <c r="F6" s="10"/>
      <c r="G6" s="10"/>
      <c r="H6" s="10"/>
      <c r="I6" s="10"/>
      <c r="J6" s="10"/>
    </row>
    <row r="7" spans="1:10" ht="12.75" customHeight="1" x14ac:dyDescent="0.25">
      <c r="A7" s="104" t="s">
        <v>14</v>
      </c>
      <c r="B7" s="104"/>
      <c r="C7" s="6" t="s">
        <v>15</v>
      </c>
      <c r="D7" s="6" t="s">
        <v>216</v>
      </c>
      <c r="E7" s="106" t="s">
        <v>217</v>
      </c>
      <c r="F7" s="106"/>
      <c r="G7" s="106"/>
      <c r="H7" s="12" t="s">
        <v>6</v>
      </c>
      <c r="I7" s="12" t="s">
        <v>7</v>
      </c>
      <c r="J7" s="13" t="s">
        <v>8</v>
      </c>
    </row>
    <row r="8" spans="1:10" ht="12.75" customHeight="1" x14ac:dyDescent="0.25">
      <c r="A8" s="111" t="s">
        <v>218</v>
      </c>
      <c r="B8" s="111"/>
      <c r="C8" s="14" t="s">
        <v>219</v>
      </c>
      <c r="D8" s="9" t="s">
        <v>220</v>
      </c>
      <c r="E8" s="112" t="s">
        <v>211</v>
      </c>
      <c r="F8" s="112"/>
      <c r="G8" s="112"/>
      <c r="H8" s="15" t="s">
        <v>221</v>
      </c>
      <c r="I8" s="15" t="s">
        <v>222</v>
      </c>
      <c r="J8" s="16" t="s">
        <v>222</v>
      </c>
    </row>
    <row r="9" spans="1:10" ht="35.1" customHeight="1" x14ac:dyDescent="0.25">
      <c r="A9" s="17" t="s">
        <v>17</v>
      </c>
      <c r="B9" s="17" t="s">
        <v>18</v>
      </c>
      <c r="C9" s="17" t="s">
        <v>19</v>
      </c>
      <c r="D9" s="17" t="s">
        <v>20</v>
      </c>
      <c r="E9" s="18" t="s">
        <v>21</v>
      </c>
      <c r="F9" s="17" t="s">
        <v>16</v>
      </c>
      <c r="G9" s="17" t="s">
        <v>223</v>
      </c>
      <c r="H9" s="17" t="s">
        <v>224</v>
      </c>
      <c r="I9" s="17" t="s">
        <v>22</v>
      </c>
      <c r="J9" s="17" t="s">
        <v>23</v>
      </c>
    </row>
    <row r="10" spans="1:10" ht="12.75" customHeight="1" x14ac:dyDescent="0.25">
      <c r="A10" s="109" t="s">
        <v>220</v>
      </c>
      <c r="B10" s="110"/>
      <c r="C10" s="110"/>
      <c r="D10" s="110"/>
      <c r="E10" s="28"/>
      <c r="F10" s="29"/>
      <c r="G10" s="29"/>
      <c r="H10" s="30"/>
      <c r="I10" s="29"/>
      <c r="J10" s="31">
        <v>345069.20000000007</v>
      </c>
    </row>
    <row r="11" spans="1:10" ht="30" x14ac:dyDescent="0.25">
      <c r="A11" s="19" t="s">
        <v>225</v>
      </c>
      <c r="B11" s="20" t="s">
        <v>3</v>
      </c>
      <c r="C11" s="21"/>
      <c r="D11" s="22" t="s">
        <v>25</v>
      </c>
      <c r="E11" s="23" t="s">
        <v>104</v>
      </c>
      <c r="F11" s="24">
        <v>0</v>
      </c>
      <c r="G11" s="25"/>
      <c r="H11" s="26" t="s">
        <v>6</v>
      </c>
      <c r="I11" s="24">
        <v>0</v>
      </c>
      <c r="J11" s="27">
        <v>345776.15</v>
      </c>
    </row>
    <row r="12" spans="1:10" x14ac:dyDescent="0.25">
      <c r="A12" s="19" t="s">
        <v>226</v>
      </c>
      <c r="B12" s="20" t="s">
        <v>3</v>
      </c>
      <c r="C12" s="21"/>
      <c r="D12" s="22" t="s">
        <v>26</v>
      </c>
      <c r="E12" s="23" t="s">
        <v>104</v>
      </c>
      <c r="F12" s="24">
        <v>0</v>
      </c>
      <c r="G12" s="25">
        <v>0</v>
      </c>
      <c r="H12" s="26" t="s">
        <v>6</v>
      </c>
      <c r="I12" s="24">
        <v>0</v>
      </c>
      <c r="J12" s="27">
        <v>7139</v>
      </c>
    </row>
    <row r="13" spans="1:10" ht="30" x14ac:dyDescent="0.25">
      <c r="A13" s="19" t="s">
        <v>227</v>
      </c>
      <c r="B13" s="20" t="s">
        <v>5</v>
      </c>
      <c r="C13" s="21" t="s">
        <v>27</v>
      </c>
      <c r="D13" s="22" t="s">
        <v>228</v>
      </c>
      <c r="E13" s="23" t="s">
        <v>28</v>
      </c>
      <c r="F13" s="24">
        <v>100</v>
      </c>
      <c r="G13" s="25">
        <v>57.4696</v>
      </c>
      <c r="H13" s="26" t="s">
        <v>6</v>
      </c>
      <c r="I13" s="24">
        <v>71.39</v>
      </c>
      <c r="J13" s="27">
        <v>7139</v>
      </c>
    </row>
    <row r="14" spans="1:10" x14ac:dyDescent="0.25">
      <c r="A14" s="19" t="s">
        <v>229</v>
      </c>
      <c r="B14" s="20" t="s">
        <v>3</v>
      </c>
      <c r="C14" s="21"/>
      <c r="D14" s="22" t="s">
        <v>29</v>
      </c>
      <c r="E14" s="23" t="s">
        <v>104</v>
      </c>
      <c r="F14" s="24">
        <v>0</v>
      </c>
      <c r="G14" s="25">
        <v>0</v>
      </c>
      <c r="H14" s="26" t="s">
        <v>6</v>
      </c>
      <c r="I14" s="24">
        <v>0</v>
      </c>
      <c r="J14" s="27">
        <v>9831.2099999999991</v>
      </c>
    </row>
    <row r="15" spans="1:10" x14ac:dyDescent="0.25">
      <c r="A15" s="19" t="s">
        <v>230</v>
      </c>
      <c r="B15" s="20" t="s">
        <v>5</v>
      </c>
      <c r="C15" s="21" t="s">
        <v>30</v>
      </c>
      <c r="D15" s="22" t="s">
        <v>231</v>
      </c>
      <c r="E15" s="23" t="s">
        <v>31</v>
      </c>
      <c r="F15" s="24">
        <v>6.48</v>
      </c>
      <c r="G15" s="25">
        <v>520.6</v>
      </c>
      <c r="H15" s="26" t="s">
        <v>6</v>
      </c>
      <c r="I15" s="24">
        <v>646.74</v>
      </c>
      <c r="J15" s="27">
        <v>4190.88</v>
      </c>
    </row>
    <row r="16" spans="1:10" ht="45" x14ac:dyDescent="0.25">
      <c r="A16" s="19" t="s">
        <v>232</v>
      </c>
      <c r="B16" s="20" t="s">
        <v>5</v>
      </c>
      <c r="C16" s="21" t="s">
        <v>32</v>
      </c>
      <c r="D16" s="22" t="s">
        <v>233</v>
      </c>
      <c r="E16" s="23" t="s">
        <v>33</v>
      </c>
      <c r="F16" s="24">
        <v>1</v>
      </c>
      <c r="G16" s="25">
        <v>3035.57</v>
      </c>
      <c r="H16" s="26" t="s">
        <v>6</v>
      </c>
      <c r="I16" s="24">
        <v>3771.09</v>
      </c>
      <c r="J16" s="27">
        <v>3771.09</v>
      </c>
    </row>
    <row r="17" spans="1:10" ht="30" x14ac:dyDescent="0.25">
      <c r="A17" s="19" t="s">
        <v>234</v>
      </c>
      <c r="B17" s="20" t="s">
        <v>5</v>
      </c>
      <c r="C17" s="21" t="s">
        <v>34</v>
      </c>
      <c r="D17" s="22" t="s">
        <v>235</v>
      </c>
      <c r="E17" s="23" t="s">
        <v>35</v>
      </c>
      <c r="F17" s="24">
        <v>444</v>
      </c>
      <c r="G17" s="25">
        <v>3.39</v>
      </c>
      <c r="H17" s="26" t="s">
        <v>6</v>
      </c>
      <c r="I17" s="24">
        <v>4.21</v>
      </c>
      <c r="J17" s="27">
        <v>1869.24</v>
      </c>
    </row>
    <row r="18" spans="1:10" x14ac:dyDescent="0.25">
      <c r="A18" s="19" t="s">
        <v>236</v>
      </c>
      <c r="B18" s="20" t="s">
        <v>3</v>
      </c>
      <c r="C18" s="21"/>
      <c r="D18" s="22" t="s">
        <v>36</v>
      </c>
      <c r="E18" s="23" t="s">
        <v>104</v>
      </c>
      <c r="F18" s="24">
        <v>0</v>
      </c>
      <c r="G18" s="25">
        <v>0</v>
      </c>
      <c r="H18" s="26" t="s">
        <v>6</v>
      </c>
      <c r="I18" s="24">
        <v>0</v>
      </c>
      <c r="J18" s="27">
        <v>11428.56</v>
      </c>
    </row>
    <row r="19" spans="1:10" ht="45" x14ac:dyDescent="0.25">
      <c r="A19" s="19" t="s">
        <v>237</v>
      </c>
      <c r="B19" s="20" t="s">
        <v>3</v>
      </c>
      <c r="C19" s="21" t="s">
        <v>37</v>
      </c>
      <c r="D19" s="22" t="s">
        <v>238</v>
      </c>
      <c r="E19" s="23" t="s">
        <v>31</v>
      </c>
      <c r="F19" s="24">
        <v>1332</v>
      </c>
      <c r="G19" s="25">
        <v>0.71</v>
      </c>
      <c r="H19" s="26" t="s">
        <v>6</v>
      </c>
      <c r="I19" s="24">
        <v>0.88</v>
      </c>
      <c r="J19" s="27">
        <v>1172.1600000000001</v>
      </c>
    </row>
    <row r="20" spans="1:10" ht="45" x14ac:dyDescent="0.25">
      <c r="A20" s="19" t="s">
        <v>239</v>
      </c>
      <c r="B20" s="20" t="s">
        <v>3</v>
      </c>
      <c r="C20" s="21" t="s">
        <v>38</v>
      </c>
      <c r="D20" s="22" t="s">
        <v>240</v>
      </c>
      <c r="E20" s="23" t="s">
        <v>31</v>
      </c>
      <c r="F20" s="24">
        <v>2664</v>
      </c>
      <c r="G20" s="25">
        <v>3.1</v>
      </c>
      <c r="H20" s="26" t="s">
        <v>6</v>
      </c>
      <c r="I20" s="24">
        <v>3.85</v>
      </c>
      <c r="J20" s="27">
        <v>10256.4</v>
      </c>
    </row>
    <row r="21" spans="1:10" x14ac:dyDescent="0.25">
      <c r="A21" s="19" t="s">
        <v>241</v>
      </c>
      <c r="B21" s="20" t="s">
        <v>3</v>
      </c>
      <c r="C21" s="21"/>
      <c r="D21" s="22" t="s">
        <v>39</v>
      </c>
      <c r="E21" s="23" t="s">
        <v>104</v>
      </c>
      <c r="F21" s="24">
        <v>0</v>
      </c>
      <c r="G21" s="25">
        <v>0</v>
      </c>
      <c r="H21" s="26" t="s">
        <v>6</v>
      </c>
      <c r="I21" s="24">
        <v>0</v>
      </c>
      <c r="J21" s="27">
        <v>4176.2700000000004</v>
      </c>
    </row>
    <row r="22" spans="1:10" ht="60" x14ac:dyDescent="0.25">
      <c r="A22" s="19" t="s">
        <v>242</v>
      </c>
      <c r="B22" s="20" t="s">
        <v>3</v>
      </c>
      <c r="C22" s="21" t="s">
        <v>40</v>
      </c>
      <c r="D22" s="22" t="s">
        <v>243</v>
      </c>
      <c r="E22" s="23" t="s">
        <v>244</v>
      </c>
      <c r="F22" s="24">
        <v>10</v>
      </c>
      <c r="G22" s="25">
        <v>13.23</v>
      </c>
      <c r="H22" s="26" t="s">
        <v>6</v>
      </c>
      <c r="I22" s="24">
        <v>16.440000000000001</v>
      </c>
      <c r="J22" s="27">
        <v>164.4</v>
      </c>
    </row>
    <row r="23" spans="1:10" ht="30" x14ac:dyDescent="0.25">
      <c r="A23" s="19" t="s">
        <v>245</v>
      </c>
      <c r="B23" s="20" t="s">
        <v>3</v>
      </c>
      <c r="C23" s="21" t="s">
        <v>41</v>
      </c>
      <c r="D23" s="22" t="s">
        <v>246</v>
      </c>
      <c r="E23" s="23" t="s">
        <v>247</v>
      </c>
      <c r="F23" s="24">
        <v>135</v>
      </c>
      <c r="G23" s="25">
        <v>3.3</v>
      </c>
      <c r="H23" s="26" t="s">
        <v>6</v>
      </c>
      <c r="I23" s="24">
        <v>4.0999999999999996</v>
      </c>
      <c r="J23" s="27">
        <v>553.5</v>
      </c>
    </row>
    <row r="24" spans="1:10" x14ac:dyDescent="0.25">
      <c r="A24" s="19" t="s">
        <v>248</v>
      </c>
      <c r="B24" s="20" t="s">
        <v>3</v>
      </c>
      <c r="C24" s="21" t="s">
        <v>42</v>
      </c>
      <c r="D24" s="22" t="s">
        <v>249</v>
      </c>
      <c r="E24" s="23" t="s">
        <v>244</v>
      </c>
      <c r="F24" s="24">
        <v>12.5</v>
      </c>
      <c r="G24" s="25">
        <v>1.51</v>
      </c>
      <c r="H24" s="26" t="s">
        <v>6</v>
      </c>
      <c r="I24" s="24">
        <v>1.88</v>
      </c>
      <c r="J24" s="27">
        <v>23.5</v>
      </c>
    </row>
    <row r="25" spans="1:10" ht="45" x14ac:dyDescent="0.25">
      <c r="A25" s="19" t="s">
        <v>250</v>
      </c>
      <c r="B25" s="20" t="s">
        <v>3</v>
      </c>
      <c r="C25" s="21" t="s">
        <v>43</v>
      </c>
      <c r="D25" s="22" t="s">
        <v>251</v>
      </c>
      <c r="E25" s="23" t="s">
        <v>244</v>
      </c>
      <c r="F25" s="24">
        <v>10</v>
      </c>
      <c r="G25" s="25">
        <v>119.9</v>
      </c>
      <c r="H25" s="26" t="s">
        <v>6</v>
      </c>
      <c r="I25" s="24">
        <v>148.94999999999999</v>
      </c>
      <c r="J25" s="27">
        <v>1489.5</v>
      </c>
    </row>
    <row r="26" spans="1:10" ht="30" x14ac:dyDescent="0.25">
      <c r="A26" s="19" t="s">
        <v>252</v>
      </c>
      <c r="B26" s="20" t="s">
        <v>3</v>
      </c>
      <c r="C26" s="21" t="s">
        <v>44</v>
      </c>
      <c r="D26" s="22" t="s">
        <v>253</v>
      </c>
      <c r="E26" s="23" t="s">
        <v>247</v>
      </c>
      <c r="F26" s="24">
        <v>420</v>
      </c>
      <c r="G26" s="25">
        <v>3.02</v>
      </c>
      <c r="H26" s="26" t="s">
        <v>6</v>
      </c>
      <c r="I26" s="24">
        <v>3.75</v>
      </c>
      <c r="J26" s="27">
        <v>1575</v>
      </c>
    </row>
    <row r="27" spans="1:10" ht="45" x14ac:dyDescent="0.25">
      <c r="A27" s="19" t="s">
        <v>254</v>
      </c>
      <c r="B27" s="20" t="s">
        <v>3</v>
      </c>
      <c r="C27" s="21" t="s">
        <v>45</v>
      </c>
      <c r="D27" s="22" t="s">
        <v>255</v>
      </c>
      <c r="E27" s="23" t="s">
        <v>247</v>
      </c>
      <c r="F27" s="24">
        <v>259</v>
      </c>
      <c r="G27" s="25">
        <v>1.1499999999999999</v>
      </c>
      <c r="H27" s="26" t="s">
        <v>6</v>
      </c>
      <c r="I27" s="24">
        <v>1.43</v>
      </c>
      <c r="J27" s="27">
        <v>370.37</v>
      </c>
    </row>
    <row r="28" spans="1:10" x14ac:dyDescent="0.25">
      <c r="A28" s="19" t="s">
        <v>256</v>
      </c>
      <c r="B28" s="20" t="s">
        <v>3</v>
      </c>
      <c r="C28" s="21"/>
      <c r="D28" s="22" t="s">
        <v>46</v>
      </c>
      <c r="E28" s="23" t="s">
        <v>104</v>
      </c>
      <c r="F28" s="24">
        <v>0</v>
      </c>
      <c r="G28" s="25">
        <v>0</v>
      </c>
      <c r="H28" s="26" t="s">
        <v>6</v>
      </c>
      <c r="I28" s="24">
        <v>0</v>
      </c>
      <c r="J28" s="27">
        <v>156831.1</v>
      </c>
    </row>
    <row r="29" spans="1:10" x14ac:dyDescent="0.25">
      <c r="A29" s="19" t="s">
        <v>257</v>
      </c>
      <c r="B29" s="20" t="s">
        <v>3</v>
      </c>
      <c r="C29" s="21" t="s">
        <v>47</v>
      </c>
      <c r="D29" s="22" t="s">
        <v>258</v>
      </c>
      <c r="E29" s="23" t="s">
        <v>35</v>
      </c>
      <c r="F29" s="24">
        <v>391</v>
      </c>
      <c r="G29" s="25">
        <v>9.74</v>
      </c>
      <c r="H29" s="26" t="s">
        <v>6</v>
      </c>
      <c r="I29" s="24">
        <v>12.1</v>
      </c>
      <c r="J29" s="27">
        <v>4731.1000000000004</v>
      </c>
    </row>
    <row r="30" spans="1:10" ht="60" x14ac:dyDescent="0.25">
      <c r="A30" s="19" t="s">
        <v>259</v>
      </c>
      <c r="B30" s="20" t="s">
        <v>3</v>
      </c>
      <c r="C30" s="21" t="s">
        <v>48</v>
      </c>
      <c r="D30" s="22" t="s">
        <v>260</v>
      </c>
      <c r="E30" s="23" t="s">
        <v>244</v>
      </c>
      <c r="F30" s="24">
        <v>391</v>
      </c>
      <c r="G30" s="25">
        <v>9.25</v>
      </c>
      <c r="H30" s="26" t="s">
        <v>6</v>
      </c>
      <c r="I30" s="24">
        <v>11.49</v>
      </c>
      <c r="J30" s="27">
        <v>4492.59</v>
      </c>
    </row>
    <row r="31" spans="1:10" ht="30" x14ac:dyDescent="0.25">
      <c r="A31" s="19" t="s">
        <v>261</v>
      </c>
      <c r="B31" s="20" t="s">
        <v>3</v>
      </c>
      <c r="C31" s="21" t="s">
        <v>41</v>
      </c>
      <c r="D31" s="22" t="s">
        <v>246</v>
      </c>
      <c r="E31" s="23" t="s">
        <v>247</v>
      </c>
      <c r="F31" s="24">
        <v>891.27</v>
      </c>
      <c r="G31" s="25">
        <v>3.3</v>
      </c>
      <c r="H31" s="26" t="s">
        <v>6</v>
      </c>
      <c r="I31" s="24">
        <v>4.0999999999999996</v>
      </c>
      <c r="J31" s="27">
        <v>3654.21</v>
      </c>
    </row>
    <row r="32" spans="1:10" x14ac:dyDescent="0.25">
      <c r="A32" s="19" t="s">
        <v>262</v>
      </c>
      <c r="B32" s="20" t="s">
        <v>3</v>
      </c>
      <c r="C32" s="21" t="s">
        <v>42</v>
      </c>
      <c r="D32" s="22" t="s">
        <v>249</v>
      </c>
      <c r="E32" s="23" t="s">
        <v>244</v>
      </c>
      <c r="F32" s="24">
        <v>1114.0899999999999</v>
      </c>
      <c r="G32" s="25">
        <v>1.51</v>
      </c>
      <c r="H32" s="26" t="s">
        <v>6</v>
      </c>
      <c r="I32" s="24">
        <v>1.88</v>
      </c>
      <c r="J32" s="27">
        <v>2094.4899999999998</v>
      </c>
    </row>
    <row r="33" spans="1:10" ht="30" x14ac:dyDescent="0.25">
      <c r="A33" s="19" t="s">
        <v>263</v>
      </c>
      <c r="B33" s="20" t="s">
        <v>3</v>
      </c>
      <c r="C33" s="21" t="s">
        <v>49</v>
      </c>
      <c r="D33" s="22" t="s">
        <v>264</v>
      </c>
      <c r="E33" s="23" t="s">
        <v>244</v>
      </c>
      <c r="F33" s="24">
        <v>19.55</v>
      </c>
      <c r="G33" s="25">
        <v>214.37</v>
      </c>
      <c r="H33" s="26" t="s">
        <v>6</v>
      </c>
      <c r="I33" s="24">
        <v>266.31</v>
      </c>
      <c r="J33" s="27">
        <v>5206.3599999999997</v>
      </c>
    </row>
    <row r="34" spans="1:10" ht="30" x14ac:dyDescent="0.25">
      <c r="A34" s="19" t="s">
        <v>265</v>
      </c>
      <c r="B34" s="20" t="s">
        <v>3</v>
      </c>
      <c r="C34" s="21" t="s">
        <v>44</v>
      </c>
      <c r="D34" s="22" t="s">
        <v>253</v>
      </c>
      <c r="E34" s="23" t="s">
        <v>247</v>
      </c>
      <c r="F34" s="24">
        <v>821.1</v>
      </c>
      <c r="G34" s="25">
        <v>3.02</v>
      </c>
      <c r="H34" s="26" t="s">
        <v>6</v>
      </c>
      <c r="I34" s="24">
        <v>3.75</v>
      </c>
      <c r="J34" s="27">
        <v>3079.13</v>
      </c>
    </row>
    <row r="35" spans="1:10" ht="45" x14ac:dyDescent="0.25">
      <c r="A35" s="19" t="s">
        <v>266</v>
      </c>
      <c r="B35" s="20" t="s">
        <v>3</v>
      </c>
      <c r="C35" s="21" t="s">
        <v>45</v>
      </c>
      <c r="D35" s="22" t="s">
        <v>255</v>
      </c>
      <c r="E35" s="23" t="s">
        <v>247</v>
      </c>
      <c r="F35" s="24">
        <v>506.35</v>
      </c>
      <c r="G35" s="25">
        <v>1.1499999999999999</v>
      </c>
      <c r="H35" s="26" t="s">
        <v>6</v>
      </c>
      <c r="I35" s="24">
        <v>1.43</v>
      </c>
      <c r="J35" s="27">
        <v>724.08</v>
      </c>
    </row>
    <row r="36" spans="1:10" ht="30" x14ac:dyDescent="0.25">
      <c r="A36" s="19" t="s">
        <v>267</v>
      </c>
      <c r="B36" s="20" t="s">
        <v>4</v>
      </c>
      <c r="C36" s="21" t="s">
        <v>50</v>
      </c>
      <c r="D36" s="22" t="s">
        <v>268</v>
      </c>
      <c r="E36" s="23" t="s">
        <v>35</v>
      </c>
      <c r="F36" s="24">
        <v>48</v>
      </c>
      <c r="G36" s="25">
        <v>115.24</v>
      </c>
      <c r="H36" s="26" t="s">
        <v>6</v>
      </c>
      <c r="I36" s="24">
        <v>143.16</v>
      </c>
      <c r="J36" s="27">
        <v>6871.68</v>
      </c>
    </row>
    <row r="37" spans="1:10" ht="30" x14ac:dyDescent="0.25">
      <c r="A37" s="19" t="s">
        <v>269</v>
      </c>
      <c r="B37" s="20" t="s">
        <v>4</v>
      </c>
      <c r="C37" s="21" t="s">
        <v>51</v>
      </c>
      <c r="D37" s="22" t="s">
        <v>270</v>
      </c>
      <c r="E37" s="23" t="s">
        <v>35</v>
      </c>
      <c r="F37" s="24">
        <v>41</v>
      </c>
      <c r="G37" s="25">
        <v>130.04</v>
      </c>
      <c r="H37" s="26" t="s">
        <v>6</v>
      </c>
      <c r="I37" s="24">
        <v>161.55000000000001</v>
      </c>
      <c r="J37" s="27">
        <v>6623.55</v>
      </c>
    </row>
    <row r="38" spans="1:10" ht="30" x14ac:dyDescent="0.25">
      <c r="A38" s="19" t="s">
        <v>271</v>
      </c>
      <c r="B38" s="20" t="s">
        <v>4</v>
      </c>
      <c r="C38" s="21" t="s">
        <v>52</v>
      </c>
      <c r="D38" s="22" t="s">
        <v>272</v>
      </c>
      <c r="E38" s="23" t="s">
        <v>35</v>
      </c>
      <c r="F38" s="24">
        <v>302</v>
      </c>
      <c r="G38" s="25">
        <v>68.540000000000006</v>
      </c>
      <c r="H38" s="26" t="s">
        <v>6</v>
      </c>
      <c r="I38" s="24">
        <v>85.15</v>
      </c>
      <c r="J38" s="27">
        <v>25715.3</v>
      </c>
    </row>
    <row r="39" spans="1:10" ht="45" x14ac:dyDescent="0.25">
      <c r="A39" s="19" t="s">
        <v>273</v>
      </c>
      <c r="B39" s="20" t="s">
        <v>3</v>
      </c>
      <c r="C39" s="21" t="s">
        <v>53</v>
      </c>
      <c r="D39" s="22" t="s">
        <v>274</v>
      </c>
      <c r="E39" s="23" t="s">
        <v>275</v>
      </c>
      <c r="F39" s="24">
        <v>4296.96</v>
      </c>
      <c r="G39" s="25">
        <v>3.73</v>
      </c>
      <c r="H39" s="26" t="s">
        <v>6</v>
      </c>
      <c r="I39" s="24">
        <v>4.63</v>
      </c>
      <c r="J39" s="27">
        <v>19894.919999999998</v>
      </c>
    </row>
    <row r="40" spans="1:10" ht="60" x14ac:dyDescent="0.25">
      <c r="A40" s="19" t="s">
        <v>276</v>
      </c>
      <c r="B40" s="20" t="s">
        <v>3</v>
      </c>
      <c r="C40" s="21" t="s">
        <v>54</v>
      </c>
      <c r="D40" s="22" t="s">
        <v>277</v>
      </c>
      <c r="E40" s="23" t="s">
        <v>35</v>
      </c>
      <c r="F40" s="24">
        <v>48</v>
      </c>
      <c r="G40" s="25">
        <v>28.89</v>
      </c>
      <c r="H40" s="26" t="s">
        <v>6</v>
      </c>
      <c r="I40" s="24">
        <v>35.89</v>
      </c>
      <c r="J40" s="27">
        <v>1722.72</v>
      </c>
    </row>
    <row r="41" spans="1:10" ht="60" x14ac:dyDescent="0.25">
      <c r="A41" s="19" t="s">
        <v>278</v>
      </c>
      <c r="B41" s="20" t="s">
        <v>3</v>
      </c>
      <c r="C41" s="21" t="s">
        <v>55</v>
      </c>
      <c r="D41" s="22" t="s">
        <v>279</v>
      </c>
      <c r="E41" s="23" t="s">
        <v>35</v>
      </c>
      <c r="F41" s="24">
        <v>343</v>
      </c>
      <c r="G41" s="25">
        <v>40.29</v>
      </c>
      <c r="H41" s="26" t="s">
        <v>6</v>
      </c>
      <c r="I41" s="24">
        <v>50.05</v>
      </c>
      <c r="J41" s="27">
        <v>17167.150000000001</v>
      </c>
    </row>
    <row r="42" spans="1:10" ht="60" x14ac:dyDescent="0.25">
      <c r="A42" s="19" t="s">
        <v>280</v>
      </c>
      <c r="B42" s="20" t="s">
        <v>3</v>
      </c>
      <c r="C42" s="21" t="s">
        <v>56</v>
      </c>
      <c r="D42" s="22" t="s">
        <v>281</v>
      </c>
      <c r="E42" s="23" t="s">
        <v>244</v>
      </c>
      <c r="F42" s="24">
        <v>324.98</v>
      </c>
      <c r="G42" s="25">
        <v>21.25</v>
      </c>
      <c r="H42" s="26" t="s">
        <v>6</v>
      </c>
      <c r="I42" s="24">
        <v>26.4</v>
      </c>
      <c r="J42" s="27">
        <v>8579.4699999999993</v>
      </c>
    </row>
    <row r="43" spans="1:10" ht="45" x14ac:dyDescent="0.25">
      <c r="A43" s="19" t="s">
        <v>282</v>
      </c>
      <c r="B43" s="20" t="s">
        <v>5</v>
      </c>
      <c r="C43" s="21" t="s">
        <v>57</v>
      </c>
      <c r="D43" s="22" t="s">
        <v>283</v>
      </c>
      <c r="E43" s="23" t="s">
        <v>33</v>
      </c>
      <c r="F43" s="24">
        <v>18</v>
      </c>
      <c r="G43" s="25">
        <v>1914.42</v>
      </c>
      <c r="H43" s="26" t="s">
        <v>6</v>
      </c>
      <c r="I43" s="24">
        <v>2378.2800000000002</v>
      </c>
      <c r="J43" s="27">
        <v>42809.04</v>
      </c>
    </row>
    <row r="44" spans="1:10" ht="45" x14ac:dyDescent="0.25">
      <c r="A44" s="19" t="s">
        <v>284</v>
      </c>
      <c r="B44" s="20" t="s">
        <v>5</v>
      </c>
      <c r="C44" s="21" t="s">
        <v>58</v>
      </c>
      <c r="D44" s="22" t="s">
        <v>285</v>
      </c>
      <c r="E44" s="23" t="s">
        <v>33</v>
      </c>
      <c r="F44" s="24">
        <v>1</v>
      </c>
      <c r="G44" s="25">
        <v>2789.43</v>
      </c>
      <c r="H44" s="26" t="s">
        <v>6</v>
      </c>
      <c r="I44" s="24">
        <v>3465.31</v>
      </c>
      <c r="J44" s="27">
        <v>3465.31</v>
      </c>
    </row>
    <row r="45" spans="1:10" x14ac:dyDescent="0.25">
      <c r="A45" s="19" t="s">
        <v>286</v>
      </c>
      <c r="B45" s="20" t="s">
        <v>3</v>
      </c>
      <c r="C45" s="21"/>
      <c r="D45" s="22" t="s">
        <v>59</v>
      </c>
      <c r="E45" s="23" t="s">
        <v>104</v>
      </c>
      <c r="F45" s="24">
        <v>0</v>
      </c>
      <c r="G45" s="25">
        <v>0</v>
      </c>
      <c r="H45" s="26" t="s">
        <v>6</v>
      </c>
      <c r="I45" s="24">
        <v>0</v>
      </c>
      <c r="J45" s="27">
        <v>76451.45</v>
      </c>
    </row>
    <row r="46" spans="1:10" ht="45" x14ac:dyDescent="0.25">
      <c r="A46" s="19" t="s">
        <v>287</v>
      </c>
      <c r="B46" s="20" t="s">
        <v>3</v>
      </c>
      <c r="C46" s="21" t="s">
        <v>60</v>
      </c>
      <c r="D46" s="22" t="s">
        <v>288</v>
      </c>
      <c r="E46" s="23" t="s">
        <v>244</v>
      </c>
      <c r="F46" s="24">
        <v>159.84</v>
      </c>
      <c r="G46" s="25">
        <v>175.74</v>
      </c>
      <c r="H46" s="26" t="s">
        <v>6</v>
      </c>
      <c r="I46" s="24">
        <v>218.32</v>
      </c>
      <c r="J46" s="27">
        <v>34896.269999999997</v>
      </c>
    </row>
    <row r="47" spans="1:10" x14ac:dyDescent="0.25">
      <c r="A47" s="19" t="s">
        <v>289</v>
      </c>
      <c r="B47" s="20" t="s">
        <v>4</v>
      </c>
      <c r="C47" s="21" t="s">
        <v>61</v>
      </c>
      <c r="D47" s="22" t="s">
        <v>290</v>
      </c>
      <c r="E47" s="23" t="s">
        <v>244</v>
      </c>
      <c r="F47" s="24">
        <v>26.64</v>
      </c>
      <c r="G47" s="25">
        <v>93.28</v>
      </c>
      <c r="H47" s="26" t="s">
        <v>6</v>
      </c>
      <c r="I47" s="24">
        <v>115.88</v>
      </c>
      <c r="J47" s="27">
        <v>3087.04</v>
      </c>
    </row>
    <row r="48" spans="1:10" x14ac:dyDescent="0.25">
      <c r="A48" s="19" t="s">
        <v>291</v>
      </c>
      <c r="B48" s="20" t="s">
        <v>3</v>
      </c>
      <c r="C48" s="21" t="s">
        <v>42</v>
      </c>
      <c r="D48" s="22" t="s">
        <v>249</v>
      </c>
      <c r="E48" s="23" t="s">
        <v>244</v>
      </c>
      <c r="F48" s="24">
        <v>26.64</v>
      </c>
      <c r="G48" s="25">
        <v>1.51</v>
      </c>
      <c r="H48" s="26" t="s">
        <v>6</v>
      </c>
      <c r="I48" s="24">
        <v>1.88</v>
      </c>
      <c r="J48" s="27">
        <v>50.08</v>
      </c>
    </row>
    <row r="49" spans="1:10" ht="60" x14ac:dyDescent="0.25">
      <c r="A49" s="19" t="s">
        <v>292</v>
      </c>
      <c r="B49" s="20" t="s">
        <v>3</v>
      </c>
      <c r="C49" s="21" t="s">
        <v>62</v>
      </c>
      <c r="D49" s="22" t="s">
        <v>293</v>
      </c>
      <c r="E49" s="23" t="s">
        <v>244</v>
      </c>
      <c r="F49" s="24">
        <v>186.48000000000002</v>
      </c>
      <c r="G49" s="25">
        <v>9.24</v>
      </c>
      <c r="H49" s="26" t="s">
        <v>6</v>
      </c>
      <c r="I49" s="24">
        <v>11.48</v>
      </c>
      <c r="J49" s="27">
        <v>2140.79</v>
      </c>
    </row>
    <row r="50" spans="1:10" ht="30" x14ac:dyDescent="0.25">
      <c r="A50" s="19" t="s">
        <v>294</v>
      </c>
      <c r="B50" s="20" t="s">
        <v>3</v>
      </c>
      <c r="C50" s="21" t="s">
        <v>44</v>
      </c>
      <c r="D50" s="22" t="s">
        <v>253</v>
      </c>
      <c r="E50" s="23" t="s">
        <v>247</v>
      </c>
      <c r="F50" s="24">
        <v>7832.16</v>
      </c>
      <c r="G50" s="25">
        <v>3.02</v>
      </c>
      <c r="H50" s="26" t="s">
        <v>6</v>
      </c>
      <c r="I50" s="24">
        <v>3.75</v>
      </c>
      <c r="J50" s="27">
        <v>29370.6</v>
      </c>
    </row>
    <row r="51" spans="1:10" ht="45" x14ac:dyDescent="0.25">
      <c r="A51" s="19" t="s">
        <v>295</v>
      </c>
      <c r="B51" s="20" t="s">
        <v>3</v>
      </c>
      <c r="C51" s="21" t="s">
        <v>45</v>
      </c>
      <c r="D51" s="22" t="s">
        <v>255</v>
      </c>
      <c r="E51" s="23" t="s">
        <v>247</v>
      </c>
      <c r="F51" s="24">
        <v>4829.84</v>
      </c>
      <c r="G51" s="25">
        <v>1.1499999999999999</v>
      </c>
      <c r="H51" s="26" t="s">
        <v>6</v>
      </c>
      <c r="I51" s="24">
        <v>1.43</v>
      </c>
      <c r="J51" s="27">
        <v>6906.67</v>
      </c>
    </row>
    <row r="52" spans="1:10" x14ac:dyDescent="0.25">
      <c r="A52" s="19" t="s">
        <v>296</v>
      </c>
      <c r="B52" s="20" t="s">
        <v>3</v>
      </c>
      <c r="C52" s="21"/>
      <c r="D52" s="22" t="s">
        <v>63</v>
      </c>
      <c r="E52" s="23" t="s">
        <v>104</v>
      </c>
      <c r="F52" s="24">
        <v>0</v>
      </c>
      <c r="G52" s="25">
        <v>0</v>
      </c>
      <c r="H52" s="26" t="s">
        <v>6</v>
      </c>
      <c r="I52" s="24">
        <v>0</v>
      </c>
      <c r="J52" s="27">
        <v>59265</v>
      </c>
    </row>
    <row r="53" spans="1:10" ht="60" x14ac:dyDescent="0.25">
      <c r="A53" s="19" t="s">
        <v>297</v>
      </c>
      <c r="B53" s="20" t="s">
        <v>3</v>
      </c>
      <c r="C53" s="21" t="s">
        <v>64</v>
      </c>
      <c r="D53" s="22" t="s">
        <v>298</v>
      </c>
      <c r="E53" s="23" t="s">
        <v>35</v>
      </c>
      <c r="F53" s="24">
        <v>900</v>
      </c>
      <c r="G53" s="25">
        <v>53.01</v>
      </c>
      <c r="H53" s="26" t="s">
        <v>6</v>
      </c>
      <c r="I53" s="24">
        <v>65.849999999999994</v>
      </c>
      <c r="J53" s="27">
        <v>59265</v>
      </c>
    </row>
    <row r="54" spans="1:10" x14ac:dyDescent="0.25">
      <c r="A54" s="19" t="s">
        <v>299</v>
      </c>
      <c r="B54" s="20" t="s">
        <v>3</v>
      </c>
      <c r="C54" s="21"/>
      <c r="D54" s="22" t="s">
        <v>65</v>
      </c>
      <c r="E54" s="23" t="s">
        <v>104</v>
      </c>
      <c r="F54" s="24">
        <v>0</v>
      </c>
      <c r="G54" s="25">
        <v>0</v>
      </c>
      <c r="H54" s="26" t="s">
        <v>6</v>
      </c>
      <c r="I54" s="24">
        <v>0</v>
      </c>
      <c r="J54" s="27">
        <v>13979.09</v>
      </c>
    </row>
    <row r="55" spans="1:10" ht="60" x14ac:dyDescent="0.25">
      <c r="A55" s="19" t="s">
        <v>300</v>
      </c>
      <c r="B55" s="20" t="s">
        <v>5</v>
      </c>
      <c r="C55" s="21" t="s">
        <v>66</v>
      </c>
      <c r="D55" s="22" t="s">
        <v>301</v>
      </c>
      <c r="E55" s="23" t="s">
        <v>244</v>
      </c>
      <c r="F55" s="24">
        <v>88.8</v>
      </c>
      <c r="G55" s="25">
        <v>65.27</v>
      </c>
      <c r="H55" s="26" t="s">
        <v>6</v>
      </c>
      <c r="I55" s="24">
        <v>81.08</v>
      </c>
      <c r="J55" s="27">
        <v>7199.9</v>
      </c>
    </row>
    <row r="56" spans="1:10" ht="30" x14ac:dyDescent="0.25">
      <c r="A56" s="19" t="s">
        <v>302</v>
      </c>
      <c r="B56" s="20" t="s">
        <v>3</v>
      </c>
      <c r="C56" s="21" t="s">
        <v>41</v>
      </c>
      <c r="D56" s="22" t="s">
        <v>246</v>
      </c>
      <c r="E56" s="23" t="s">
        <v>247</v>
      </c>
      <c r="F56" s="24">
        <v>1653.46</v>
      </c>
      <c r="G56" s="25">
        <v>3.3</v>
      </c>
      <c r="H56" s="26" t="s">
        <v>6</v>
      </c>
      <c r="I56" s="24">
        <v>4.0999999999999996</v>
      </c>
      <c r="J56" s="27">
        <v>6779.19</v>
      </c>
    </row>
    <row r="57" spans="1:10" x14ac:dyDescent="0.25">
      <c r="A57" s="19" t="s">
        <v>303</v>
      </c>
      <c r="B57" s="20" t="s">
        <v>3</v>
      </c>
      <c r="C57" s="21"/>
      <c r="D57" s="22" t="s">
        <v>67</v>
      </c>
      <c r="E57" s="23" t="s">
        <v>104</v>
      </c>
      <c r="F57" s="24">
        <v>0</v>
      </c>
      <c r="G57" s="25">
        <v>0</v>
      </c>
      <c r="H57" s="26" t="s">
        <v>6</v>
      </c>
      <c r="I57" s="24">
        <v>0</v>
      </c>
      <c r="J57" s="27">
        <v>6802.77</v>
      </c>
    </row>
    <row r="58" spans="1:10" ht="30" x14ac:dyDescent="0.25">
      <c r="A58" s="19" t="s">
        <v>304</v>
      </c>
      <c r="B58" s="20" t="s">
        <v>3</v>
      </c>
      <c r="C58" s="21" t="s">
        <v>68</v>
      </c>
      <c r="D58" s="22" t="s">
        <v>305</v>
      </c>
      <c r="E58" s="23" t="s">
        <v>35</v>
      </c>
      <c r="F58" s="24">
        <v>900</v>
      </c>
      <c r="G58" s="25">
        <v>1.73</v>
      </c>
      <c r="H58" s="26" t="s">
        <v>6</v>
      </c>
      <c r="I58" s="24">
        <v>2.15</v>
      </c>
      <c r="J58" s="27">
        <v>1935</v>
      </c>
    </row>
    <row r="59" spans="1:10" x14ac:dyDescent="0.25">
      <c r="A59" s="19" t="s">
        <v>306</v>
      </c>
      <c r="B59" s="20" t="s">
        <v>5</v>
      </c>
      <c r="C59" s="21" t="s">
        <v>69</v>
      </c>
      <c r="D59" s="22" t="s">
        <v>307</v>
      </c>
      <c r="E59" s="23" t="s">
        <v>31</v>
      </c>
      <c r="F59" s="24">
        <v>444</v>
      </c>
      <c r="G59" s="25">
        <v>1.99</v>
      </c>
      <c r="H59" s="26" t="s">
        <v>6</v>
      </c>
      <c r="I59" s="24">
        <v>2.4700000000000002</v>
      </c>
      <c r="J59" s="27">
        <v>1096.68</v>
      </c>
    </row>
    <row r="60" spans="1:10" ht="45" x14ac:dyDescent="0.25">
      <c r="A60" s="19" t="s">
        <v>308</v>
      </c>
      <c r="B60" s="20" t="s">
        <v>5</v>
      </c>
      <c r="C60" s="21" t="s">
        <v>32</v>
      </c>
      <c r="D60" s="22" t="s">
        <v>233</v>
      </c>
      <c r="E60" s="23" t="s">
        <v>309</v>
      </c>
      <c r="F60" s="24">
        <v>1</v>
      </c>
      <c r="G60" s="25">
        <v>3035.57</v>
      </c>
      <c r="H60" s="26" t="s">
        <v>6</v>
      </c>
      <c r="I60" s="24">
        <v>3771.09</v>
      </c>
      <c r="J60" s="27">
        <v>3771.09</v>
      </c>
    </row>
    <row r="61" spans="1:10" ht="5.0999999999999996" customHeight="1" x14ac:dyDescent="0.25">
      <c r="A61" s="32"/>
      <c r="B61" s="34"/>
      <c r="C61" s="34"/>
      <c r="D61" s="34"/>
      <c r="E61" s="34"/>
      <c r="F61" s="34"/>
      <c r="G61" s="34"/>
      <c r="H61" s="34"/>
      <c r="I61" s="34"/>
      <c r="J61" s="33"/>
    </row>
    <row r="62" spans="1:10" ht="30" customHeight="1" x14ac:dyDescent="0.25">
      <c r="A62" s="107" t="s">
        <v>211</v>
      </c>
      <c r="B62" s="107"/>
      <c r="C62" s="107"/>
      <c r="E62" s="35"/>
      <c r="F62" s="35"/>
      <c r="G62" s="35"/>
      <c r="H62" s="35"/>
      <c r="I62" s="36"/>
    </row>
    <row r="63" spans="1:10" x14ac:dyDescent="0.25">
      <c r="A63" s="37" t="s">
        <v>71</v>
      </c>
      <c r="E63" s="38" t="s">
        <v>72</v>
      </c>
      <c r="F63" s="38"/>
      <c r="G63" s="38"/>
      <c r="H63" s="38"/>
    </row>
    <row r="64" spans="1:10" x14ac:dyDescent="0.25">
      <c r="E64" s="7" t="s">
        <v>73</v>
      </c>
      <c r="F64" s="39" t="s">
        <v>212</v>
      </c>
      <c r="H64" s="40"/>
    </row>
    <row r="65" spans="1:8" x14ac:dyDescent="0.25">
      <c r="A65" s="108">
        <v>46153</v>
      </c>
      <c r="B65" s="108"/>
      <c r="C65" s="108"/>
      <c r="E65" s="7" t="s">
        <v>74</v>
      </c>
      <c r="F65" s="39" t="s">
        <v>212</v>
      </c>
      <c r="G65" s="40"/>
      <c r="H65" s="40"/>
    </row>
    <row r="66" spans="1:8" x14ac:dyDescent="0.25">
      <c r="A66" s="41" t="s">
        <v>75</v>
      </c>
      <c r="B66" s="42"/>
      <c r="C66" s="42"/>
      <c r="E66" s="7"/>
      <c r="F66" s="39"/>
      <c r="G66" s="40"/>
      <c r="H66" s="40"/>
    </row>
  </sheetData>
  <mergeCells count="11">
    <mergeCell ref="A62:C62"/>
    <mergeCell ref="A65:C65"/>
    <mergeCell ref="A10:D10"/>
    <mergeCell ref="A8:B8"/>
    <mergeCell ref="E8:G8"/>
    <mergeCell ref="A4:B4"/>
    <mergeCell ref="E4:J4"/>
    <mergeCell ref="A5:B5"/>
    <mergeCell ref="E5:J5"/>
    <mergeCell ref="A7:B7"/>
    <mergeCell ref="E7:G7"/>
  </mergeCells>
  <conditionalFormatting sqref="A11:A60">
    <cfRule type="expression" dxfId="37" priority="68" stopIfTrue="1">
      <formula>#REF!=1</formula>
    </cfRule>
    <cfRule type="expression" dxfId="36" priority="69" stopIfTrue="1">
      <formula>OR(#REF!=0,#REF!=2,#REF!=3,#REF!=4)</formula>
    </cfRule>
  </conditionalFormatting>
  <conditionalFormatting sqref="A8:B8">
    <cfRule type="expression" dxfId="35" priority="84" stopIfTrue="1">
      <formula>ISERROR(INDIRECT(#REF!))</formula>
    </cfRule>
  </conditionalFormatting>
  <conditionalFormatting sqref="B11:C60">
    <cfRule type="expression" dxfId="34" priority="73" stopIfTrue="1">
      <formula>#REF!=1</formula>
    </cfRule>
    <cfRule type="expression" dxfId="33" priority="74" stopIfTrue="1">
      <formula>OR(#REF!=0,#REF!=2,#REF!=3,#REF!=4)</formula>
    </cfRule>
  </conditionalFormatting>
  <conditionalFormatting sqref="D11:D60">
    <cfRule type="expression" dxfId="32" priority="11" stopIfTrue="1">
      <formula>#REF!=1</formula>
    </cfRule>
    <cfRule type="expression" dxfId="31" priority="12" stopIfTrue="1">
      <formula>OR(#REF!=0,#REF!=2,#REF!=3,#REF!=4)</formula>
    </cfRule>
    <cfRule type="beginsWith" dxfId="30" priority="60" operator="beginsWith" text="(">
      <formula>LEFT(D11,LEN("("))="("</formula>
    </cfRule>
  </conditionalFormatting>
  <conditionalFormatting sqref="E11:F60">
    <cfRule type="expression" dxfId="29" priority="51" stopIfTrue="1">
      <formula>#REF!=1</formula>
    </cfRule>
    <cfRule type="expression" dxfId="28" priority="52" stopIfTrue="1">
      <formula>OR(#REF!=0,#REF!=2,#REF!=3,#REF!=4)</formula>
    </cfRule>
  </conditionalFormatting>
  <conditionalFormatting sqref="E7:H8">
    <cfRule type="expression" dxfId="27" priority="85" stopIfTrue="1">
      <formula>TIPOORCAMENTO="Proposto"</formula>
    </cfRule>
  </conditionalFormatting>
  <conditionalFormatting sqref="G11:H15 G17:H59">
    <cfRule type="expression" dxfId="26" priority="70" stopIfTrue="1">
      <formula>#REF!=1</formula>
    </cfRule>
    <cfRule type="expression" dxfId="25" priority="71" stopIfTrue="1">
      <formula>OR(#REF!=0,#REF!=2,#REF!=3,#REF!=4)</formula>
    </cfRule>
    <cfRule type="expression" dxfId="24" priority="72" stopIfTrue="1">
      <formula>AND(TIPOORCAMENTO="Licitado",#REF!&lt;&gt;"L",#REF!&lt;&gt;-1)</formula>
    </cfRule>
  </conditionalFormatting>
  <conditionalFormatting sqref="I11:J15 I17:J59">
    <cfRule type="expression" dxfId="23" priority="13" stopIfTrue="1">
      <formula>#REF!=1</formula>
    </cfRule>
    <cfRule type="expression" dxfId="22" priority="14" stopIfTrue="1">
      <formula>OR(#REF!=0,#REF!=2,#REF!=3,#REF!=4)</formula>
    </cfRule>
  </conditionalFormatting>
  <conditionalFormatting sqref="I16:J16">
    <cfRule type="expression" dxfId="21" priority="6" stopIfTrue="1">
      <formula>$C16=1</formula>
    </cfRule>
    <cfRule type="expression" dxfId="20" priority="7" stopIfTrue="1">
      <formula>OR($C16=0,$C16=2,$C16=3,$C16=4)</formula>
    </cfRule>
  </conditionalFormatting>
  <conditionalFormatting sqref="G16:H16">
    <cfRule type="expression" dxfId="19" priority="8" stopIfTrue="1">
      <formula>$C16=1</formula>
    </cfRule>
    <cfRule type="expression" dxfId="18" priority="9" stopIfTrue="1">
      <formula>OR($C16=0,$C16=2,$C16=3,$C16=4)</formula>
    </cfRule>
    <cfRule type="expression" dxfId="17" priority="10" stopIfTrue="1">
      <formula>AND(TIPOORCAMENTO="Licitado",$C16&lt;&gt;"L",$C16&lt;&gt;-1)</formula>
    </cfRule>
  </conditionalFormatting>
  <conditionalFormatting sqref="I60:J60">
    <cfRule type="expression" dxfId="16" priority="1" stopIfTrue="1">
      <formula>$C60=1</formula>
    </cfRule>
    <cfRule type="expression" dxfId="15" priority="2" stopIfTrue="1">
      <formula>OR($C60=0,$C60=2,$C60=3,$C60=4)</formula>
    </cfRule>
  </conditionalFormatting>
  <conditionalFormatting sqref="G60:H60">
    <cfRule type="expression" dxfId="14" priority="3" stopIfTrue="1">
      <formula>$C60=1</formula>
    </cfRule>
    <cfRule type="expression" dxfId="13" priority="4" stopIfTrue="1">
      <formula>OR($C60=0,$C60=2,$C60=3,$C60=4)</formula>
    </cfRule>
    <cfRule type="expression" dxfId="12" priority="5" stopIfTrue="1">
      <formula>AND(TIPOORCAMENTO="Licitado",$C60&lt;&gt;"L",$C60&lt;&gt;-1)</formula>
    </cfRule>
  </conditionalFormatting>
  <dataValidations count="6">
    <dataValidation type="list" errorStyle="information" allowBlank="1" showInputMessage="1" prompt="Selecione uma sigla de unidade na lista suspensa." sqref="E11:E60" xr:uid="{0D5116F2-F490-4D5F-8805-C6F703952490}">
      <formula1>ListaTgov.Unidades</formula1>
    </dataValidation>
    <dataValidation allowBlank="1" showInputMessage="1" showErrorMessage="1" prompt="Para Orçamento Proposto, o Preço Unitário é resultado do produto do Custo Unitário pelo BDI._x000a_Para Orçamento Licitado, deve ser preenchido na Coluna AL." sqref="I11:I60" xr:uid="{4146E327-62A4-46A9-BE4B-DE952B9E73B0}"/>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B11:B60" xr:uid="{8148D3DE-8727-4058-92C6-0E7644B6A292}">
      <formula1>ORÇAMENTO.Lista.Fonte</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H11:H60" xr:uid="{BCA55E2D-3C51-46CA-ACCB-9BA366A37867}">
      <formula1>ORÇAMENTO.Lista.BDI</formula1>
    </dataValidation>
    <dataValidation allowBlank="1" showInputMessage="1" showErrorMessage="1" prompt="A entrada de quantidades é feita na coluna AJ se acompanhamento por BM, ou na aba &quot;Memória de Cálculo/PLQ&quot; se acompanhamento por PLE." sqref="F11:F60" xr:uid="{96D052A1-531F-4843-AB64-C1FDB7101C7B}"/>
    <dataValidation type="decimal" operator="greaterThan" allowBlank="1" showErrorMessage="1" error="Apenas números decimais maiores que zero." sqref="G11:G60" xr:uid="{540343BB-C42F-436F-9015-783F0059A594}">
      <formula1>0</formula1>
      <formula2>0</formula2>
    </dataValidation>
  </dataValidations>
  <pageMargins left="0.511811024" right="0.511811024" top="0.78740157499999996" bottom="0.78740157499999996" header="0.31496062000000002" footer="0.31496062000000002"/>
  <pageSetup paperSize="9" scale="7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1A01B-66AA-4AEA-B578-D517D38CC949}">
  <dimension ref="A1:J52"/>
  <sheetViews>
    <sheetView zoomScaleNormal="100" zoomScaleSheetLayoutView="100" workbookViewId="0">
      <selection activeCell="N21" sqref="N21"/>
    </sheetView>
  </sheetViews>
  <sheetFormatPr defaultRowHeight="15" x14ac:dyDescent="0.25"/>
  <cols>
    <col min="1" max="6" width="10.5703125" style="43" customWidth="1"/>
    <col min="7" max="7" width="12.85546875" style="43" customWidth="1"/>
    <col min="8" max="10" width="10.5703125" style="43" customWidth="1"/>
  </cols>
  <sheetData>
    <row r="1" spans="1:10" ht="15.75" x14ac:dyDescent="0.25">
      <c r="F1" s="44" t="s">
        <v>203</v>
      </c>
      <c r="I1" s="115" t="s">
        <v>1</v>
      </c>
      <c r="J1" s="116"/>
    </row>
    <row r="2" spans="1:10" x14ac:dyDescent="0.25">
      <c r="I2" s="117" t="s">
        <v>2</v>
      </c>
      <c r="J2" s="118"/>
    </row>
    <row r="4" spans="1:10" x14ac:dyDescent="0.25">
      <c r="A4" s="106" t="s">
        <v>9</v>
      </c>
      <c r="B4" s="119"/>
      <c r="C4" s="106" t="s">
        <v>79</v>
      </c>
      <c r="D4" s="119"/>
      <c r="E4" s="106" t="s">
        <v>11</v>
      </c>
      <c r="F4" s="120"/>
      <c r="G4" s="120"/>
      <c r="H4" s="120"/>
      <c r="I4" s="120"/>
      <c r="J4" s="119"/>
    </row>
    <row r="5" spans="1:10" ht="12.75" customHeight="1" x14ac:dyDescent="0.25">
      <c r="A5" s="112" t="s">
        <v>104</v>
      </c>
      <c r="B5" s="113"/>
      <c r="C5" s="112" t="s">
        <v>104</v>
      </c>
      <c r="D5" s="113"/>
      <c r="E5" s="112" t="s">
        <v>204</v>
      </c>
      <c r="F5" s="114"/>
      <c r="G5" s="114"/>
      <c r="H5" s="114"/>
      <c r="I5" s="114"/>
      <c r="J5" s="113"/>
    </row>
    <row r="6" spans="1:10" x14ac:dyDescent="0.25">
      <c r="A6" s="45"/>
      <c r="B6" s="45"/>
      <c r="C6" s="45"/>
      <c r="D6" s="45"/>
      <c r="E6" s="45"/>
      <c r="F6" s="45"/>
      <c r="G6" s="45"/>
      <c r="H6" s="45"/>
      <c r="I6" s="45"/>
      <c r="J6" s="45"/>
    </row>
    <row r="7" spans="1:10" x14ac:dyDescent="0.25">
      <c r="A7" s="106" t="s">
        <v>82</v>
      </c>
      <c r="B7" s="120"/>
      <c r="C7" s="120"/>
      <c r="D7" s="120"/>
      <c r="E7" s="120"/>
      <c r="F7" s="120"/>
      <c r="G7" s="120"/>
      <c r="H7" s="120"/>
      <c r="I7" s="120"/>
      <c r="J7" s="119"/>
    </row>
    <row r="8" spans="1:10" ht="15.75" customHeight="1" x14ac:dyDescent="0.25">
      <c r="A8" s="121" t="s">
        <v>205</v>
      </c>
      <c r="B8" s="122"/>
      <c r="C8" s="122"/>
      <c r="D8" s="122"/>
      <c r="E8" s="122"/>
      <c r="F8" s="122"/>
      <c r="G8" s="122"/>
      <c r="H8" s="122"/>
      <c r="I8" s="122"/>
      <c r="J8" s="123"/>
    </row>
    <row r="9" spans="1:10" x14ac:dyDescent="0.25">
      <c r="A9" s="45"/>
      <c r="B9" s="45"/>
      <c r="C9" s="45"/>
      <c r="D9" s="45"/>
      <c r="E9" s="45"/>
      <c r="F9" s="45"/>
      <c r="G9" s="45"/>
      <c r="H9" s="45"/>
      <c r="I9" s="45"/>
      <c r="J9" s="45"/>
    </row>
    <row r="10" spans="1:10" ht="12.75" customHeight="1" x14ac:dyDescent="0.25">
      <c r="A10" s="124" t="s">
        <v>84</v>
      </c>
      <c r="B10" s="125"/>
      <c r="C10" s="125"/>
      <c r="D10" s="125"/>
      <c r="E10" s="125"/>
      <c r="F10" s="125"/>
      <c r="G10" s="125"/>
      <c r="H10" s="126"/>
      <c r="I10" s="127">
        <v>1</v>
      </c>
      <c r="J10" s="128"/>
    </row>
    <row r="11" spans="1:10" ht="12.75" customHeight="1" x14ac:dyDescent="0.25">
      <c r="A11" s="129" t="s">
        <v>85</v>
      </c>
      <c r="B11" s="130"/>
      <c r="C11" s="130"/>
      <c r="D11" s="130"/>
      <c r="E11" s="130"/>
      <c r="F11" s="130"/>
      <c r="G11" s="130"/>
      <c r="H11" s="131"/>
      <c r="I11" s="127">
        <v>0.03</v>
      </c>
      <c r="J11" s="128"/>
    </row>
    <row r="12" spans="1:10" x14ac:dyDescent="0.25">
      <c r="A12" s="46"/>
      <c r="B12" s="46"/>
      <c r="C12" s="46"/>
      <c r="D12" s="46"/>
      <c r="E12" s="46"/>
      <c r="F12" s="46"/>
      <c r="G12" s="46"/>
      <c r="H12" s="46"/>
      <c r="I12" s="46"/>
      <c r="J12" s="46"/>
    </row>
    <row r="13" spans="1:10" ht="15" customHeight="1" x14ac:dyDescent="0.25"/>
    <row r="14" spans="1:10" ht="15.75" x14ac:dyDescent="0.25">
      <c r="A14" s="135" t="s">
        <v>6</v>
      </c>
      <c r="B14" s="136"/>
      <c r="C14" s="136"/>
      <c r="D14" s="136"/>
      <c r="E14" s="136"/>
      <c r="F14" s="136"/>
      <c r="G14" s="136"/>
      <c r="H14" s="136"/>
      <c r="I14" s="136"/>
      <c r="J14" s="137"/>
    </row>
    <row r="16" spans="1:10" x14ac:dyDescent="0.25">
      <c r="A16" s="106" t="s">
        <v>86</v>
      </c>
      <c r="B16" s="120"/>
      <c r="C16" s="120"/>
      <c r="D16" s="120"/>
      <c r="E16" s="120"/>
      <c r="F16" s="120"/>
      <c r="G16" s="120"/>
      <c r="H16" s="120"/>
      <c r="I16" s="120"/>
      <c r="J16" s="119"/>
    </row>
    <row r="17" spans="1:10" x14ac:dyDescent="0.25">
      <c r="A17" s="138" t="s">
        <v>83</v>
      </c>
      <c r="B17" s="139"/>
      <c r="C17" s="139"/>
      <c r="D17" s="139"/>
      <c r="E17" s="139"/>
      <c r="F17" s="139"/>
      <c r="G17" s="139"/>
      <c r="H17" s="139"/>
      <c r="I17" s="139"/>
      <c r="J17" s="140"/>
    </row>
    <row r="19" spans="1:10" ht="12.75" customHeight="1" x14ac:dyDescent="0.25">
      <c r="A19" s="141" t="s">
        <v>87</v>
      </c>
      <c r="B19" s="142"/>
      <c r="C19" s="142"/>
      <c r="D19" s="142"/>
      <c r="E19" s="142"/>
      <c r="F19" s="142"/>
      <c r="G19" s="142"/>
      <c r="H19" s="143"/>
      <c r="I19" s="147" t="s">
        <v>88</v>
      </c>
      <c r="J19" s="149" t="s">
        <v>89</v>
      </c>
    </row>
    <row r="20" spans="1:10" ht="12.75" customHeight="1" x14ac:dyDescent="0.25">
      <c r="A20" s="144"/>
      <c r="B20" s="145"/>
      <c r="C20" s="145"/>
      <c r="D20" s="145"/>
      <c r="E20" s="145"/>
      <c r="F20" s="145"/>
      <c r="G20" s="145"/>
      <c r="H20" s="146"/>
      <c r="I20" s="148"/>
      <c r="J20" s="150"/>
    </row>
    <row r="21" spans="1:10" ht="15" customHeight="1" x14ac:dyDescent="0.25">
      <c r="A21" s="132" t="s">
        <v>206</v>
      </c>
      <c r="B21" s="133"/>
      <c r="C21" s="133"/>
      <c r="D21" s="133"/>
      <c r="E21" s="133"/>
      <c r="F21" s="133"/>
      <c r="G21" s="133"/>
      <c r="H21" s="134"/>
      <c r="I21" s="47" t="s">
        <v>76</v>
      </c>
      <c r="J21" s="48">
        <v>4.6699999999999998E-2</v>
      </c>
    </row>
    <row r="22" spans="1:10" ht="15" customHeight="1" x14ac:dyDescent="0.25">
      <c r="A22" s="132" t="s">
        <v>207</v>
      </c>
      <c r="B22" s="133"/>
      <c r="C22" s="133"/>
      <c r="D22" s="133"/>
      <c r="E22" s="133"/>
      <c r="F22" s="133"/>
      <c r="G22" s="133"/>
      <c r="H22" s="134"/>
      <c r="I22" s="47" t="s">
        <v>77</v>
      </c>
      <c r="J22" s="48">
        <v>7.4000000000000003E-3</v>
      </c>
    </row>
    <row r="23" spans="1:10" ht="15" customHeight="1" x14ac:dyDescent="0.25">
      <c r="A23" s="132" t="s">
        <v>90</v>
      </c>
      <c r="B23" s="133"/>
      <c r="C23" s="133"/>
      <c r="D23" s="133"/>
      <c r="E23" s="133"/>
      <c r="F23" s="133"/>
      <c r="G23" s="133"/>
      <c r="H23" s="134"/>
      <c r="I23" s="47" t="s">
        <v>78</v>
      </c>
      <c r="J23" s="48">
        <v>9.7000000000000003E-3</v>
      </c>
    </row>
    <row r="24" spans="1:10" ht="15" customHeight="1" x14ac:dyDescent="0.25">
      <c r="A24" s="132" t="s">
        <v>91</v>
      </c>
      <c r="B24" s="133"/>
      <c r="C24" s="133"/>
      <c r="D24" s="133"/>
      <c r="E24" s="133"/>
      <c r="F24" s="133"/>
      <c r="G24" s="133"/>
      <c r="H24" s="134"/>
      <c r="I24" s="47" t="s">
        <v>80</v>
      </c>
      <c r="J24" s="48">
        <v>1.21E-2</v>
      </c>
    </row>
    <row r="25" spans="1:10" ht="15" customHeight="1" x14ac:dyDescent="0.25">
      <c r="A25" s="132" t="s">
        <v>208</v>
      </c>
      <c r="B25" s="133"/>
      <c r="C25" s="133"/>
      <c r="D25" s="133"/>
      <c r="E25" s="133"/>
      <c r="F25" s="133"/>
      <c r="G25" s="133"/>
      <c r="H25" s="134"/>
      <c r="I25" s="47" t="s">
        <v>24</v>
      </c>
      <c r="J25" s="48">
        <v>7.7100000000000002E-2</v>
      </c>
    </row>
    <row r="26" spans="1:10" ht="15" customHeight="1" x14ac:dyDescent="0.25">
      <c r="A26" s="132" t="s">
        <v>92</v>
      </c>
      <c r="B26" s="133"/>
      <c r="C26" s="133"/>
      <c r="D26" s="133"/>
      <c r="E26" s="133"/>
      <c r="F26" s="133"/>
      <c r="G26" s="133"/>
      <c r="H26" s="134"/>
      <c r="I26" s="47" t="s">
        <v>13</v>
      </c>
      <c r="J26" s="48">
        <v>3.6499999999999998E-2</v>
      </c>
    </row>
    <row r="27" spans="1:10" ht="15" customHeight="1" x14ac:dyDescent="0.25">
      <c r="A27" s="132" t="s">
        <v>93</v>
      </c>
      <c r="B27" s="133"/>
      <c r="C27" s="133"/>
      <c r="D27" s="133"/>
      <c r="E27" s="133"/>
      <c r="F27" s="133"/>
      <c r="G27" s="133"/>
      <c r="H27" s="134"/>
      <c r="I27" s="47" t="s">
        <v>94</v>
      </c>
      <c r="J27" s="49">
        <v>0.03</v>
      </c>
    </row>
    <row r="28" spans="1:10" ht="15" customHeight="1" x14ac:dyDescent="0.25">
      <c r="A28" s="132" t="s">
        <v>95</v>
      </c>
      <c r="B28" s="133"/>
      <c r="C28" s="133"/>
      <c r="D28" s="133"/>
      <c r="E28" s="133"/>
      <c r="F28" s="133"/>
      <c r="G28" s="133"/>
      <c r="H28" s="134"/>
      <c r="I28" s="47" t="s">
        <v>96</v>
      </c>
      <c r="J28" s="49">
        <v>0</v>
      </c>
    </row>
    <row r="29" spans="1:10" ht="15" customHeight="1" x14ac:dyDescent="0.25">
      <c r="A29" s="132" t="s">
        <v>97</v>
      </c>
      <c r="B29" s="133"/>
      <c r="C29" s="133"/>
      <c r="D29" s="133"/>
      <c r="E29" s="133"/>
      <c r="F29" s="133"/>
      <c r="G29" s="133"/>
      <c r="H29" s="134"/>
      <c r="I29" s="50" t="s">
        <v>81</v>
      </c>
      <c r="J29" s="49">
        <v>0.24229999999999999</v>
      </c>
    </row>
    <row r="30" spans="1:10" ht="15" customHeight="1" x14ac:dyDescent="0.25">
      <c r="A30" s="154" t="s">
        <v>98</v>
      </c>
      <c r="B30" s="155"/>
      <c r="C30" s="155"/>
      <c r="D30" s="155"/>
      <c r="E30" s="155"/>
      <c r="F30" s="155"/>
      <c r="G30" s="155"/>
      <c r="H30" s="156"/>
      <c r="I30" s="51" t="s">
        <v>99</v>
      </c>
      <c r="J30" s="52">
        <v>0.24229999999999999</v>
      </c>
    </row>
    <row r="31" spans="1:10" ht="15" customHeight="1" x14ac:dyDescent="0.25"/>
    <row r="32" spans="1:10" ht="15.75" x14ac:dyDescent="0.25">
      <c r="A32" s="53" t="s">
        <v>194</v>
      </c>
      <c r="B32" s="157" t="s">
        <v>194</v>
      </c>
      <c r="C32" s="157"/>
      <c r="D32" s="157"/>
      <c r="E32" s="157"/>
      <c r="F32" s="157"/>
      <c r="G32" s="157"/>
      <c r="H32" s="157"/>
      <c r="I32" s="157"/>
      <c r="J32" s="157"/>
    </row>
    <row r="34" spans="1:10" x14ac:dyDescent="0.25">
      <c r="A34" s="158" t="s">
        <v>100</v>
      </c>
      <c r="B34" s="158"/>
      <c r="C34" s="158"/>
      <c r="D34" s="158"/>
      <c r="E34" s="158"/>
      <c r="F34" s="158"/>
      <c r="G34" s="158"/>
      <c r="H34" s="158"/>
      <c r="I34" s="158"/>
      <c r="J34" s="158"/>
    </row>
    <row r="35" spans="1:10" ht="15.75" x14ac:dyDescent="0.25">
      <c r="A35" s="54"/>
      <c r="B35" s="54"/>
      <c r="C35" s="54"/>
      <c r="D35" s="159" t="s">
        <v>101</v>
      </c>
      <c r="E35" s="160" t="s">
        <v>209</v>
      </c>
      <c r="F35" s="160"/>
      <c r="G35" s="160"/>
      <c r="H35" s="161" t="s">
        <v>102</v>
      </c>
      <c r="I35" s="54"/>
      <c r="J35" s="54"/>
    </row>
    <row r="36" spans="1:10" ht="15.75" x14ac:dyDescent="0.25">
      <c r="A36" s="54"/>
      <c r="B36" s="54"/>
      <c r="C36" s="54"/>
      <c r="D36" s="159"/>
      <c r="E36" s="162" t="s">
        <v>103</v>
      </c>
      <c r="F36" s="162"/>
      <c r="G36" s="162"/>
      <c r="H36" s="161"/>
      <c r="I36" s="54"/>
      <c r="J36" s="54"/>
    </row>
    <row r="37" spans="1:10" ht="15" customHeight="1" x14ac:dyDescent="0.25">
      <c r="A37" s="55"/>
      <c r="B37" s="55"/>
      <c r="C37" s="55"/>
      <c r="D37" s="55"/>
      <c r="E37" s="55"/>
      <c r="F37" s="55"/>
      <c r="G37" s="55"/>
      <c r="H37" s="55"/>
      <c r="I37" s="55"/>
      <c r="J37" s="55"/>
    </row>
    <row r="38" spans="1:10" ht="50.1" customHeight="1" x14ac:dyDescent="0.25">
      <c r="A38" s="151" t="s">
        <v>210</v>
      </c>
      <c r="B38" s="152"/>
      <c r="C38" s="152"/>
      <c r="D38" s="152"/>
      <c r="E38" s="152"/>
      <c r="F38" s="152"/>
      <c r="G38" s="152"/>
      <c r="H38" s="152"/>
      <c r="I38" s="152"/>
      <c r="J38" s="153"/>
    </row>
    <row r="41" spans="1:10" x14ac:dyDescent="0.25">
      <c r="A41" s="43" t="s">
        <v>70</v>
      </c>
    </row>
    <row r="42" spans="1:10" ht="27.75" customHeight="1" x14ac:dyDescent="0.25">
      <c r="A42" s="164"/>
      <c r="B42" s="165"/>
      <c r="C42" s="165"/>
      <c r="D42" s="165"/>
      <c r="E42" s="165"/>
      <c r="F42" s="165"/>
      <c r="G42" s="165"/>
      <c r="H42" s="165"/>
      <c r="I42" s="165"/>
      <c r="J42" s="166"/>
    </row>
    <row r="44" spans="1:10" x14ac:dyDescent="0.25">
      <c r="A44" s="167" t="s">
        <v>211</v>
      </c>
      <c r="B44" s="167"/>
      <c r="C44" s="167"/>
      <c r="D44" s="167"/>
      <c r="G44" s="168">
        <v>46153</v>
      </c>
      <c r="H44" s="168"/>
      <c r="I44" s="168"/>
      <c r="J44" s="168"/>
    </row>
    <row r="45" spans="1:10" x14ac:dyDescent="0.25">
      <c r="A45" s="169" t="s">
        <v>71</v>
      </c>
      <c r="B45" s="169"/>
      <c r="C45" s="169"/>
      <c r="D45" s="169"/>
      <c r="F45" s="56"/>
      <c r="G45" s="57" t="s">
        <v>75</v>
      </c>
      <c r="H45" s="58"/>
      <c r="I45" s="58"/>
      <c r="J45" s="58"/>
    </row>
    <row r="46" spans="1:10" ht="30" customHeight="1" x14ac:dyDescent="0.25"/>
    <row r="47" spans="1:10" x14ac:dyDescent="0.25">
      <c r="A47" s="170"/>
      <c r="B47" s="170"/>
      <c r="C47" s="170"/>
      <c r="D47" s="170"/>
      <c r="E47" s="59"/>
    </row>
    <row r="48" spans="1:10" ht="12.75" customHeight="1" x14ac:dyDescent="0.25">
      <c r="A48" s="163" t="s">
        <v>72</v>
      </c>
      <c r="B48" s="163"/>
      <c r="C48" s="163"/>
      <c r="D48" s="163"/>
    </row>
    <row r="49" spans="1:5" x14ac:dyDescent="0.25">
      <c r="A49" s="7" t="s">
        <v>73</v>
      </c>
      <c r="B49" s="39" t="s">
        <v>212</v>
      </c>
      <c r="C49" s="40"/>
      <c r="D49" s="40"/>
      <c r="E49" s="59"/>
    </row>
    <row r="50" spans="1:5" x14ac:dyDescent="0.25">
      <c r="A50" s="7" t="s">
        <v>74</v>
      </c>
      <c r="B50" s="39" t="s">
        <v>213</v>
      </c>
      <c r="C50" s="40"/>
      <c r="D50" s="40"/>
      <c r="E50" s="59"/>
    </row>
    <row r="51" spans="1:5" x14ac:dyDescent="0.25">
      <c r="A51" s="7"/>
      <c r="B51" s="39"/>
      <c r="C51" s="40"/>
      <c r="D51" s="40"/>
      <c r="E51" s="59"/>
    </row>
    <row r="52" spans="1:5" x14ac:dyDescent="0.25">
      <c r="A52" s="7"/>
      <c r="B52" s="60"/>
      <c r="C52" s="40"/>
      <c r="D52" s="40"/>
      <c r="E52" s="59"/>
    </row>
  </sheetData>
  <mergeCells count="43">
    <mergeCell ref="A48:D48"/>
    <mergeCell ref="A42:J42"/>
    <mergeCell ref="A44:D44"/>
    <mergeCell ref="G44:J44"/>
    <mergeCell ref="A45:D45"/>
    <mergeCell ref="A47:D47"/>
    <mergeCell ref="A38:J38"/>
    <mergeCell ref="A28:H28"/>
    <mergeCell ref="A29:H29"/>
    <mergeCell ref="A30:H30"/>
    <mergeCell ref="B32:J32"/>
    <mergeCell ref="A34:J34"/>
    <mergeCell ref="D35:D36"/>
    <mergeCell ref="E35:G35"/>
    <mergeCell ref="H35:H36"/>
    <mergeCell ref="E36:G36"/>
    <mergeCell ref="A25:H25"/>
    <mergeCell ref="A26:H26"/>
    <mergeCell ref="A27:H27"/>
    <mergeCell ref="A22:H22"/>
    <mergeCell ref="A23:H23"/>
    <mergeCell ref="A24:H24"/>
    <mergeCell ref="A21:H21"/>
    <mergeCell ref="A14:J14"/>
    <mergeCell ref="A16:J16"/>
    <mergeCell ref="A17:J17"/>
    <mergeCell ref="A19:H20"/>
    <mergeCell ref="I19:I20"/>
    <mergeCell ref="J19:J20"/>
    <mergeCell ref="A7:J7"/>
    <mergeCell ref="A8:J8"/>
    <mergeCell ref="A10:H10"/>
    <mergeCell ref="I10:J10"/>
    <mergeCell ref="A11:H11"/>
    <mergeCell ref="I11:J11"/>
    <mergeCell ref="A5:B5"/>
    <mergeCell ref="C5:D5"/>
    <mergeCell ref="E5:J5"/>
    <mergeCell ref="I1:J1"/>
    <mergeCell ref="I2:J2"/>
    <mergeCell ref="A4:B4"/>
    <mergeCell ref="C4:D4"/>
    <mergeCell ref="E4:J4"/>
  </mergeCells>
  <conditionalFormatting sqref="A23:J24">
    <cfRule type="expression" dxfId="11" priority="9">
      <formula>$A$17=#REF!</formula>
    </cfRule>
  </conditionalFormatting>
  <conditionalFormatting sqref="A30:J30">
    <cfRule type="expression" dxfId="10" priority="10" stopIfTrue="1">
      <formula>DESONERACAO="não"</formula>
    </cfRule>
  </conditionalFormatting>
  <conditionalFormatting sqref="J21:J26">
    <cfRule type="expression" dxfId="9" priority="8">
      <formula>$A$17=#REF!</formula>
    </cfRule>
  </conditionalFormatting>
  <conditionalFormatting sqref="J29">
    <cfRule type="expression" dxfId="8" priority="13" stopIfTrue="1">
      <formula>DESONERACAO="não"</formula>
    </cfRule>
  </conditionalFormatting>
  <dataValidations disablePrompts="1" count="6">
    <dataValidation operator="greaterThanOrEqual" allowBlank="1" showErrorMessage="1" errorTitle="Erro de valores" error="Digite um valor igual a 0% ou 2%." sqref="J28" xr:uid="{6AF44722-223A-4CE2-9661-119BA3467894}">
      <formula1>0</formula1>
      <formula2>0</formula2>
    </dataValidation>
    <dataValidation type="list" allowBlank="1" showErrorMessage="1" sqref="A17:J17" xr:uid="{85A2A00C-5E31-4579-ADDA-44A4F3957AA7}">
      <formula1>BDI.TipoObra</formula1>
      <formula2>0</formula2>
    </dataValidation>
    <dataValidation type="decimal" allowBlank="1" showInputMessage="1" showErrorMessage="1" errorTitle="Valor não permitido" error="Digite um percentual entre 0% e 100%." promptTitle="Valores admissíveis:" prompt="Insira valores entre 0 e 100%." sqref="I10:J10" xr:uid="{E302FAC5-1650-41F2-B707-AFC121B425A7}">
      <formula1>0</formula1>
      <formula2>1</formula2>
    </dataValidation>
    <dataValidation type="decimal" allowBlank="1" showInputMessage="1" showErrorMessage="1" errorTitle="Valor não permitido" error="Digite um percentual entre 2% e 5%." promptTitle="Valores comuns:" prompt="Entre 2 e 5%." sqref="I11:J11" xr:uid="{76ABDF3D-E876-4C2F-9D2F-475B0F1048F3}">
      <formula1>0.02</formula1>
      <formula2>0.05</formula2>
    </dataValidation>
    <dataValidation type="decimal" allowBlank="1" showErrorMessage="1" errorTitle="Erro de valores" error="Digite um valor maior do que 0." sqref="J27" xr:uid="{4C466E7F-3AC9-44AD-858B-13EA8345C0C7}">
      <formula1>0</formula1>
      <formula2>1</formula2>
    </dataValidation>
    <dataValidation type="decimal" allowBlank="1" showErrorMessage="1" errorTitle="Erro de valores" error="Digite um valor entre 0% e 100%" sqref="J21:J26" xr:uid="{D1969D04-0771-478F-964B-03A0FCC7A852}">
      <formula1>0</formula1>
      <formula2>1</formula2>
    </dataValidation>
  </dataValidations>
  <pageMargins left="0.511811024" right="0.511811024" top="0.78740157499999996" bottom="0.78740157499999996" header="0.31496062000000002" footer="0.31496062000000002"/>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29590-D59B-43D5-AA93-CD1FC6645DEC}">
  <dimension ref="B1:H71"/>
  <sheetViews>
    <sheetView zoomScaleNormal="100" workbookViewId="0">
      <selection activeCell="J30" sqref="J30"/>
    </sheetView>
  </sheetViews>
  <sheetFormatPr defaultRowHeight="15" x14ac:dyDescent="0.25"/>
  <cols>
    <col min="2" max="2" width="6.7109375" customWidth="1"/>
    <col min="3" max="4" width="11.7109375" customWidth="1"/>
    <col min="5" max="6" width="16.7109375" customWidth="1"/>
    <col min="7" max="7" width="15.7109375" customWidth="1"/>
    <col min="8" max="8" width="17.7109375" customWidth="1"/>
    <col min="249" max="249" width="6.7109375" customWidth="1"/>
    <col min="250" max="251" width="11.7109375" customWidth="1"/>
    <col min="252" max="253" width="16.7109375" customWidth="1"/>
    <col min="254" max="254" width="15.7109375" customWidth="1"/>
    <col min="255" max="255" width="17.7109375" customWidth="1"/>
    <col min="505" max="505" width="6.7109375" customWidth="1"/>
    <col min="506" max="507" width="11.7109375" customWidth="1"/>
    <col min="508" max="509" width="16.7109375" customWidth="1"/>
    <col min="510" max="510" width="15.7109375" customWidth="1"/>
    <col min="511" max="511" width="17.7109375" customWidth="1"/>
    <col min="761" max="761" width="6.7109375" customWidth="1"/>
    <col min="762" max="763" width="11.7109375" customWidth="1"/>
    <col min="764" max="765" width="16.7109375" customWidth="1"/>
    <col min="766" max="766" width="15.7109375" customWidth="1"/>
    <col min="767" max="767" width="17.7109375" customWidth="1"/>
    <col min="1017" max="1017" width="6.7109375" customWidth="1"/>
    <col min="1018" max="1019" width="11.7109375" customWidth="1"/>
    <col min="1020" max="1021" width="16.7109375" customWidth="1"/>
    <col min="1022" max="1022" width="15.7109375" customWidth="1"/>
    <col min="1023" max="1023" width="17.7109375" customWidth="1"/>
    <col min="1273" max="1273" width="6.7109375" customWidth="1"/>
    <col min="1274" max="1275" width="11.7109375" customWidth="1"/>
    <col min="1276" max="1277" width="16.7109375" customWidth="1"/>
    <col min="1278" max="1278" width="15.7109375" customWidth="1"/>
    <col min="1279" max="1279" width="17.7109375" customWidth="1"/>
    <col min="1529" max="1529" width="6.7109375" customWidth="1"/>
    <col min="1530" max="1531" width="11.7109375" customWidth="1"/>
    <col min="1532" max="1533" width="16.7109375" customWidth="1"/>
    <col min="1534" max="1534" width="15.7109375" customWidth="1"/>
    <col min="1535" max="1535" width="17.7109375" customWidth="1"/>
    <col min="1785" max="1785" width="6.7109375" customWidth="1"/>
    <col min="1786" max="1787" width="11.7109375" customWidth="1"/>
    <col min="1788" max="1789" width="16.7109375" customWidth="1"/>
    <col min="1790" max="1790" width="15.7109375" customWidth="1"/>
    <col min="1791" max="1791" width="17.7109375" customWidth="1"/>
    <col min="2041" max="2041" width="6.7109375" customWidth="1"/>
    <col min="2042" max="2043" width="11.7109375" customWidth="1"/>
    <col min="2044" max="2045" width="16.7109375" customWidth="1"/>
    <col min="2046" max="2046" width="15.7109375" customWidth="1"/>
    <col min="2047" max="2047" width="17.7109375" customWidth="1"/>
    <col min="2297" max="2297" width="6.7109375" customWidth="1"/>
    <col min="2298" max="2299" width="11.7109375" customWidth="1"/>
    <col min="2300" max="2301" width="16.7109375" customWidth="1"/>
    <col min="2302" max="2302" width="15.7109375" customWidth="1"/>
    <col min="2303" max="2303" width="17.7109375" customWidth="1"/>
    <col min="2553" max="2553" width="6.7109375" customWidth="1"/>
    <col min="2554" max="2555" width="11.7109375" customWidth="1"/>
    <col min="2556" max="2557" width="16.7109375" customWidth="1"/>
    <col min="2558" max="2558" width="15.7109375" customWidth="1"/>
    <col min="2559" max="2559" width="17.7109375" customWidth="1"/>
    <col min="2809" max="2809" width="6.7109375" customWidth="1"/>
    <col min="2810" max="2811" width="11.7109375" customWidth="1"/>
    <col min="2812" max="2813" width="16.7109375" customWidth="1"/>
    <col min="2814" max="2814" width="15.7109375" customWidth="1"/>
    <col min="2815" max="2815" width="17.7109375" customWidth="1"/>
    <col min="3065" max="3065" width="6.7109375" customWidth="1"/>
    <col min="3066" max="3067" width="11.7109375" customWidth="1"/>
    <col min="3068" max="3069" width="16.7109375" customWidth="1"/>
    <col min="3070" max="3070" width="15.7109375" customWidth="1"/>
    <col min="3071" max="3071" width="17.7109375" customWidth="1"/>
    <col min="3321" max="3321" width="6.7109375" customWidth="1"/>
    <col min="3322" max="3323" width="11.7109375" customWidth="1"/>
    <col min="3324" max="3325" width="16.7109375" customWidth="1"/>
    <col min="3326" max="3326" width="15.7109375" customWidth="1"/>
    <col min="3327" max="3327" width="17.7109375" customWidth="1"/>
    <col min="3577" max="3577" width="6.7109375" customWidth="1"/>
    <col min="3578" max="3579" width="11.7109375" customWidth="1"/>
    <col min="3580" max="3581" width="16.7109375" customWidth="1"/>
    <col min="3582" max="3582" width="15.7109375" customWidth="1"/>
    <col min="3583" max="3583" width="17.7109375" customWidth="1"/>
    <col min="3833" max="3833" width="6.7109375" customWidth="1"/>
    <col min="3834" max="3835" width="11.7109375" customWidth="1"/>
    <col min="3836" max="3837" width="16.7109375" customWidth="1"/>
    <col min="3838" max="3838" width="15.7109375" customWidth="1"/>
    <col min="3839" max="3839" width="17.7109375" customWidth="1"/>
    <col min="4089" max="4089" width="6.7109375" customWidth="1"/>
    <col min="4090" max="4091" width="11.7109375" customWidth="1"/>
    <col min="4092" max="4093" width="16.7109375" customWidth="1"/>
    <col min="4094" max="4094" width="15.7109375" customWidth="1"/>
    <col min="4095" max="4095" width="17.7109375" customWidth="1"/>
    <col min="4345" max="4345" width="6.7109375" customWidth="1"/>
    <col min="4346" max="4347" width="11.7109375" customWidth="1"/>
    <col min="4348" max="4349" width="16.7109375" customWidth="1"/>
    <col min="4350" max="4350" width="15.7109375" customWidth="1"/>
    <col min="4351" max="4351" width="17.7109375" customWidth="1"/>
    <col min="4601" max="4601" width="6.7109375" customWidth="1"/>
    <col min="4602" max="4603" width="11.7109375" customWidth="1"/>
    <col min="4604" max="4605" width="16.7109375" customWidth="1"/>
    <col min="4606" max="4606" width="15.7109375" customWidth="1"/>
    <col min="4607" max="4607" width="17.7109375" customWidth="1"/>
    <col min="4857" max="4857" width="6.7109375" customWidth="1"/>
    <col min="4858" max="4859" width="11.7109375" customWidth="1"/>
    <col min="4860" max="4861" width="16.7109375" customWidth="1"/>
    <col min="4862" max="4862" width="15.7109375" customWidth="1"/>
    <col min="4863" max="4863" width="17.7109375" customWidth="1"/>
    <col min="5113" max="5113" width="6.7109375" customWidth="1"/>
    <col min="5114" max="5115" width="11.7109375" customWidth="1"/>
    <col min="5116" max="5117" width="16.7109375" customWidth="1"/>
    <col min="5118" max="5118" width="15.7109375" customWidth="1"/>
    <col min="5119" max="5119" width="17.7109375" customWidth="1"/>
    <col min="5369" max="5369" width="6.7109375" customWidth="1"/>
    <col min="5370" max="5371" width="11.7109375" customWidth="1"/>
    <col min="5372" max="5373" width="16.7109375" customWidth="1"/>
    <col min="5374" max="5374" width="15.7109375" customWidth="1"/>
    <col min="5375" max="5375" width="17.7109375" customWidth="1"/>
    <col min="5625" max="5625" width="6.7109375" customWidth="1"/>
    <col min="5626" max="5627" width="11.7109375" customWidth="1"/>
    <col min="5628" max="5629" width="16.7109375" customWidth="1"/>
    <col min="5630" max="5630" width="15.7109375" customWidth="1"/>
    <col min="5631" max="5631" width="17.7109375" customWidth="1"/>
    <col min="5881" max="5881" width="6.7109375" customWidth="1"/>
    <col min="5882" max="5883" width="11.7109375" customWidth="1"/>
    <col min="5884" max="5885" width="16.7109375" customWidth="1"/>
    <col min="5886" max="5886" width="15.7109375" customWidth="1"/>
    <col min="5887" max="5887" width="17.7109375" customWidth="1"/>
    <col min="6137" max="6137" width="6.7109375" customWidth="1"/>
    <col min="6138" max="6139" width="11.7109375" customWidth="1"/>
    <col min="6140" max="6141" width="16.7109375" customWidth="1"/>
    <col min="6142" max="6142" width="15.7109375" customWidth="1"/>
    <col min="6143" max="6143" width="17.7109375" customWidth="1"/>
    <col min="6393" max="6393" width="6.7109375" customWidth="1"/>
    <col min="6394" max="6395" width="11.7109375" customWidth="1"/>
    <col min="6396" max="6397" width="16.7109375" customWidth="1"/>
    <col min="6398" max="6398" width="15.7109375" customWidth="1"/>
    <col min="6399" max="6399" width="17.7109375" customWidth="1"/>
    <col min="6649" max="6649" width="6.7109375" customWidth="1"/>
    <col min="6650" max="6651" width="11.7109375" customWidth="1"/>
    <col min="6652" max="6653" width="16.7109375" customWidth="1"/>
    <col min="6654" max="6654" width="15.7109375" customWidth="1"/>
    <col min="6655" max="6655" width="17.7109375" customWidth="1"/>
    <col min="6905" max="6905" width="6.7109375" customWidth="1"/>
    <col min="6906" max="6907" width="11.7109375" customWidth="1"/>
    <col min="6908" max="6909" width="16.7109375" customWidth="1"/>
    <col min="6910" max="6910" width="15.7109375" customWidth="1"/>
    <col min="6911" max="6911" width="17.7109375" customWidth="1"/>
    <col min="7161" max="7161" width="6.7109375" customWidth="1"/>
    <col min="7162" max="7163" width="11.7109375" customWidth="1"/>
    <col min="7164" max="7165" width="16.7109375" customWidth="1"/>
    <col min="7166" max="7166" width="15.7109375" customWidth="1"/>
    <col min="7167" max="7167" width="17.7109375" customWidth="1"/>
    <col min="7417" max="7417" width="6.7109375" customWidth="1"/>
    <col min="7418" max="7419" width="11.7109375" customWidth="1"/>
    <col min="7420" max="7421" width="16.7109375" customWidth="1"/>
    <col min="7422" max="7422" width="15.7109375" customWidth="1"/>
    <col min="7423" max="7423" width="17.7109375" customWidth="1"/>
    <col min="7673" max="7673" width="6.7109375" customWidth="1"/>
    <col min="7674" max="7675" width="11.7109375" customWidth="1"/>
    <col min="7676" max="7677" width="16.7109375" customWidth="1"/>
    <col min="7678" max="7678" width="15.7109375" customWidth="1"/>
    <col min="7679" max="7679" width="17.7109375" customWidth="1"/>
    <col min="7929" max="7929" width="6.7109375" customWidth="1"/>
    <col min="7930" max="7931" width="11.7109375" customWidth="1"/>
    <col min="7932" max="7933" width="16.7109375" customWidth="1"/>
    <col min="7934" max="7934" width="15.7109375" customWidth="1"/>
    <col min="7935" max="7935" width="17.7109375" customWidth="1"/>
    <col min="8185" max="8185" width="6.7109375" customWidth="1"/>
    <col min="8186" max="8187" width="11.7109375" customWidth="1"/>
    <col min="8188" max="8189" width="16.7109375" customWidth="1"/>
    <col min="8190" max="8190" width="15.7109375" customWidth="1"/>
    <col min="8191" max="8191" width="17.7109375" customWidth="1"/>
    <col min="8441" max="8441" width="6.7109375" customWidth="1"/>
    <col min="8442" max="8443" width="11.7109375" customWidth="1"/>
    <col min="8444" max="8445" width="16.7109375" customWidth="1"/>
    <col min="8446" max="8446" width="15.7109375" customWidth="1"/>
    <col min="8447" max="8447" width="17.7109375" customWidth="1"/>
    <col min="8697" max="8697" width="6.7109375" customWidth="1"/>
    <col min="8698" max="8699" width="11.7109375" customWidth="1"/>
    <col min="8700" max="8701" width="16.7109375" customWidth="1"/>
    <col min="8702" max="8702" width="15.7109375" customWidth="1"/>
    <col min="8703" max="8703" width="17.7109375" customWidth="1"/>
    <col min="8953" max="8953" width="6.7109375" customWidth="1"/>
    <col min="8954" max="8955" width="11.7109375" customWidth="1"/>
    <col min="8956" max="8957" width="16.7109375" customWidth="1"/>
    <col min="8958" max="8958" width="15.7109375" customWidth="1"/>
    <col min="8959" max="8959" width="17.7109375" customWidth="1"/>
    <col min="9209" max="9209" width="6.7109375" customWidth="1"/>
    <col min="9210" max="9211" width="11.7109375" customWidth="1"/>
    <col min="9212" max="9213" width="16.7109375" customWidth="1"/>
    <col min="9214" max="9214" width="15.7109375" customWidth="1"/>
    <col min="9215" max="9215" width="17.7109375" customWidth="1"/>
    <col min="9465" max="9465" width="6.7109375" customWidth="1"/>
    <col min="9466" max="9467" width="11.7109375" customWidth="1"/>
    <col min="9468" max="9469" width="16.7109375" customWidth="1"/>
    <col min="9470" max="9470" width="15.7109375" customWidth="1"/>
    <col min="9471" max="9471" width="17.7109375" customWidth="1"/>
    <col min="9721" max="9721" width="6.7109375" customWidth="1"/>
    <col min="9722" max="9723" width="11.7109375" customWidth="1"/>
    <col min="9724" max="9725" width="16.7109375" customWidth="1"/>
    <col min="9726" max="9726" width="15.7109375" customWidth="1"/>
    <col min="9727" max="9727" width="17.7109375" customWidth="1"/>
    <col min="9977" max="9977" width="6.7109375" customWidth="1"/>
    <col min="9978" max="9979" width="11.7109375" customWidth="1"/>
    <col min="9980" max="9981" width="16.7109375" customWidth="1"/>
    <col min="9982" max="9982" width="15.7109375" customWidth="1"/>
    <col min="9983" max="9983" width="17.7109375" customWidth="1"/>
    <col min="10233" max="10233" width="6.7109375" customWidth="1"/>
    <col min="10234" max="10235" width="11.7109375" customWidth="1"/>
    <col min="10236" max="10237" width="16.7109375" customWidth="1"/>
    <col min="10238" max="10238" width="15.7109375" customWidth="1"/>
    <col min="10239" max="10239" width="17.7109375" customWidth="1"/>
    <col min="10489" max="10489" width="6.7109375" customWidth="1"/>
    <col min="10490" max="10491" width="11.7109375" customWidth="1"/>
    <col min="10492" max="10493" width="16.7109375" customWidth="1"/>
    <col min="10494" max="10494" width="15.7109375" customWidth="1"/>
    <col min="10495" max="10495" width="17.7109375" customWidth="1"/>
    <col min="10745" max="10745" width="6.7109375" customWidth="1"/>
    <col min="10746" max="10747" width="11.7109375" customWidth="1"/>
    <col min="10748" max="10749" width="16.7109375" customWidth="1"/>
    <col min="10750" max="10750" width="15.7109375" customWidth="1"/>
    <col min="10751" max="10751" width="17.7109375" customWidth="1"/>
    <col min="11001" max="11001" width="6.7109375" customWidth="1"/>
    <col min="11002" max="11003" width="11.7109375" customWidth="1"/>
    <col min="11004" max="11005" width="16.7109375" customWidth="1"/>
    <col min="11006" max="11006" width="15.7109375" customWidth="1"/>
    <col min="11007" max="11007" width="17.7109375" customWidth="1"/>
    <col min="11257" max="11257" width="6.7109375" customWidth="1"/>
    <col min="11258" max="11259" width="11.7109375" customWidth="1"/>
    <col min="11260" max="11261" width="16.7109375" customWidth="1"/>
    <col min="11262" max="11262" width="15.7109375" customWidth="1"/>
    <col min="11263" max="11263" width="17.7109375" customWidth="1"/>
    <col min="11513" max="11513" width="6.7109375" customWidth="1"/>
    <col min="11514" max="11515" width="11.7109375" customWidth="1"/>
    <col min="11516" max="11517" width="16.7109375" customWidth="1"/>
    <col min="11518" max="11518" width="15.7109375" customWidth="1"/>
    <col min="11519" max="11519" width="17.7109375" customWidth="1"/>
    <col min="11769" max="11769" width="6.7109375" customWidth="1"/>
    <col min="11770" max="11771" width="11.7109375" customWidth="1"/>
    <col min="11772" max="11773" width="16.7109375" customWidth="1"/>
    <col min="11774" max="11774" width="15.7109375" customWidth="1"/>
    <col min="11775" max="11775" width="17.7109375" customWidth="1"/>
    <col min="12025" max="12025" width="6.7109375" customWidth="1"/>
    <col min="12026" max="12027" width="11.7109375" customWidth="1"/>
    <col min="12028" max="12029" width="16.7109375" customWidth="1"/>
    <col min="12030" max="12030" width="15.7109375" customWidth="1"/>
    <col min="12031" max="12031" width="17.7109375" customWidth="1"/>
    <col min="12281" max="12281" width="6.7109375" customWidth="1"/>
    <col min="12282" max="12283" width="11.7109375" customWidth="1"/>
    <col min="12284" max="12285" width="16.7109375" customWidth="1"/>
    <col min="12286" max="12286" width="15.7109375" customWidth="1"/>
    <col min="12287" max="12287" width="17.7109375" customWidth="1"/>
    <col min="12537" max="12537" width="6.7109375" customWidth="1"/>
    <col min="12538" max="12539" width="11.7109375" customWidth="1"/>
    <col min="12540" max="12541" width="16.7109375" customWidth="1"/>
    <col min="12542" max="12542" width="15.7109375" customWidth="1"/>
    <col min="12543" max="12543" width="17.7109375" customWidth="1"/>
    <col min="12793" max="12793" width="6.7109375" customWidth="1"/>
    <col min="12794" max="12795" width="11.7109375" customWidth="1"/>
    <col min="12796" max="12797" width="16.7109375" customWidth="1"/>
    <col min="12798" max="12798" width="15.7109375" customWidth="1"/>
    <col min="12799" max="12799" width="17.7109375" customWidth="1"/>
    <col min="13049" max="13049" width="6.7109375" customWidth="1"/>
    <col min="13050" max="13051" width="11.7109375" customWidth="1"/>
    <col min="13052" max="13053" width="16.7109375" customWidth="1"/>
    <col min="13054" max="13054" width="15.7109375" customWidth="1"/>
    <col min="13055" max="13055" width="17.7109375" customWidth="1"/>
    <col min="13305" max="13305" width="6.7109375" customWidth="1"/>
    <col min="13306" max="13307" width="11.7109375" customWidth="1"/>
    <col min="13308" max="13309" width="16.7109375" customWidth="1"/>
    <col min="13310" max="13310" width="15.7109375" customWidth="1"/>
    <col min="13311" max="13311" width="17.7109375" customWidth="1"/>
    <col min="13561" max="13561" width="6.7109375" customWidth="1"/>
    <col min="13562" max="13563" width="11.7109375" customWidth="1"/>
    <col min="13564" max="13565" width="16.7109375" customWidth="1"/>
    <col min="13566" max="13566" width="15.7109375" customWidth="1"/>
    <col min="13567" max="13567" width="17.7109375" customWidth="1"/>
    <col min="13817" max="13817" width="6.7109375" customWidth="1"/>
    <col min="13818" max="13819" width="11.7109375" customWidth="1"/>
    <col min="13820" max="13821" width="16.7109375" customWidth="1"/>
    <col min="13822" max="13822" width="15.7109375" customWidth="1"/>
    <col min="13823" max="13823" width="17.7109375" customWidth="1"/>
    <col min="14073" max="14073" width="6.7109375" customWidth="1"/>
    <col min="14074" max="14075" width="11.7109375" customWidth="1"/>
    <col min="14076" max="14077" width="16.7109375" customWidth="1"/>
    <col min="14078" max="14078" width="15.7109375" customWidth="1"/>
    <col min="14079" max="14079" width="17.7109375" customWidth="1"/>
    <col min="14329" max="14329" width="6.7109375" customWidth="1"/>
    <col min="14330" max="14331" width="11.7109375" customWidth="1"/>
    <col min="14332" max="14333" width="16.7109375" customWidth="1"/>
    <col min="14334" max="14334" width="15.7109375" customWidth="1"/>
    <col min="14335" max="14335" width="17.7109375" customWidth="1"/>
    <col min="14585" max="14585" width="6.7109375" customWidth="1"/>
    <col min="14586" max="14587" width="11.7109375" customWidth="1"/>
    <col min="14588" max="14589" width="16.7109375" customWidth="1"/>
    <col min="14590" max="14590" width="15.7109375" customWidth="1"/>
    <col min="14591" max="14591" width="17.7109375" customWidth="1"/>
    <col min="14841" max="14841" width="6.7109375" customWidth="1"/>
    <col min="14842" max="14843" width="11.7109375" customWidth="1"/>
    <col min="14844" max="14845" width="16.7109375" customWidth="1"/>
    <col min="14846" max="14846" width="15.7109375" customWidth="1"/>
    <col min="14847" max="14847" width="17.7109375" customWidth="1"/>
    <col min="15097" max="15097" width="6.7109375" customWidth="1"/>
    <col min="15098" max="15099" width="11.7109375" customWidth="1"/>
    <col min="15100" max="15101" width="16.7109375" customWidth="1"/>
    <col min="15102" max="15102" width="15.7109375" customWidth="1"/>
    <col min="15103" max="15103" width="17.7109375" customWidth="1"/>
    <col min="15353" max="15353" width="6.7109375" customWidth="1"/>
    <col min="15354" max="15355" width="11.7109375" customWidth="1"/>
    <col min="15356" max="15357" width="16.7109375" customWidth="1"/>
    <col min="15358" max="15358" width="15.7109375" customWidth="1"/>
    <col min="15359" max="15359" width="17.7109375" customWidth="1"/>
    <col min="15609" max="15609" width="6.7109375" customWidth="1"/>
    <col min="15610" max="15611" width="11.7109375" customWidth="1"/>
    <col min="15612" max="15613" width="16.7109375" customWidth="1"/>
    <col min="15614" max="15614" width="15.7109375" customWidth="1"/>
    <col min="15615" max="15615" width="17.7109375" customWidth="1"/>
    <col min="15865" max="15865" width="6.7109375" customWidth="1"/>
    <col min="15866" max="15867" width="11.7109375" customWidth="1"/>
    <col min="15868" max="15869" width="16.7109375" customWidth="1"/>
    <col min="15870" max="15870" width="15.7109375" customWidth="1"/>
    <col min="15871" max="15871" width="17.7109375" customWidth="1"/>
    <col min="16121" max="16121" width="6.7109375" customWidth="1"/>
    <col min="16122" max="16123" width="11.7109375" customWidth="1"/>
    <col min="16124" max="16125" width="16.7109375" customWidth="1"/>
    <col min="16126" max="16126" width="15.7109375" customWidth="1"/>
    <col min="16127" max="16127" width="17.7109375" customWidth="1"/>
  </cols>
  <sheetData>
    <row r="1" spans="2:8" ht="88.5" customHeight="1" thickBot="1" x14ac:dyDescent="0.3"/>
    <row r="2" spans="2:8" ht="26.1" customHeight="1" thickBot="1" x14ac:dyDescent="0.3">
      <c r="B2" s="171" t="s">
        <v>105</v>
      </c>
      <c r="C2" s="172"/>
      <c r="D2" s="172"/>
      <c r="E2" s="172"/>
      <c r="F2" s="172"/>
      <c r="G2" s="172"/>
      <c r="H2" s="173"/>
    </row>
    <row r="3" spans="2:8" ht="9.9499999999999993" customHeight="1" x14ac:dyDescent="0.25">
      <c r="B3" s="181"/>
      <c r="C3" s="182"/>
      <c r="D3" s="182"/>
      <c r="E3" s="182"/>
      <c r="F3" s="182"/>
      <c r="G3" s="182"/>
      <c r="H3" s="183"/>
    </row>
    <row r="4" spans="2:8" ht="50.25" customHeight="1" x14ac:dyDescent="0.25">
      <c r="B4" s="184" t="s">
        <v>106</v>
      </c>
      <c r="C4" s="185"/>
      <c r="D4" s="185"/>
      <c r="E4" s="185"/>
      <c r="F4" s="185"/>
      <c r="G4" s="185"/>
      <c r="H4" s="186"/>
    </row>
    <row r="5" spans="2:8" ht="9.9499999999999993" customHeight="1" thickBot="1" x14ac:dyDescent="0.3">
      <c r="B5" s="187"/>
      <c r="C5" s="188"/>
      <c r="D5" s="188"/>
      <c r="E5" s="188"/>
      <c r="F5" s="188"/>
      <c r="G5" s="188"/>
      <c r="H5" s="189"/>
    </row>
    <row r="6" spans="2:8" ht="26.1" customHeight="1" thickBot="1" x14ac:dyDescent="0.3">
      <c r="B6" s="171" t="s">
        <v>107</v>
      </c>
      <c r="C6" s="172"/>
      <c r="D6" s="172"/>
      <c r="E6" s="172"/>
      <c r="F6" s="172"/>
      <c r="G6" s="172"/>
      <c r="H6" s="173"/>
    </row>
    <row r="7" spans="2:8" ht="9.9499999999999993" customHeight="1" thickBot="1" x14ac:dyDescent="0.3">
      <c r="B7" s="174"/>
      <c r="C7" s="175"/>
      <c r="D7" s="175"/>
      <c r="E7" s="175"/>
      <c r="F7" s="175"/>
      <c r="G7" s="175"/>
      <c r="H7" s="176"/>
    </row>
    <row r="8" spans="2:8" ht="20.100000000000001" customHeight="1" thickBot="1" x14ac:dyDescent="0.3">
      <c r="B8" s="177" t="s">
        <v>108</v>
      </c>
      <c r="C8" s="178"/>
      <c r="D8" s="179" t="s">
        <v>109</v>
      </c>
      <c r="E8" s="180"/>
      <c r="F8" s="61" t="s">
        <v>110</v>
      </c>
      <c r="G8" s="62" t="s">
        <v>111</v>
      </c>
      <c r="H8" s="63" t="s">
        <v>112</v>
      </c>
    </row>
    <row r="9" spans="2:8" ht="9.9499999999999993" customHeight="1" thickBot="1" x14ac:dyDescent="0.3">
      <c r="B9" s="190"/>
      <c r="C9" s="191"/>
      <c r="D9" s="191"/>
      <c r="E9" s="191"/>
      <c r="F9" s="191"/>
      <c r="G9" s="191"/>
      <c r="H9" s="192"/>
    </row>
    <row r="10" spans="2:8" s="64" customFormat="1" ht="20.100000000000001" customHeight="1" thickBot="1" x14ac:dyDescent="0.25">
      <c r="B10" s="193" t="s">
        <v>113</v>
      </c>
      <c r="C10" s="194"/>
      <c r="D10" s="194"/>
      <c r="E10" s="194"/>
      <c r="F10" s="194"/>
      <c r="G10" s="195" t="s">
        <v>114</v>
      </c>
      <c r="H10" s="196"/>
    </row>
    <row r="11" spans="2:8" ht="9.9499999999999993" customHeight="1" thickBot="1" x14ac:dyDescent="0.3">
      <c r="B11" s="197"/>
      <c r="C11" s="198"/>
      <c r="D11" s="198"/>
      <c r="E11" s="198"/>
      <c r="F11" s="198"/>
      <c r="G11" s="198"/>
      <c r="H11" s="199"/>
    </row>
    <row r="12" spans="2:8" ht="21.95" customHeight="1" x14ac:dyDescent="0.25">
      <c r="B12" s="200" t="s">
        <v>115</v>
      </c>
      <c r="C12" s="201"/>
      <c r="D12" s="201"/>
      <c r="E12" s="201"/>
      <c r="F12" s="201"/>
      <c r="G12" s="201"/>
      <c r="H12" s="202"/>
    </row>
    <row r="13" spans="2:8" ht="18" customHeight="1" x14ac:dyDescent="0.25">
      <c r="B13" s="210" t="s">
        <v>116</v>
      </c>
      <c r="C13" s="212" t="s">
        <v>117</v>
      </c>
      <c r="D13" s="212"/>
      <c r="E13" s="204" t="s">
        <v>118</v>
      </c>
      <c r="F13" s="214"/>
      <c r="G13" s="204" t="s">
        <v>119</v>
      </c>
      <c r="H13" s="205"/>
    </row>
    <row r="14" spans="2:8" ht="18" customHeight="1" thickBot="1" x14ac:dyDescent="0.3">
      <c r="B14" s="211"/>
      <c r="C14" s="213"/>
      <c r="D14" s="213"/>
      <c r="E14" s="65" t="s">
        <v>120</v>
      </c>
      <c r="F14" s="65" t="s">
        <v>121</v>
      </c>
      <c r="G14" s="65" t="s">
        <v>120</v>
      </c>
      <c r="H14" s="66" t="s">
        <v>121</v>
      </c>
    </row>
    <row r="15" spans="2:8" ht="18" customHeight="1" thickBot="1" x14ac:dyDescent="0.3">
      <c r="B15" s="206" t="s">
        <v>122</v>
      </c>
      <c r="C15" s="207"/>
      <c r="D15" s="207"/>
      <c r="E15" s="207"/>
      <c r="F15" s="207"/>
      <c r="G15" s="207"/>
      <c r="H15" s="208"/>
    </row>
    <row r="16" spans="2:8" ht="15.75" customHeight="1" thickTop="1" x14ac:dyDescent="0.25">
      <c r="B16" s="67" t="s">
        <v>123</v>
      </c>
      <c r="C16" s="203" t="s">
        <v>124</v>
      </c>
      <c r="D16" s="203"/>
      <c r="E16" s="68">
        <v>0.05</v>
      </c>
      <c r="F16" s="68">
        <v>0.05</v>
      </c>
      <c r="G16" s="68">
        <v>0.2</v>
      </c>
      <c r="H16" s="69">
        <v>0.2</v>
      </c>
    </row>
    <row r="17" spans="2:8" ht="15" customHeight="1" x14ac:dyDescent="0.25">
      <c r="B17" s="70" t="s">
        <v>125</v>
      </c>
      <c r="C17" s="209" t="s">
        <v>126</v>
      </c>
      <c r="D17" s="209"/>
      <c r="E17" s="71">
        <v>1.4999999999999999E-2</v>
      </c>
      <c r="F17" s="71">
        <v>1.4999999999999999E-2</v>
      </c>
      <c r="G17" s="71">
        <v>1.4999999999999999E-2</v>
      </c>
      <c r="H17" s="72">
        <v>1.4999999999999999E-2</v>
      </c>
    </row>
    <row r="18" spans="2:8" ht="15" customHeight="1" x14ac:dyDescent="0.25">
      <c r="B18" s="70" t="s">
        <v>127</v>
      </c>
      <c r="C18" s="209" t="s">
        <v>128</v>
      </c>
      <c r="D18" s="209"/>
      <c r="E18" s="71">
        <v>0.01</v>
      </c>
      <c r="F18" s="71">
        <v>0.01</v>
      </c>
      <c r="G18" s="71">
        <v>0.01</v>
      </c>
      <c r="H18" s="72">
        <v>0.01</v>
      </c>
    </row>
    <row r="19" spans="2:8" ht="15" customHeight="1" x14ac:dyDescent="0.25">
      <c r="B19" s="70" t="s">
        <v>129</v>
      </c>
      <c r="C19" s="209" t="s">
        <v>130</v>
      </c>
      <c r="D19" s="209"/>
      <c r="E19" s="71">
        <v>2E-3</v>
      </c>
      <c r="F19" s="71">
        <v>2E-3</v>
      </c>
      <c r="G19" s="71">
        <v>2E-3</v>
      </c>
      <c r="H19" s="72">
        <v>2E-3</v>
      </c>
    </row>
    <row r="20" spans="2:8" ht="15" customHeight="1" x14ac:dyDescent="0.25">
      <c r="B20" s="70" t="s">
        <v>131</v>
      </c>
      <c r="C20" s="209" t="s">
        <v>132</v>
      </c>
      <c r="D20" s="209"/>
      <c r="E20" s="71">
        <v>6.0000000000000001E-3</v>
      </c>
      <c r="F20" s="71">
        <v>6.0000000000000001E-3</v>
      </c>
      <c r="G20" s="71">
        <v>6.0000000000000001E-3</v>
      </c>
      <c r="H20" s="72">
        <v>6.0000000000000001E-3</v>
      </c>
    </row>
    <row r="21" spans="2:8" ht="15" customHeight="1" x14ac:dyDescent="0.25">
      <c r="B21" s="70" t="s">
        <v>133</v>
      </c>
      <c r="C21" s="209" t="s">
        <v>134</v>
      </c>
      <c r="D21" s="209"/>
      <c r="E21" s="71">
        <v>2.5000000000000001E-2</v>
      </c>
      <c r="F21" s="71">
        <v>2.5000000000000001E-2</v>
      </c>
      <c r="G21" s="71">
        <v>2.5000000000000001E-2</v>
      </c>
      <c r="H21" s="72">
        <v>2.5000000000000001E-2</v>
      </c>
    </row>
    <row r="22" spans="2:8" ht="30" customHeight="1" x14ac:dyDescent="0.25">
      <c r="B22" s="70" t="s">
        <v>135</v>
      </c>
      <c r="C22" s="209" t="s">
        <v>136</v>
      </c>
      <c r="D22" s="209"/>
      <c r="E22" s="71">
        <v>0.03</v>
      </c>
      <c r="F22" s="71">
        <v>0.03</v>
      </c>
      <c r="G22" s="71">
        <v>0.03</v>
      </c>
      <c r="H22" s="72">
        <v>0.03</v>
      </c>
    </row>
    <row r="23" spans="2:8" ht="15" customHeight="1" x14ac:dyDescent="0.25">
      <c r="B23" s="70" t="s">
        <v>137</v>
      </c>
      <c r="C23" s="209" t="s">
        <v>138</v>
      </c>
      <c r="D23" s="209"/>
      <c r="E23" s="71">
        <v>0.08</v>
      </c>
      <c r="F23" s="71">
        <v>0.08</v>
      </c>
      <c r="G23" s="71">
        <v>0.08</v>
      </c>
      <c r="H23" s="72">
        <v>0.08</v>
      </c>
    </row>
    <row r="24" spans="2:8" ht="15" customHeight="1" thickBot="1" x14ac:dyDescent="0.3">
      <c r="B24" s="73" t="s">
        <v>139</v>
      </c>
      <c r="C24" s="215" t="s">
        <v>140</v>
      </c>
      <c r="D24" s="215"/>
      <c r="E24" s="74">
        <v>0</v>
      </c>
      <c r="F24" s="74">
        <v>0</v>
      </c>
      <c r="G24" s="74">
        <v>0</v>
      </c>
      <c r="H24" s="75">
        <v>0</v>
      </c>
    </row>
    <row r="25" spans="2:8" ht="20.100000000000001" customHeight="1" thickTop="1" thickBot="1" x14ac:dyDescent="0.3">
      <c r="B25" s="76" t="s">
        <v>141</v>
      </c>
      <c r="C25" s="216" t="s">
        <v>142</v>
      </c>
      <c r="D25" s="216"/>
      <c r="E25" s="77">
        <f>SUM(E16:E24)</f>
        <v>0.21800000000000003</v>
      </c>
      <c r="F25" s="77">
        <f>SUM(F16:F24)</f>
        <v>0.21800000000000003</v>
      </c>
      <c r="G25" s="77">
        <f>SUM(G16:G24)</f>
        <v>0.36800000000000005</v>
      </c>
      <c r="H25" s="78">
        <f>SUM(H16:H24)</f>
        <v>0.36800000000000005</v>
      </c>
    </row>
    <row r="26" spans="2:8" ht="9.9499999999999993" customHeight="1" thickBot="1" x14ac:dyDescent="0.3">
      <c r="B26" s="197"/>
      <c r="C26" s="198"/>
      <c r="D26" s="198"/>
      <c r="E26" s="198"/>
      <c r="F26" s="198"/>
      <c r="G26" s="198"/>
      <c r="H26" s="199"/>
    </row>
    <row r="27" spans="2:8" ht="18" customHeight="1" thickBot="1" x14ac:dyDescent="0.3">
      <c r="B27" s="206" t="s">
        <v>143</v>
      </c>
      <c r="C27" s="207"/>
      <c r="D27" s="207"/>
      <c r="E27" s="207"/>
      <c r="F27" s="207"/>
      <c r="G27" s="207"/>
      <c r="H27" s="208"/>
    </row>
    <row r="28" spans="2:8" ht="30" customHeight="1" thickTop="1" x14ac:dyDescent="0.25">
      <c r="B28" s="67" t="s">
        <v>144</v>
      </c>
      <c r="C28" s="203" t="s">
        <v>145</v>
      </c>
      <c r="D28" s="203"/>
      <c r="E28" s="68">
        <v>0.17929999999999999</v>
      </c>
      <c r="F28" s="68" t="s">
        <v>146</v>
      </c>
      <c r="G28" s="68">
        <v>0.17929999999999999</v>
      </c>
      <c r="H28" s="69" t="s">
        <v>146</v>
      </c>
    </row>
    <row r="29" spans="2:8" ht="15" customHeight="1" x14ac:dyDescent="0.25">
      <c r="B29" s="70" t="s">
        <v>147</v>
      </c>
      <c r="C29" s="209" t="s">
        <v>148</v>
      </c>
      <c r="D29" s="209"/>
      <c r="E29" s="71">
        <v>4.24E-2</v>
      </c>
      <c r="F29" s="71" t="s">
        <v>146</v>
      </c>
      <c r="G29" s="71">
        <v>4.24E-2</v>
      </c>
      <c r="H29" s="72" t="s">
        <v>146</v>
      </c>
    </row>
    <row r="30" spans="2:8" ht="15" customHeight="1" x14ac:dyDescent="0.25">
      <c r="B30" s="70" t="s">
        <v>149</v>
      </c>
      <c r="C30" s="209" t="s">
        <v>150</v>
      </c>
      <c r="D30" s="209"/>
      <c r="E30" s="71">
        <v>8.5000000000000006E-3</v>
      </c>
      <c r="F30" s="71">
        <v>6.4999999999999997E-3</v>
      </c>
      <c r="G30" s="71">
        <v>8.5000000000000006E-3</v>
      </c>
      <c r="H30" s="72">
        <v>6.4999999999999997E-3</v>
      </c>
    </row>
    <row r="31" spans="2:8" ht="15" customHeight="1" x14ac:dyDescent="0.25">
      <c r="B31" s="70" t="s">
        <v>151</v>
      </c>
      <c r="C31" s="209" t="s">
        <v>152</v>
      </c>
      <c r="D31" s="209"/>
      <c r="E31" s="71">
        <v>0.1096</v>
      </c>
      <c r="F31" s="71">
        <v>8.3299999999999999E-2</v>
      </c>
      <c r="G31" s="71">
        <v>0.1096</v>
      </c>
      <c r="H31" s="72">
        <v>8.3299999999999999E-2</v>
      </c>
    </row>
    <row r="32" spans="2:8" ht="15" customHeight="1" x14ac:dyDescent="0.25">
      <c r="B32" s="70" t="s">
        <v>153</v>
      </c>
      <c r="C32" s="209" t="s">
        <v>154</v>
      </c>
      <c r="D32" s="209"/>
      <c r="E32" s="71">
        <v>6.9999999999999999E-4</v>
      </c>
      <c r="F32" s="71">
        <v>5.0000000000000001E-4</v>
      </c>
      <c r="G32" s="71">
        <v>6.9999999999999999E-4</v>
      </c>
      <c r="H32" s="72">
        <v>5.0000000000000001E-4</v>
      </c>
    </row>
    <row r="33" spans="2:8" ht="15" customHeight="1" x14ac:dyDescent="0.25">
      <c r="B33" s="70" t="s">
        <v>155</v>
      </c>
      <c r="C33" s="209" t="s">
        <v>156</v>
      </c>
      <c r="D33" s="209"/>
      <c r="E33" s="71">
        <v>7.3000000000000001E-3</v>
      </c>
      <c r="F33" s="71">
        <v>5.5999999999999999E-3</v>
      </c>
      <c r="G33" s="71">
        <v>7.3000000000000001E-3</v>
      </c>
      <c r="H33" s="71">
        <v>5.5999999999999999E-3</v>
      </c>
    </row>
    <row r="34" spans="2:8" ht="15" customHeight="1" x14ac:dyDescent="0.25">
      <c r="B34" s="70" t="s">
        <v>157</v>
      </c>
      <c r="C34" s="209" t="s">
        <v>158</v>
      </c>
      <c r="D34" s="209"/>
      <c r="E34" s="71">
        <v>1.5299999999999999E-2</v>
      </c>
      <c r="F34" s="71" t="s">
        <v>146</v>
      </c>
      <c r="G34" s="71">
        <v>1.5299999999999999E-2</v>
      </c>
      <c r="H34" s="72" t="s">
        <v>146</v>
      </c>
    </row>
    <row r="35" spans="2:8" ht="30" customHeight="1" x14ac:dyDescent="0.25">
      <c r="B35" s="70" t="s">
        <v>159</v>
      </c>
      <c r="C35" s="209" t="s">
        <v>160</v>
      </c>
      <c r="D35" s="209"/>
      <c r="E35" s="71">
        <v>1E-3</v>
      </c>
      <c r="F35" s="71">
        <v>6.9999999999999999E-4</v>
      </c>
      <c r="G35" s="71">
        <v>1E-3</v>
      </c>
      <c r="H35" s="71">
        <v>6.9999999999999999E-4</v>
      </c>
    </row>
    <row r="36" spans="2:8" ht="15" customHeight="1" x14ac:dyDescent="0.25">
      <c r="B36" s="70" t="s">
        <v>161</v>
      </c>
      <c r="C36" s="209" t="s">
        <v>162</v>
      </c>
      <c r="D36" s="209"/>
      <c r="E36" s="71">
        <v>0.1061</v>
      </c>
      <c r="F36" s="71">
        <v>8.0600000000000005E-2</v>
      </c>
      <c r="G36" s="71">
        <v>0.1061</v>
      </c>
      <c r="H36" s="71">
        <v>8.0600000000000005E-2</v>
      </c>
    </row>
    <row r="37" spans="2:8" ht="15" customHeight="1" thickBot="1" x14ac:dyDescent="0.3">
      <c r="B37" s="73" t="s">
        <v>163</v>
      </c>
      <c r="C37" s="215" t="s">
        <v>164</v>
      </c>
      <c r="D37" s="215"/>
      <c r="E37" s="74">
        <v>2.9999999999999997E-4</v>
      </c>
      <c r="F37" s="74">
        <v>2.9999999999999997E-4</v>
      </c>
      <c r="G37" s="74">
        <v>2.9999999999999997E-4</v>
      </c>
      <c r="H37" s="74">
        <v>2.9999999999999997E-4</v>
      </c>
    </row>
    <row r="38" spans="2:8" ht="20.100000000000001" customHeight="1" thickTop="1" thickBot="1" x14ac:dyDescent="0.3">
      <c r="B38" s="76" t="s">
        <v>165</v>
      </c>
      <c r="C38" s="216" t="s">
        <v>142</v>
      </c>
      <c r="D38" s="216"/>
      <c r="E38" s="77">
        <f>SUM(E28:E37)</f>
        <v>0.47049999999999997</v>
      </c>
      <c r="F38" s="77">
        <f>SUM(F28:F37)</f>
        <v>0.17750000000000002</v>
      </c>
      <c r="G38" s="77">
        <f>SUM(G28:G37)</f>
        <v>0.47049999999999997</v>
      </c>
      <c r="H38" s="78">
        <f>SUM(H28:H37)</f>
        <v>0.17750000000000002</v>
      </c>
    </row>
    <row r="39" spans="2:8" ht="18" customHeight="1" thickBot="1" x14ac:dyDescent="0.3">
      <c r="B39" s="206" t="s">
        <v>166</v>
      </c>
      <c r="C39" s="207"/>
      <c r="D39" s="207"/>
      <c r="E39" s="207"/>
      <c r="F39" s="207"/>
      <c r="G39" s="207"/>
      <c r="H39" s="208"/>
    </row>
    <row r="40" spans="2:8" ht="15" customHeight="1" thickTop="1" x14ac:dyDescent="0.25">
      <c r="B40" s="67" t="s">
        <v>167</v>
      </c>
      <c r="C40" s="203" t="s">
        <v>168</v>
      </c>
      <c r="D40" s="203"/>
      <c r="E40" s="68">
        <v>4.5699999999999998E-2</v>
      </c>
      <c r="F40" s="68">
        <v>3.4700000000000002E-2</v>
      </c>
      <c r="G40" s="68">
        <v>4.5699999999999998E-2</v>
      </c>
      <c r="H40" s="68">
        <v>3.4700000000000002E-2</v>
      </c>
    </row>
    <row r="41" spans="2:8" ht="15" customHeight="1" x14ac:dyDescent="0.25">
      <c r="B41" s="70" t="s">
        <v>169</v>
      </c>
      <c r="C41" s="209" t="s">
        <v>170</v>
      </c>
      <c r="D41" s="209"/>
      <c r="E41" s="71">
        <v>1.1000000000000001E-3</v>
      </c>
      <c r="F41" s="71">
        <v>8.0000000000000004E-4</v>
      </c>
      <c r="G41" s="71">
        <v>1.1000000000000001E-3</v>
      </c>
      <c r="H41" s="71">
        <v>8.0000000000000004E-4</v>
      </c>
    </row>
    <row r="42" spans="2:8" ht="15" customHeight="1" x14ac:dyDescent="0.25">
      <c r="B42" s="70" t="s">
        <v>171</v>
      </c>
      <c r="C42" s="209" t="s">
        <v>172</v>
      </c>
      <c r="D42" s="209"/>
      <c r="E42" s="71">
        <v>3.4599999999999999E-2</v>
      </c>
      <c r="F42" s="71">
        <v>2.6100000000000002E-2</v>
      </c>
      <c r="G42" s="71">
        <v>3.4599999999999999E-2</v>
      </c>
      <c r="H42" s="71">
        <v>2.6100000000000002E-2</v>
      </c>
    </row>
    <row r="43" spans="2:8" ht="30" customHeight="1" x14ac:dyDescent="0.25">
      <c r="B43" s="70" t="s">
        <v>173</v>
      </c>
      <c r="C43" s="209" t="s">
        <v>174</v>
      </c>
      <c r="D43" s="209"/>
      <c r="E43" s="71">
        <v>2.75E-2</v>
      </c>
      <c r="F43" s="71">
        <v>2.1100000000000001E-2</v>
      </c>
      <c r="G43" s="71">
        <v>2.75E-2</v>
      </c>
      <c r="H43" s="71">
        <v>2.1100000000000001E-2</v>
      </c>
    </row>
    <row r="44" spans="2:8" ht="15" customHeight="1" thickBot="1" x14ac:dyDescent="0.3">
      <c r="B44" s="73" t="s">
        <v>175</v>
      </c>
      <c r="C44" s="215" t="s">
        <v>176</v>
      </c>
      <c r="D44" s="215"/>
      <c r="E44" s="74">
        <v>3.8E-3</v>
      </c>
      <c r="F44" s="74">
        <v>2.8999999999999998E-3</v>
      </c>
      <c r="G44" s="74">
        <v>3.8E-3</v>
      </c>
      <c r="H44" s="74">
        <v>2.8999999999999998E-3</v>
      </c>
    </row>
    <row r="45" spans="2:8" ht="20.100000000000001" customHeight="1" thickTop="1" thickBot="1" x14ac:dyDescent="0.3">
      <c r="B45" s="76" t="s">
        <v>177</v>
      </c>
      <c r="C45" s="216" t="s">
        <v>142</v>
      </c>
      <c r="D45" s="216"/>
      <c r="E45" s="77">
        <f>SUM(E40:E44)</f>
        <v>0.11269999999999999</v>
      </c>
      <c r="F45" s="77">
        <f>SUM(F40:F44)</f>
        <v>8.5599999999999996E-2</v>
      </c>
      <c r="G45" s="77">
        <f>SUM(G40:G44)</f>
        <v>0.11269999999999999</v>
      </c>
      <c r="H45" s="78">
        <f>SUM(H40:H44)</f>
        <v>8.5599999999999996E-2</v>
      </c>
    </row>
    <row r="46" spans="2:8" ht="9.9499999999999993" customHeight="1" thickBot="1" x14ac:dyDescent="0.3">
      <c r="B46" s="197"/>
      <c r="C46" s="198"/>
      <c r="D46" s="198"/>
      <c r="E46" s="198"/>
      <c r="F46" s="198"/>
      <c r="G46" s="198"/>
      <c r="H46" s="199"/>
    </row>
    <row r="47" spans="2:8" ht="18" customHeight="1" thickBot="1" x14ac:dyDescent="0.3">
      <c r="B47" s="206" t="s">
        <v>178</v>
      </c>
      <c r="C47" s="207"/>
      <c r="D47" s="207"/>
      <c r="E47" s="207"/>
      <c r="F47" s="207"/>
      <c r="G47" s="207"/>
      <c r="H47" s="208"/>
    </row>
    <row r="48" spans="2:8" ht="30" customHeight="1" thickTop="1" x14ac:dyDescent="0.25">
      <c r="B48" s="67" t="s">
        <v>179</v>
      </c>
      <c r="C48" s="203" t="s">
        <v>180</v>
      </c>
      <c r="D48" s="203"/>
      <c r="E48" s="68">
        <v>9.7100000000000006E-2</v>
      </c>
      <c r="F48" s="68">
        <v>3.4500000000000003E-2</v>
      </c>
      <c r="G48" s="68">
        <v>0.1731</v>
      </c>
      <c r="H48" s="69">
        <v>6.5299999999999997E-2</v>
      </c>
    </row>
    <row r="49" spans="2:8" ht="75" customHeight="1" thickBot="1" x14ac:dyDescent="0.3">
      <c r="B49" s="73" t="s">
        <v>181</v>
      </c>
      <c r="C49" s="215" t="s">
        <v>182</v>
      </c>
      <c r="D49" s="215"/>
      <c r="E49" s="74">
        <v>3.8999999999999998E-3</v>
      </c>
      <c r="F49" s="74">
        <v>3.0000000000000001E-3</v>
      </c>
      <c r="G49" s="74">
        <v>4.1000000000000003E-3</v>
      </c>
      <c r="H49" s="75">
        <v>3.0999999999999999E-3</v>
      </c>
    </row>
    <row r="50" spans="2:8" ht="20.100000000000001" customHeight="1" thickTop="1" x14ac:dyDescent="0.25">
      <c r="B50" s="79" t="s">
        <v>183</v>
      </c>
      <c r="C50" s="217" t="s">
        <v>142</v>
      </c>
      <c r="D50" s="217"/>
      <c r="E50" s="80">
        <f>SUM(E48:E49)</f>
        <v>0.10100000000000001</v>
      </c>
      <c r="F50" s="80">
        <f>SUM(F48:F49)</f>
        <v>3.7500000000000006E-2</v>
      </c>
      <c r="G50" s="80">
        <f>SUM(G48:G49)</f>
        <v>0.1772</v>
      </c>
      <c r="H50" s="81">
        <f>SUM(H48:H49)</f>
        <v>6.8400000000000002E-2</v>
      </c>
    </row>
    <row r="51" spans="2:8" ht="9.9499999999999993" customHeight="1" thickBot="1" x14ac:dyDescent="0.3">
      <c r="B51" s="197"/>
      <c r="C51" s="198"/>
      <c r="D51" s="198"/>
      <c r="E51" s="198"/>
      <c r="F51" s="198"/>
      <c r="G51" s="198"/>
      <c r="H51" s="199"/>
    </row>
    <row r="52" spans="2:8" ht="20.100000000000001" customHeight="1" thickBot="1" x14ac:dyDescent="0.3">
      <c r="B52" s="218" t="s">
        <v>184</v>
      </c>
      <c r="C52" s="219"/>
      <c r="D52" s="220"/>
      <c r="E52" s="82">
        <f>E25+E38+E45+E50</f>
        <v>0.9022</v>
      </c>
      <c r="F52" s="82">
        <f>F25+F38+F45+F50</f>
        <v>0.51860000000000006</v>
      </c>
      <c r="G52" s="82">
        <f>G25+G38+G45+G50</f>
        <v>1.1284000000000001</v>
      </c>
      <c r="H52" s="83">
        <f>H25+H38+H45+H50</f>
        <v>0.69950000000000012</v>
      </c>
    </row>
    <row r="53" spans="2:8" ht="15" customHeight="1" x14ac:dyDescent="0.25">
      <c r="B53" s="221"/>
      <c r="C53" s="222"/>
      <c r="D53" s="222"/>
      <c r="E53" s="222"/>
      <c r="F53" s="222"/>
      <c r="G53" s="222"/>
      <c r="H53" s="223"/>
    </row>
    <row r="54" spans="2:8" ht="15" customHeight="1" x14ac:dyDescent="0.25">
      <c r="B54" s="84" t="s">
        <v>185</v>
      </c>
      <c r="C54" s="224" t="s">
        <v>186</v>
      </c>
      <c r="D54" s="224"/>
      <c r="E54" s="224"/>
      <c r="F54" s="85" t="s">
        <v>187</v>
      </c>
      <c r="G54" s="225" t="s">
        <v>188</v>
      </c>
      <c r="H54" s="226"/>
    </row>
    <row r="55" spans="2:8" ht="15" customHeight="1" x14ac:dyDescent="0.25">
      <c r="B55" s="240"/>
      <c r="C55" s="241"/>
      <c r="D55" s="241"/>
      <c r="E55" s="241"/>
      <c r="F55" s="241"/>
      <c r="G55" s="241"/>
      <c r="H55" s="242"/>
    </row>
    <row r="56" spans="2:8" ht="15" customHeight="1" x14ac:dyDescent="0.25">
      <c r="B56" s="227" t="s">
        <v>189</v>
      </c>
      <c r="C56" s="243"/>
      <c r="D56" s="243"/>
      <c r="E56" s="243"/>
      <c r="F56" s="243"/>
      <c r="G56" s="243"/>
      <c r="H56" s="86" t="str">
        <f>G10</f>
        <v>Março/2026</v>
      </c>
    </row>
    <row r="57" spans="2:8" ht="15" customHeight="1" x14ac:dyDescent="0.25">
      <c r="B57" s="244"/>
      <c r="C57" s="245"/>
      <c r="D57" s="245"/>
      <c r="E57" s="245"/>
      <c r="F57" s="245"/>
      <c r="G57" s="245"/>
      <c r="H57" s="246"/>
    </row>
    <row r="58" spans="2:8" ht="15" customHeight="1" x14ac:dyDescent="0.25">
      <c r="B58" s="227" t="s">
        <v>190</v>
      </c>
      <c r="C58" s="243"/>
      <c r="D58" s="243"/>
      <c r="E58" s="243"/>
      <c r="F58" s="243"/>
      <c r="G58" s="243"/>
      <c r="H58" s="87" t="str">
        <f>H8</f>
        <v>Jan/2025</v>
      </c>
    </row>
    <row r="59" spans="2:8" ht="7.5" customHeight="1" x14ac:dyDescent="0.25">
      <c r="B59" s="88"/>
      <c r="C59" s="89" t="s">
        <v>118</v>
      </c>
      <c r="D59" s="89" t="s">
        <v>119</v>
      </c>
      <c r="E59" s="89"/>
      <c r="F59" s="90"/>
      <c r="G59" s="89"/>
      <c r="H59" s="91"/>
    </row>
    <row r="60" spans="2:8" ht="7.5" customHeight="1" x14ac:dyDescent="0.25">
      <c r="B60" s="88"/>
      <c r="C60" s="89" t="s">
        <v>191</v>
      </c>
      <c r="D60" s="89" t="s">
        <v>192</v>
      </c>
      <c r="E60" s="89"/>
      <c r="F60" s="89"/>
      <c r="G60" s="89"/>
      <c r="H60" s="91"/>
    </row>
    <row r="61" spans="2:8" ht="15" customHeight="1" x14ac:dyDescent="0.25">
      <c r="B61" s="227" t="s">
        <v>193</v>
      </c>
      <c r="C61" s="228"/>
      <c r="D61" s="228"/>
      <c r="E61" s="228"/>
      <c r="F61" s="228"/>
      <c r="G61" s="92" t="s">
        <v>119</v>
      </c>
      <c r="H61" s="93" t="s">
        <v>192</v>
      </c>
    </row>
    <row r="62" spans="2:8" ht="15" customHeight="1" x14ac:dyDescent="0.25">
      <c r="B62" s="229" t="s">
        <v>194</v>
      </c>
      <c r="C62" s="230"/>
      <c r="D62" s="230"/>
      <c r="E62" s="230"/>
      <c r="F62" s="230"/>
      <c r="G62" s="230"/>
      <c r="H62" s="231"/>
    </row>
    <row r="63" spans="2:8" ht="15" customHeight="1" thickBot="1" x14ac:dyDescent="0.3">
      <c r="B63" s="232"/>
      <c r="C63" s="233"/>
      <c r="D63" s="233"/>
      <c r="E63" s="233"/>
      <c r="F63" s="233"/>
      <c r="G63" s="233"/>
      <c r="H63" s="234"/>
    </row>
    <row r="64" spans="2:8" ht="39.950000000000003" customHeight="1" thickBot="1" x14ac:dyDescent="0.3">
      <c r="B64" s="235" t="s">
        <v>195</v>
      </c>
      <c r="C64" s="236"/>
      <c r="D64" s="94" t="s">
        <v>196</v>
      </c>
      <c r="E64" s="237" t="s">
        <v>197</v>
      </c>
      <c r="F64" s="238"/>
      <c r="G64" s="238"/>
      <c r="H64" s="239"/>
    </row>
    <row r="65" spans="2:8" ht="20.100000000000001" customHeight="1" thickTop="1" x14ac:dyDescent="0.25">
      <c r="B65" s="247" t="s">
        <v>198</v>
      </c>
      <c r="C65" s="248"/>
      <c r="D65" s="95">
        <f>IF($G$61=0,0,IF(AND($G$61="COM DESONERAÇÃO",$H$61=0),"-",IF(AND($G$61="SEM DESONERAÇÃO",$H$61=0),"-",IF(AND($G$61="COM DESONERAÇÃO",$H$61="HORISTA"),E25,IF(AND($G$61="COM DESONERAÇÃO",$H$61="MENSALISTA"),F25,IF(AND($G$61="SEM DESONERAÇÃO",$H$61="HORISTA"),G25,IF(AND($G$61="SEM DESONERAÇÃO",$H$61="MENSALISTA"),H25)))))))</f>
        <v>0.36800000000000005</v>
      </c>
      <c r="E65" s="247" t="s">
        <v>199</v>
      </c>
      <c r="F65" s="249"/>
      <c r="G65" s="249"/>
      <c r="H65" s="250"/>
    </row>
    <row r="66" spans="2:8" ht="20.100000000000001" customHeight="1" x14ac:dyDescent="0.25">
      <c r="B66" s="251" t="s">
        <v>200</v>
      </c>
      <c r="C66" s="252"/>
      <c r="D66" s="96">
        <f>IF($G$61=0,0,IF(AND($G$61="COM DESONERAÇÃO",$H$61=0),"-",IF(AND($G$61="SEM DESONERAÇÃO",$H$61=0),"-",IF(AND($G$61="COM DESONERAÇÃO",$H$61="HORISTA"),E38,IF(AND($G$61="COM DESONERAÇÃO",$H$61="MENSALISTA"),F38,IF(AND($G$61="SEM DESONERAÇÃO",$H$61="HORISTA"),G38,IF(AND($G$61="SEM DESONERAÇÃO",$H$61="MENSALISTA"),H38)))))))</f>
        <v>0.17750000000000002</v>
      </c>
      <c r="E66" s="253">
        <f>IF($G$61=0,0,IF(AND($G$61="COM DESONERAÇÃO",$H$61=0),"-",IF(AND($G$61="SEM DESONERAÇÃO",$H$61=0),"-",IF(AND($G$61="COM DESONERAÇÃO",$H$61="HORISTA"),E52,IF(AND($G$61="COM DESONERAÇÃO",$H$61="MENSALISTA"),F52,IF(AND($G$61="SEM DESONERAÇÃO",$H$61="HORISTA"),G52,IF(AND($G$61="SEM DESONERAÇÃO",$H$61="MENSALISTA"),H52)))))))</f>
        <v>0.69950000000000012</v>
      </c>
      <c r="F66" s="254"/>
      <c r="G66" s="254"/>
      <c r="H66" s="255"/>
    </row>
    <row r="67" spans="2:8" ht="20.100000000000001" customHeight="1" x14ac:dyDescent="0.25">
      <c r="B67" s="251" t="s">
        <v>201</v>
      </c>
      <c r="C67" s="252"/>
      <c r="D67" s="96">
        <f>IF($G$61=0,0,IF(AND($G$61="COM DESONERAÇÃO",$H$61=0),"-",IF(AND($G$61="SEM DESONERAÇÃO",$H$61=0),"-",IF(AND($G$61="COM DESONERAÇÃO",$H$61="HORISTA"),E45,IF(AND($G$61="COM DESONERAÇÃO",$H$61="MENSALISTA"),F45,IF(AND($G$61="SEM DESONERAÇÃO",$H$61="HORISTA"),G45,IF(AND($G$61="SEM DESONERAÇÃO",$H$61="MENSALISTA"),H45)))))))</f>
        <v>8.5599999999999996E-2</v>
      </c>
      <c r="E67" s="256"/>
      <c r="F67" s="257"/>
      <c r="G67" s="257"/>
      <c r="H67" s="258"/>
    </row>
    <row r="68" spans="2:8" ht="20.100000000000001" customHeight="1" thickBot="1" x14ac:dyDescent="0.3">
      <c r="B68" s="262" t="s">
        <v>202</v>
      </c>
      <c r="C68" s="263"/>
      <c r="D68" s="97">
        <f>IF($G$61=0,0,IF(AND($G$61="COM DESONERAÇÃO",$H$61=0),"-",IF(AND($G$61="SEM DESONERAÇÃO",$H$61=0),"-",IF(AND($G$61="COM DESONERAÇÃO",$H$61="HORISTA"),E50,IF(AND($G$61="COM DESONERAÇÃO",$H$61="MENSALISTA"),F50,IF(AND($G$61="SEM DESONERAÇÃO",$H$61="HORISTA"),G50,IF(AND($G$61="SEM DESONERAÇÃO",$H$61="MENSALISTA"),H50)))))))</f>
        <v>6.8400000000000002E-2</v>
      </c>
      <c r="E68" s="259"/>
      <c r="F68" s="260"/>
      <c r="G68" s="260"/>
      <c r="H68" s="261"/>
    </row>
    <row r="69" spans="2:8" ht="20.100000000000001" customHeight="1" x14ac:dyDescent="0.25">
      <c r="B69" s="98"/>
    </row>
    <row r="70" spans="2:8" ht="15" customHeight="1" x14ac:dyDescent="0.25">
      <c r="B70" s="98"/>
      <c r="C70" s="99"/>
      <c r="D70" s="98"/>
      <c r="E70" s="98"/>
      <c r="F70" s="100"/>
      <c r="G70" s="100"/>
      <c r="H70" s="100"/>
    </row>
    <row r="71" spans="2:8" ht="15" customHeight="1" x14ac:dyDescent="0.25">
      <c r="B71" s="98"/>
      <c r="C71" s="98"/>
      <c r="D71" s="98"/>
      <c r="E71" s="98"/>
      <c r="F71" s="100"/>
      <c r="G71" s="100"/>
      <c r="H71" s="100"/>
    </row>
  </sheetData>
  <mergeCells count="72">
    <mergeCell ref="B65:C65"/>
    <mergeCell ref="E65:H65"/>
    <mergeCell ref="B66:C66"/>
    <mergeCell ref="E66:H68"/>
    <mergeCell ref="B67:C67"/>
    <mergeCell ref="B68:C68"/>
    <mergeCell ref="B64:C64"/>
    <mergeCell ref="E64:H64"/>
    <mergeCell ref="B55:H55"/>
    <mergeCell ref="B56:G56"/>
    <mergeCell ref="B57:H57"/>
    <mergeCell ref="B58:G58"/>
    <mergeCell ref="B53:H53"/>
    <mergeCell ref="C54:E54"/>
    <mergeCell ref="G54:H54"/>
    <mergeCell ref="B61:F61"/>
    <mergeCell ref="B62:H63"/>
    <mergeCell ref="C48:D48"/>
    <mergeCell ref="C49:D49"/>
    <mergeCell ref="C50:D50"/>
    <mergeCell ref="B51:H51"/>
    <mergeCell ref="B52:D52"/>
    <mergeCell ref="C41:D41"/>
    <mergeCell ref="C42:D42"/>
    <mergeCell ref="C45:D45"/>
    <mergeCell ref="B46:H46"/>
    <mergeCell ref="B47:H47"/>
    <mergeCell ref="B26:H26"/>
    <mergeCell ref="B27:H27"/>
    <mergeCell ref="C43:D43"/>
    <mergeCell ref="C44:D44"/>
    <mergeCell ref="C29:D29"/>
    <mergeCell ref="C30:D30"/>
    <mergeCell ref="C31:D31"/>
    <mergeCell ref="C32:D32"/>
    <mergeCell ref="C33:D33"/>
    <mergeCell ref="C34:D34"/>
    <mergeCell ref="C35:D35"/>
    <mergeCell ref="C36:D36"/>
    <mergeCell ref="C37:D37"/>
    <mergeCell ref="C38:D38"/>
    <mergeCell ref="B39:H39"/>
    <mergeCell ref="C40:D40"/>
    <mergeCell ref="C28:D28"/>
    <mergeCell ref="G13:H13"/>
    <mergeCell ref="B15:H15"/>
    <mergeCell ref="C16:D16"/>
    <mergeCell ref="C17:D17"/>
    <mergeCell ref="C18:D18"/>
    <mergeCell ref="C19:D19"/>
    <mergeCell ref="C20:D20"/>
    <mergeCell ref="C21:D21"/>
    <mergeCell ref="C22:D22"/>
    <mergeCell ref="B13:B14"/>
    <mergeCell ref="C13:D14"/>
    <mergeCell ref="E13:F13"/>
    <mergeCell ref="C23:D23"/>
    <mergeCell ref="C24:D24"/>
    <mergeCell ref="C25:D25"/>
    <mergeCell ref="B9:H9"/>
    <mergeCell ref="B10:F10"/>
    <mergeCell ref="G10:H10"/>
    <mergeCell ref="B11:H11"/>
    <mergeCell ref="B12:H12"/>
    <mergeCell ref="B6:H6"/>
    <mergeCell ref="B7:H7"/>
    <mergeCell ref="B8:C8"/>
    <mergeCell ref="D8:E8"/>
    <mergeCell ref="B2:H2"/>
    <mergeCell ref="B3:H3"/>
    <mergeCell ref="B4:H4"/>
    <mergeCell ref="B5:H5"/>
  </mergeCells>
  <dataValidations count="2">
    <dataValidation type="list" allowBlank="1" showInputMessage="1" showErrorMessage="1" sqref="H61 IU61 SQ61 ACM61 AMI61 AWE61 BGA61 BPW61 BZS61 CJO61 CTK61 DDG61 DNC61 DWY61 EGU61 EQQ61 FAM61 FKI61 FUE61 GEA61 GNW61 GXS61 HHO61 HRK61 IBG61 ILC61 IUY61 JEU61 JOQ61 JYM61 KII61 KSE61 LCA61 LLW61 LVS61 MFO61 MPK61 MZG61 NJC61 NSY61 OCU61 OMQ61 OWM61 PGI61 PQE61 QAA61 QJW61 QTS61 RDO61 RNK61 RXG61 SHC61 SQY61 TAU61 TKQ61 TUM61 UEI61 UOE61 UYA61 VHW61 VRS61 WBO61 WLK61 WVG61 H65597 IU65597 SQ65597 ACM65597 AMI65597 AWE65597 BGA65597 BPW65597 BZS65597 CJO65597 CTK65597 DDG65597 DNC65597 DWY65597 EGU65597 EQQ65597 FAM65597 FKI65597 FUE65597 GEA65597 GNW65597 GXS65597 HHO65597 HRK65597 IBG65597 ILC65597 IUY65597 JEU65597 JOQ65597 JYM65597 KII65597 KSE65597 LCA65597 LLW65597 LVS65597 MFO65597 MPK65597 MZG65597 NJC65597 NSY65597 OCU65597 OMQ65597 OWM65597 PGI65597 PQE65597 QAA65597 QJW65597 QTS65597 RDO65597 RNK65597 RXG65597 SHC65597 SQY65597 TAU65597 TKQ65597 TUM65597 UEI65597 UOE65597 UYA65597 VHW65597 VRS65597 WBO65597 WLK65597 WVG65597 H131133 IU131133 SQ131133 ACM131133 AMI131133 AWE131133 BGA131133 BPW131133 BZS131133 CJO131133 CTK131133 DDG131133 DNC131133 DWY131133 EGU131133 EQQ131133 FAM131133 FKI131133 FUE131133 GEA131133 GNW131133 GXS131133 HHO131133 HRK131133 IBG131133 ILC131133 IUY131133 JEU131133 JOQ131133 JYM131133 KII131133 KSE131133 LCA131133 LLW131133 LVS131133 MFO131133 MPK131133 MZG131133 NJC131133 NSY131133 OCU131133 OMQ131133 OWM131133 PGI131133 PQE131133 QAA131133 QJW131133 QTS131133 RDO131133 RNK131133 RXG131133 SHC131133 SQY131133 TAU131133 TKQ131133 TUM131133 UEI131133 UOE131133 UYA131133 VHW131133 VRS131133 WBO131133 WLK131133 WVG131133 H196669 IU196669 SQ196669 ACM196669 AMI196669 AWE196669 BGA196669 BPW196669 BZS196669 CJO196669 CTK196669 DDG196669 DNC196669 DWY196669 EGU196669 EQQ196669 FAM196669 FKI196669 FUE196669 GEA196669 GNW196669 GXS196669 HHO196669 HRK196669 IBG196669 ILC196669 IUY196669 JEU196669 JOQ196669 JYM196669 KII196669 KSE196669 LCA196669 LLW196669 LVS196669 MFO196669 MPK196669 MZG196669 NJC196669 NSY196669 OCU196669 OMQ196669 OWM196669 PGI196669 PQE196669 QAA196669 QJW196669 QTS196669 RDO196669 RNK196669 RXG196669 SHC196669 SQY196669 TAU196669 TKQ196669 TUM196669 UEI196669 UOE196669 UYA196669 VHW196669 VRS196669 WBO196669 WLK196669 WVG196669 H262205 IU262205 SQ262205 ACM262205 AMI262205 AWE262205 BGA262205 BPW262205 BZS262205 CJO262205 CTK262205 DDG262205 DNC262205 DWY262205 EGU262205 EQQ262205 FAM262205 FKI262205 FUE262205 GEA262205 GNW262205 GXS262205 HHO262205 HRK262205 IBG262205 ILC262205 IUY262205 JEU262205 JOQ262205 JYM262205 KII262205 KSE262205 LCA262205 LLW262205 LVS262205 MFO262205 MPK262205 MZG262205 NJC262205 NSY262205 OCU262205 OMQ262205 OWM262205 PGI262205 PQE262205 QAA262205 QJW262205 QTS262205 RDO262205 RNK262205 RXG262205 SHC262205 SQY262205 TAU262205 TKQ262205 TUM262205 UEI262205 UOE262205 UYA262205 VHW262205 VRS262205 WBO262205 WLK262205 WVG262205 H327741 IU327741 SQ327741 ACM327741 AMI327741 AWE327741 BGA327741 BPW327741 BZS327741 CJO327741 CTK327741 DDG327741 DNC327741 DWY327741 EGU327741 EQQ327741 FAM327741 FKI327741 FUE327741 GEA327741 GNW327741 GXS327741 HHO327741 HRK327741 IBG327741 ILC327741 IUY327741 JEU327741 JOQ327741 JYM327741 KII327741 KSE327741 LCA327741 LLW327741 LVS327741 MFO327741 MPK327741 MZG327741 NJC327741 NSY327741 OCU327741 OMQ327741 OWM327741 PGI327741 PQE327741 QAA327741 QJW327741 QTS327741 RDO327741 RNK327741 RXG327741 SHC327741 SQY327741 TAU327741 TKQ327741 TUM327741 UEI327741 UOE327741 UYA327741 VHW327741 VRS327741 WBO327741 WLK327741 WVG327741 H393277 IU393277 SQ393277 ACM393277 AMI393277 AWE393277 BGA393277 BPW393277 BZS393277 CJO393277 CTK393277 DDG393277 DNC393277 DWY393277 EGU393277 EQQ393277 FAM393277 FKI393277 FUE393277 GEA393277 GNW393277 GXS393277 HHO393277 HRK393277 IBG393277 ILC393277 IUY393277 JEU393277 JOQ393277 JYM393277 KII393277 KSE393277 LCA393277 LLW393277 LVS393277 MFO393277 MPK393277 MZG393277 NJC393277 NSY393277 OCU393277 OMQ393277 OWM393277 PGI393277 PQE393277 QAA393277 QJW393277 QTS393277 RDO393277 RNK393277 RXG393277 SHC393277 SQY393277 TAU393277 TKQ393277 TUM393277 UEI393277 UOE393277 UYA393277 VHW393277 VRS393277 WBO393277 WLK393277 WVG393277 H458813 IU458813 SQ458813 ACM458813 AMI458813 AWE458813 BGA458813 BPW458813 BZS458813 CJO458813 CTK458813 DDG458813 DNC458813 DWY458813 EGU458813 EQQ458813 FAM458813 FKI458813 FUE458813 GEA458813 GNW458813 GXS458813 HHO458813 HRK458813 IBG458813 ILC458813 IUY458813 JEU458813 JOQ458813 JYM458813 KII458813 KSE458813 LCA458813 LLW458813 LVS458813 MFO458813 MPK458813 MZG458813 NJC458813 NSY458813 OCU458813 OMQ458813 OWM458813 PGI458813 PQE458813 QAA458813 QJW458813 QTS458813 RDO458813 RNK458813 RXG458813 SHC458813 SQY458813 TAU458813 TKQ458813 TUM458813 UEI458813 UOE458813 UYA458813 VHW458813 VRS458813 WBO458813 WLK458813 WVG458813 H524349 IU524349 SQ524349 ACM524349 AMI524349 AWE524349 BGA524349 BPW524349 BZS524349 CJO524349 CTK524349 DDG524349 DNC524349 DWY524349 EGU524349 EQQ524349 FAM524349 FKI524349 FUE524349 GEA524349 GNW524349 GXS524349 HHO524349 HRK524349 IBG524349 ILC524349 IUY524349 JEU524349 JOQ524349 JYM524349 KII524349 KSE524349 LCA524349 LLW524349 LVS524349 MFO524349 MPK524349 MZG524349 NJC524349 NSY524349 OCU524349 OMQ524349 OWM524349 PGI524349 PQE524349 QAA524349 QJW524349 QTS524349 RDO524349 RNK524349 RXG524349 SHC524349 SQY524349 TAU524349 TKQ524349 TUM524349 UEI524349 UOE524349 UYA524349 VHW524349 VRS524349 WBO524349 WLK524349 WVG524349 H589885 IU589885 SQ589885 ACM589885 AMI589885 AWE589885 BGA589885 BPW589885 BZS589885 CJO589885 CTK589885 DDG589885 DNC589885 DWY589885 EGU589885 EQQ589885 FAM589885 FKI589885 FUE589885 GEA589885 GNW589885 GXS589885 HHO589885 HRK589885 IBG589885 ILC589885 IUY589885 JEU589885 JOQ589885 JYM589885 KII589885 KSE589885 LCA589885 LLW589885 LVS589885 MFO589885 MPK589885 MZG589885 NJC589885 NSY589885 OCU589885 OMQ589885 OWM589885 PGI589885 PQE589885 QAA589885 QJW589885 QTS589885 RDO589885 RNK589885 RXG589885 SHC589885 SQY589885 TAU589885 TKQ589885 TUM589885 UEI589885 UOE589885 UYA589885 VHW589885 VRS589885 WBO589885 WLK589885 WVG589885 H655421 IU655421 SQ655421 ACM655421 AMI655421 AWE655421 BGA655421 BPW655421 BZS655421 CJO655421 CTK655421 DDG655421 DNC655421 DWY655421 EGU655421 EQQ655421 FAM655421 FKI655421 FUE655421 GEA655421 GNW655421 GXS655421 HHO655421 HRK655421 IBG655421 ILC655421 IUY655421 JEU655421 JOQ655421 JYM655421 KII655421 KSE655421 LCA655421 LLW655421 LVS655421 MFO655421 MPK655421 MZG655421 NJC655421 NSY655421 OCU655421 OMQ655421 OWM655421 PGI655421 PQE655421 QAA655421 QJW655421 QTS655421 RDO655421 RNK655421 RXG655421 SHC655421 SQY655421 TAU655421 TKQ655421 TUM655421 UEI655421 UOE655421 UYA655421 VHW655421 VRS655421 WBO655421 WLK655421 WVG655421 H720957 IU720957 SQ720957 ACM720957 AMI720957 AWE720957 BGA720957 BPW720957 BZS720957 CJO720957 CTK720957 DDG720957 DNC720957 DWY720957 EGU720957 EQQ720957 FAM720957 FKI720957 FUE720957 GEA720957 GNW720957 GXS720957 HHO720957 HRK720957 IBG720957 ILC720957 IUY720957 JEU720957 JOQ720957 JYM720957 KII720957 KSE720957 LCA720957 LLW720957 LVS720957 MFO720957 MPK720957 MZG720957 NJC720957 NSY720957 OCU720957 OMQ720957 OWM720957 PGI720957 PQE720957 QAA720957 QJW720957 QTS720957 RDO720957 RNK720957 RXG720957 SHC720957 SQY720957 TAU720957 TKQ720957 TUM720957 UEI720957 UOE720957 UYA720957 VHW720957 VRS720957 WBO720957 WLK720957 WVG720957 H786493 IU786493 SQ786493 ACM786493 AMI786493 AWE786493 BGA786493 BPW786493 BZS786493 CJO786493 CTK786493 DDG786493 DNC786493 DWY786493 EGU786493 EQQ786493 FAM786493 FKI786493 FUE786493 GEA786493 GNW786493 GXS786493 HHO786493 HRK786493 IBG786493 ILC786493 IUY786493 JEU786493 JOQ786493 JYM786493 KII786493 KSE786493 LCA786493 LLW786493 LVS786493 MFO786493 MPK786493 MZG786493 NJC786493 NSY786493 OCU786493 OMQ786493 OWM786493 PGI786493 PQE786493 QAA786493 QJW786493 QTS786493 RDO786493 RNK786493 RXG786493 SHC786493 SQY786493 TAU786493 TKQ786493 TUM786493 UEI786493 UOE786493 UYA786493 VHW786493 VRS786493 WBO786493 WLK786493 WVG786493 H852029 IU852029 SQ852029 ACM852029 AMI852029 AWE852029 BGA852029 BPW852029 BZS852029 CJO852029 CTK852029 DDG852029 DNC852029 DWY852029 EGU852029 EQQ852029 FAM852029 FKI852029 FUE852029 GEA852029 GNW852029 GXS852029 HHO852029 HRK852029 IBG852029 ILC852029 IUY852029 JEU852029 JOQ852029 JYM852029 KII852029 KSE852029 LCA852029 LLW852029 LVS852029 MFO852029 MPK852029 MZG852029 NJC852029 NSY852029 OCU852029 OMQ852029 OWM852029 PGI852029 PQE852029 QAA852029 QJW852029 QTS852029 RDO852029 RNK852029 RXG852029 SHC852029 SQY852029 TAU852029 TKQ852029 TUM852029 UEI852029 UOE852029 UYA852029 VHW852029 VRS852029 WBO852029 WLK852029 WVG852029 H917565 IU917565 SQ917565 ACM917565 AMI917565 AWE917565 BGA917565 BPW917565 BZS917565 CJO917565 CTK917565 DDG917565 DNC917565 DWY917565 EGU917565 EQQ917565 FAM917565 FKI917565 FUE917565 GEA917565 GNW917565 GXS917565 HHO917565 HRK917565 IBG917565 ILC917565 IUY917565 JEU917565 JOQ917565 JYM917565 KII917565 KSE917565 LCA917565 LLW917565 LVS917565 MFO917565 MPK917565 MZG917565 NJC917565 NSY917565 OCU917565 OMQ917565 OWM917565 PGI917565 PQE917565 QAA917565 QJW917565 QTS917565 RDO917565 RNK917565 RXG917565 SHC917565 SQY917565 TAU917565 TKQ917565 TUM917565 UEI917565 UOE917565 UYA917565 VHW917565 VRS917565 WBO917565 WLK917565 WVG917565 H983101 IU983101 SQ983101 ACM983101 AMI983101 AWE983101 BGA983101 BPW983101 BZS983101 CJO983101 CTK983101 DDG983101 DNC983101 DWY983101 EGU983101 EQQ983101 FAM983101 FKI983101 FUE983101 GEA983101 GNW983101 GXS983101 HHO983101 HRK983101 IBG983101 ILC983101 IUY983101 JEU983101 JOQ983101 JYM983101 KII983101 KSE983101 LCA983101 LLW983101 LVS983101 MFO983101 MPK983101 MZG983101 NJC983101 NSY983101 OCU983101 OMQ983101 OWM983101 PGI983101 PQE983101 QAA983101 QJW983101 QTS983101 RDO983101 RNK983101 RXG983101 SHC983101 SQY983101 TAU983101 TKQ983101 TUM983101 UEI983101 UOE983101 UYA983101 VHW983101 VRS983101 WBO983101 WLK983101 WVG983101" xr:uid="{E581555F-871C-40B6-9834-5EEA1354749D}">
      <formula1>$B$60:$D$60</formula1>
    </dataValidation>
    <dataValidation type="list" allowBlank="1" showInputMessage="1" showErrorMessage="1" sqref="G61 IT61 SP61 ACL61 AMH61 AWD61 BFZ61 BPV61 BZR61 CJN61 CTJ61 DDF61 DNB61 DWX61 EGT61 EQP61 FAL61 FKH61 FUD61 GDZ61 GNV61 GXR61 HHN61 HRJ61 IBF61 ILB61 IUX61 JET61 JOP61 JYL61 KIH61 KSD61 LBZ61 LLV61 LVR61 MFN61 MPJ61 MZF61 NJB61 NSX61 OCT61 OMP61 OWL61 PGH61 PQD61 PZZ61 QJV61 QTR61 RDN61 RNJ61 RXF61 SHB61 SQX61 TAT61 TKP61 TUL61 UEH61 UOD61 UXZ61 VHV61 VRR61 WBN61 WLJ61 WVF61 G65597 IT65597 SP65597 ACL65597 AMH65597 AWD65597 BFZ65597 BPV65597 BZR65597 CJN65597 CTJ65597 DDF65597 DNB65597 DWX65597 EGT65597 EQP65597 FAL65597 FKH65597 FUD65597 GDZ65597 GNV65597 GXR65597 HHN65597 HRJ65597 IBF65597 ILB65597 IUX65597 JET65597 JOP65597 JYL65597 KIH65597 KSD65597 LBZ65597 LLV65597 LVR65597 MFN65597 MPJ65597 MZF65597 NJB65597 NSX65597 OCT65597 OMP65597 OWL65597 PGH65597 PQD65597 PZZ65597 QJV65597 QTR65597 RDN65597 RNJ65597 RXF65597 SHB65597 SQX65597 TAT65597 TKP65597 TUL65597 UEH65597 UOD65597 UXZ65597 VHV65597 VRR65597 WBN65597 WLJ65597 WVF65597 G131133 IT131133 SP131133 ACL131133 AMH131133 AWD131133 BFZ131133 BPV131133 BZR131133 CJN131133 CTJ131133 DDF131133 DNB131133 DWX131133 EGT131133 EQP131133 FAL131133 FKH131133 FUD131133 GDZ131133 GNV131133 GXR131133 HHN131133 HRJ131133 IBF131133 ILB131133 IUX131133 JET131133 JOP131133 JYL131133 KIH131133 KSD131133 LBZ131133 LLV131133 LVR131133 MFN131133 MPJ131133 MZF131133 NJB131133 NSX131133 OCT131133 OMP131133 OWL131133 PGH131133 PQD131133 PZZ131133 QJV131133 QTR131133 RDN131133 RNJ131133 RXF131133 SHB131133 SQX131133 TAT131133 TKP131133 TUL131133 UEH131133 UOD131133 UXZ131133 VHV131133 VRR131133 WBN131133 WLJ131133 WVF131133 G196669 IT196669 SP196669 ACL196669 AMH196669 AWD196669 BFZ196669 BPV196669 BZR196669 CJN196669 CTJ196669 DDF196669 DNB196669 DWX196669 EGT196669 EQP196669 FAL196669 FKH196669 FUD196669 GDZ196669 GNV196669 GXR196669 HHN196669 HRJ196669 IBF196669 ILB196669 IUX196669 JET196669 JOP196669 JYL196669 KIH196669 KSD196669 LBZ196669 LLV196669 LVR196669 MFN196669 MPJ196669 MZF196669 NJB196669 NSX196669 OCT196669 OMP196669 OWL196669 PGH196669 PQD196669 PZZ196669 QJV196669 QTR196669 RDN196669 RNJ196669 RXF196669 SHB196669 SQX196669 TAT196669 TKP196669 TUL196669 UEH196669 UOD196669 UXZ196669 VHV196669 VRR196669 WBN196669 WLJ196669 WVF196669 G262205 IT262205 SP262205 ACL262205 AMH262205 AWD262205 BFZ262205 BPV262205 BZR262205 CJN262205 CTJ262205 DDF262205 DNB262205 DWX262205 EGT262205 EQP262205 FAL262205 FKH262205 FUD262205 GDZ262205 GNV262205 GXR262205 HHN262205 HRJ262205 IBF262205 ILB262205 IUX262205 JET262205 JOP262205 JYL262205 KIH262205 KSD262205 LBZ262205 LLV262205 LVR262205 MFN262205 MPJ262205 MZF262205 NJB262205 NSX262205 OCT262205 OMP262205 OWL262205 PGH262205 PQD262205 PZZ262205 QJV262205 QTR262205 RDN262205 RNJ262205 RXF262205 SHB262205 SQX262205 TAT262205 TKP262205 TUL262205 UEH262205 UOD262205 UXZ262205 VHV262205 VRR262205 WBN262205 WLJ262205 WVF262205 G327741 IT327741 SP327741 ACL327741 AMH327741 AWD327741 BFZ327741 BPV327741 BZR327741 CJN327741 CTJ327741 DDF327741 DNB327741 DWX327741 EGT327741 EQP327741 FAL327741 FKH327741 FUD327741 GDZ327741 GNV327741 GXR327741 HHN327741 HRJ327741 IBF327741 ILB327741 IUX327741 JET327741 JOP327741 JYL327741 KIH327741 KSD327741 LBZ327741 LLV327741 LVR327741 MFN327741 MPJ327741 MZF327741 NJB327741 NSX327741 OCT327741 OMP327741 OWL327741 PGH327741 PQD327741 PZZ327741 QJV327741 QTR327741 RDN327741 RNJ327741 RXF327741 SHB327741 SQX327741 TAT327741 TKP327741 TUL327741 UEH327741 UOD327741 UXZ327741 VHV327741 VRR327741 WBN327741 WLJ327741 WVF327741 G393277 IT393277 SP393277 ACL393277 AMH393277 AWD393277 BFZ393277 BPV393277 BZR393277 CJN393277 CTJ393277 DDF393277 DNB393277 DWX393277 EGT393277 EQP393277 FAL393277 FKH393277 FUD393277 GDZ393277 GNV393277 GXR393277 HHN393277 HRJ393277 IBF393277 ILB393277 IUX393277 JET393277 JOP393277 JYL393277 KIH393277 KSD393277 LBZ393277 LLV393277 LVR393277 MFN393277 MPJ393277 MZF393277 NJB393277 NSX393277 OCT393277 OMP393277 OWL393277 PGH393277 PQD393277 PZZ393277 QJV393277 QTR393277 RDN393277 RNJ393277 RXF393277 SHB393277 SQX393277 TAT393277 TKP393277 TUL393277 UEH393277 UOD393277 UXZ393277 VHV393277 VRR393277 WBN393277 WLJ393277 WVF393277 G458813 IT458813 SP458813 ACL458813 AMH458813 AWD458813 BFZ458813 BPV458813 BZR458813 CJN458813 CTJ458813 DDF458813 DNB458813 DWX458813 EGT458813 EQP458813 FAL458813 FKH458813 FUD458813 GDZ458813 GNV458813 GXR458813 HHN458813 HRJ458813 IBF458813 ILB458813 IUX458813 JET458813 JOP458813 JYL458813 KIH458813 KSD458813 LBZ458813 LLV458813 LVR458813 MFN458813 MPJ458813 MZF458813 NJB458813 NSX458813 OCT458813 OMP458813 OWL458813 PGH458813 PQD458813 PZZ458813 QJV458813 QTR458813 RDN458813 RNJ458813 RXF458813 SHB458813 SQX458813 TAT458813 TKP458813 TUL458813 UEH458813 UOD458813 UXZ458813 VHV458813 VRR458813 WBN458813 WLJ458813 WVF458813 G524349 IT524349 SP524349 ACL524349 AMH524349 AWD524349 BFZ524349 BPV524349 BZR524349 CJN524349 CTJ524349 DDF524349 DNB524349 DWX524349 EGT524349 EQP524349 FAL524349 FKH524349 FUD524349 GDZ524349 GNV524349 GXR524349 HHN524349 HRJ524349 IBF524349 ILB524349 IUX524349 JET524349 JOP524349 JYL524349 KIH524349 KSD524349 LBZ524349 LLV524349 LVR524349 MFN524349 MPJ524349 MZF524349 NJB524349 NSX524349 OCT524349 OMP524349 OWL524349 PGH524349 PQD524349 PZZ524349 QJV524349 QTR524349 RDN524349 RNJ524349 RXF524349 SHB524349 SQX524349 TAT524349 TKP524349 TUL524349 UEH524349 UOD524349 UXZ524349 VHV524349 VRR524349 WBN524349 WLJ524349 WVF524349 G589885 IT589885 SP589885 ACL589885 AMH589885 AWD589885 BFZ589885 BPV589885 BZR589885 CJN589885 CTJ589885 DDF589885 DNB589885 DWX589885 EGT589885 EQP589885 FAL589885 FKH589885 FUD589885 GDZ589885 GNV589885 GXR589885 HHN589885 HRJ589885 IBF589885 ILB589885 IUX589885 JET589885 JOP589885 JYL589885 KIH589885 KSD589885 LBZ589885 LLV589885 LVR589885 MFN589885 MPJ589885 MZF589885 NJB589885 NSX589885 OCT589885 OMP589885 OWL589885 PGH589885 PQD589885 PZZ589885 QJV589885 QTR589885 RDN589885 RNJ589885 RXF589885 SHB589885 SQX589885 TAT589885 TKP589885 TUL589885 UEH589885 UOD589885 UXZ589885 VHV589885 VRR589885 WBN589885 WLJ589885 WVF589885 G655421 IT655421 SP655421 ACL655421 AMH655421 AWD655421 BFZ655421 BPV655421 BZR655421 CJN655421 CTJ655421 DDF655421 DNB655421 DWX655421 EGT655421 EQP655421 FAL655421 FKH655421 FUD655421 GDZ655421 GNV655421 GXR655421 HHN655421 HRJ655421 IBF655421 ILB655421 IUX655421 JET655421 JOP655421 JYL655421 KIH655421 KSD655421 LBZ655421 LLV655421 LVR655421 MFN655421 MPJ655421 MZF655421 NJB655421 NSX655421 OCT655421 OMP655421 OWL655421 PGH655421 PQD655421 PZZ655421 QJV655421 QTR655421 RDN655421 RNJ655421 RXF655421 SHB655421 SQX655421 TAT655421 TKP655421 TUL655421 UEH655421 UOD655421 UXZ655421 VHV655421 VRR655421 WBN655421 WLJ655421 WVF655421 G720957 IT720957 SP720957 ACL720957 AMH720957 AWD720957 BFZ720957 BPV720957 BZR720957 CJN720957 CTJ720957 DDF720957 DNB720957 DWX720957 EGT720957 EQP720957 FAL720957 FKH720957 FUD720957 GDZ720957 GNV720957 GXR720957 HHN720957 HRJ720957 IBF720957 ILB720957 IUX720957 JET720957 JOP720957 JYL720957 KIH720957 KSD720957 LBZ720957 LLV720957 LVR720957 MFN720957 MPJ720957 MZF720957 NJB720957 NSX720957 OCT720957 OMP720957 OWL720957 PGH720957 PQD720957 PZZ720957 QJV720957 QTR720957 RDN720957 RNJ720957 RXF720957 SHB720957 SQX720957 TAT720957 TKP720957 TUL720957 UEH720957 UOD720957 UXZ720957 VHV720957 VRR720957 WBN720957 WLJ720957 WVF720957 G786493 IT786493 SP786493 ACL786493 AMH786493 AWD786493 BFZ786493 BPV786493 BZR786493 CJN786493 CTJ786493 DDF786493 DNB786493 DWX786493 EGT786493 EQP786493 FAL786493 FKH786493 FUD786493 GDZ786493 GNV786493 GXR786493 HHN786493 HRJ786493 IBF786493 ILB786493 IUX786493 JET786493 JOP786493 JYL786493 KIH786493 KSD786493 LBZ786493 LLV786493 LVR786493 MFN786493 MPJ786493 MZF786493 NJB786493 NSX786493 OCT786493 OMP786493 OWL786493 PGH786493 PQD786493 PZZ786493 QJV786493 QTR786493 RDN786493 RNJ786493 RXF786493 SHB786493 SQX786493 TAT786493 TKP786493 TUL786493 UEH786493 UOD786493 UXZ786493 VHV786493 VRR786493 WBN786493 WLJ786493 WVF786493 G852029 IT852029 SP852029 ACL852029 AMH852029 AWD852029 BFZ852029 BPV852029 BZR852029 CJN852029 CTJ852029 DDF852029 DNB852029 DWX852029 EGT852029 EQP852029 FAL852029 FKH852029 FUD852029 GDZ852029 GNV852029 GXR852029 HHN852029 HRJ852029 IBF852029 ILB852029 IUX852029 JET852029 JOP852029 JYL852029 KIH852029 KSD852029 LBZ852029 LLV852029 LVR852029 MFN852029 MPJ852029 MZF852029 NJB852029 NSX852029 OCT852029 OMP852029 OWL852029 PGH852029 PQD852029 PZZ852029 QJV852029 QTR852029 RDN852029 RNJ852029 RXF852029 SHB852029 SQX852029 TAT852029 TKP852029 TUL852029 UEH852029 UOD852029 UXZ852029 VHV852029 VRR852029 WBN852029 WLJ852029 WVF852029 G917565 IT917565 SP917565 ACL917565 AMH917565 AWD917565 BFZ917565 BPV917565 BZR917565 CJN917565 CTJ917565 DDF917565 DNB917565 DWX917565 EGT917565 EQP917565 FAL917565 FKH917565 FUD917565 GDZ917565 GNV917565 GXR917565 HHN917565 HRJ917565 IBF917565 ILB917565 IUX917565 JET917565 JOP917565 JYL917565 KIH917565 KSD917565 LBZ917565 LLV917565 LVR917565 MFN917565 MPJ917565 MZF917565 NJB917565 NSX917565 OCT917565 OMP917565 OWL917565 PGH917565 PQD917565 PZZ917565 QJV917565 QTR917565 RDN917565 RNJ917565 RXF917565 SHB917565 SQX917565 TAT917565 TKP917565 TUL917565 UEH917565 UOD917565 UXZ917565 VHV917565 VRR917565 WBN917565 WLJ917565 WVF917565 G983101 IT983101 SP983101 ACL983101 AMH983101 AWD983101 BFZ983101 BPV983101 BZR983101 CJN983101 CTJ983101 DDF983101 DNB983101 DWX983101 EGT983101 EQP983101 FAL983101 FKH983101 FUD983101 GDZ983101 GNV983101 GXR983101 HHN983101 HRJ983101 IBF983101 ILB983101 IUX983101 JET983101 JOP983101 JYL983101 KIH983101 KSD983101 LBZ983101 LLV983101 LVR983101 MFN983101 MPJ983101 MZF983101 NJB983101 NSX983101 OCT983101 OMP983101 OWL983101 PGH983101 PQD983101 PZZ983101 QJV983101 QTR983101 RDN983101 RNJ983101 RXF983101 SHB983101 SQX983101 TAT983101 TKP983101 TUL983101 UEH983101 UOD983101 UXZ983101 VHV983101 VRR983101 WBN983101 WLJ983101 WVF983101" xr:uid="{5C2A9BD6-183C-40F8-AAC8-8C93B2EC0739}">
      <formula1>$B$59:$D$59</formula1>
    </dataValidation>
  </dataValidations>
  <hyperlinks>
    <hyperlink ref="G54" r:id="rId1" xr:uid="{E5966A7A-1AAA-4D0F-9A13-79DB4E91029E}"/>
  </hyperlinks>
  <pageMargins left="0.511811024" right="0.511811024" top="0.78740157499999996" bottom="0.78740157499999996" header="0.31496062000000002" footer="0.31496062000000002"/>
  <pageSetup paperSize="9" scale="95"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02CA7-4973-44FB-B97B-57B39D62D08A}">
  <dimension ref="A1:M47"/>
  <sheetViews>
    <sheetView zoomScale="55" zoomScaleNormal="55" workbookViewId="0">
      <selection activeCell="T11" sqref="S11:T12"/>
    </sheetView>
  </sheetViews>
  <sheetFormatPr defaultRowHeight="15" x14ac:dyDescent="0.25"/>
  <cols>
    <col min="1" max="1" width="12.5703125" customWidth="1"/>
    <col min="2" max="3" width="15.5703125" customWidth="1"/>
    <col min="4" max="4" width="65.5703125" customWidth="1"/>
    <col min="5" max="5" width="10.5703125" customWidth="1"/>
    <col min="6" max="7" width="14.5703125" customWidth="1"/>
    <col min="8" max="8" width="10.5703125" customWidth="1"/>
    <col min="9" max="9" width="14.5703125" customWidth="1"/>
    <col min="10" max="10" width="15.5703125" customWidth="1"/>
    <col min="11" max="11" width="20.7109375" customWidth="1"/>
    <col min="12" max="12" width="12.140625" style="102" customWidth="1"/>
  </cols>
  <sheetData>
    <row r="1" spans="1:12" ht="35.1" customHeight="1" x14ac:dyDescent="0.25">
      <c r="A1" s="17" t="s">
        <v>17</v>
      </c>
      <c r="B1" s="17" t="s">
        <v>18</v>
      </c>
      <c r="C1" s="17" t="s">
        <v>19</v>
      </c>
      <c r="D1" s="17" t="s">
        <v>20</v>
      </c>
      <c r="E1" s="18" t="s">
        <v>21</v>
      </c>
      <c r="F1" s="17" t="s">
        <v>16</v>
      </c>
      <c r="G1" s="17" t="s">
        <v>223</v>
      </c>
      <c r="H1" s="17" t="s">
        <v>224</v>
      </c>
      <c r="I1" s="17" t="s">
        <v>22</v>
      </c>
      <c r="J1" s="17" t="s">
        <v>23</v>
      </c>
      <c r="K1" s="101">
        <f>'PLANILHA ORÇAMENTÁRIA'!J10</f>
        <v>345069.20000000007</v>
      </c>
      <c r="L1" s="102">
        <v>1</v>
      </c>
    </row>
    <row r="2" spans="1:12" ht="60" x14ac:dyDescent="0.25">
      <c r="A2" s="19" t="s">
        <v>297</v>
      </c>
      <c r="B2" s="20" t="s">
        <v>3</v>
      </c>
      <c r="C2" s="21" t="s">
        <v>64</v>
      </c>
      <c r="D2" s="22" t="s">
        <v>298</v>
      </c>
      <c r="E2" s="23" t="s">
        <v>35</v>
      </c>
      <c r="F2" s="24">
        <v>900</v>
      </c>
      <c r="G2" s="25">
        <v>53.01</v>
      </c>
      <c r="H2" s="26" t="s">
        <v>6</v>
      </c>
      <c r="I2" s="24">
        <v>65.849999999999994</v>
      </c>
      <c r="J2" s="27">
        <v>59265</v>
      </c>
      <c r="K2" s="101">
        <f>J2</f>
        <v>59265</v>
      </c>
      <c r="L2" s="103">
        <f>K2*$L$1/$K$1</f>
        <v>0.17174815949960179</v>
      </c>
    </row>
    <row r="3" spans="1:12" ht="45" x14ac:dyDescent="0.25">
      <c r="A3" s="19" t="s">
        <v>282</v>
      </c>
      <c r="B3" s="20" t="s">
        <v>5</v>
      </c>
      <c r="C3" s="21" t="s">
        <v>57</v>
      </c>
      <c r="D3" s="22" t="s">
        <v>283</v>
      </c>
      <c r="E3" s="23" t="s">
        <v>33</v>
      </c>
      <c r="F3" s="24">
        <v>18</v>
      </c>
      <c r="G3" s="25">
        <v>1914.42</v>
      </c>
      <c r="H3" s="26" t="s">
        <v>6</v>
      </c>
      <c r="I3" s="24">
        <v>2378.2800000000002</v>
      </c>
      <c r="J3" s="27">
        <v>42809.04</v>
      </c>
      <c r="K3" s="101">
        <f>K2+J3</f>
        <v>102074.04000000001</v>
      </c>
      <c r="L3" s="103">
        <f t="shared" ref="L3:L15" si="0">K3*$L$1/$K$1</f>
        <v>0.29580744963618888</v>
      </c>
    </row>
    <row r="4" spans="1:12" ht="45" x14ac:dyDescent="0.25">
      <c r="A4" s="19" t="s">
        <v>287</v>
      </c>
      <c r="B4" s="20" t="s">
        <v>3</v>
      </c>
      <c r="C4" s="21" t="s">
        <v>60</v>
      </c>
      <c r="D4" s="22" t="s">
        <v>288</v>
      </c>
      <c r="E4" s="23" t="s">
        <v>244</v>
      </c>
      <c r="F4" s="24">
        <v>159.84</v>
      </c>
      <c r="G4" s="25">
        <v>175.74</v>
      </c>
      <c r="H4" s="26" t="s">
        <v>6</v>
      </c>
      <c r="I4" s="24">
        <v>218.32</v>
      </c>
      <c r="J4" s="27">
        <v>34896.269999999997</v>
      </c>
      <c r="K4" s="101">
        <f t="shared" ref="K4:K15" si="1">K3+J4</f>
        <v>136970.31</v>
      </c>
      <c r="L4" s="103">
        <f t="shared" si="0"/>
        <v>0.39693577404184427</v>
      </c>
    </row>
    <row r="5" spans="1:12" ht="30" x14ac:dyDescent="0.25">
      <c r="A5" s="19" t="s">
        <v>294</v>
      </c>
      <c r="B5" s="20" t="s">
        <v>3</v>
      </c>
      <c r="C5" s="21" t="s">
        <v>44</v>
      </c>
      <c r="D5" s="22" t="s">
        <v>253</v>
      </c>
      <c r="E5" s="23" t="s">
        <v>247</v>
      </c>
      <c r="F5" s="24">
        <v>7832.16</v>
      </c>
      <c r="G5" s="25">
        <v>3.02</v>
      </c>
      <c r="H5" s="26" t="s">
        <v>6</v>
      </c>
      <c r="I5" s="24">
        <v>3.75</v>
      </c>
      <c r="J5" s="27">
        <v>29370.6</v>
      </c>
      <c r="K5" s="101">
        <f t="shared" si="1"/>
        <v>166340.91</v>
      </c>
      <c r="L5" s="103">
        <f t="shared" si="0"/>
        <v>0.48205087559248977</v>
      </c>
    </row>
    <row r="6" spans="1:12" ht="30" x14ac:dyDescent="0.25">
      <c r="A6" s="19" t="s">
        <v>271</v>
      </c>
      <c r="B6" s="20" t="s">
        <v>4</v>
      </c>
      <c r="C6" s="21" t="s">
        <v>52</v>
      </c>
      <c r="D6" s="22" t="s">
        <v>272</v>
      </c>
      <c r="E6" s="23" t="s">
        <v>35</v>
      </c>
      <c r="F6" s="24">
        <v>302</v>
      </c>
      <c r="G6" s="25">
        <v>68.540000000000006</v>
      </c>
      <c r="H6" s="26" t="s">
        <v>6</v>
      </c>
      <c r="I6" s="24">
        <v>85.15</v>
      </c>
      <c r="J6" s="27">
        <v>25715.3</v>
      </c>
      <c r="K6" s="101">
        <f t="shared" si="1"/>
        <v>192056.21</v>
      </c>
      <c r="L6" s="103">
        <f t="shared" si="0"/>
        <v>0.55657302940975306</v>
      </c>
    </row>
    <row r="7" spans="1:12" ht="45" x14ac:dyDescent="0.25">
      <c r="A7" s="19" t="s">
        <v>273</v>
      </c>
      <c r="B7" s="20" t="s">
        <v>3</v>
      </c>
      <c r="C7" s="21" t="s">
        <v>53</v>
      </c>
      <c r="D7" s="22" t="s">
        <v>274</v>
      </c>
      <c r="E7" s="23" t="s">
        <v>275</v>
      </c>
      <c r="F7" s="24">
        <v>4296.96</v>
      </c>
      <c r="G7" s="25">
        <v>3.73</v>
      </c>
      <c r="H7" s="26" t="s">
        <v>6</v>
      </c>
      <c r="I7" s="24">
        <v>4.63</v>
      </c>
      <c r="J7" s="27">
        <v>19894.919999999998</v>
      </c>
      <c r="K7" s="101">
        <f t="shared" si="1"/>
        <v>211951.13</v>
      </c>
      <c r="L7" s="103">
        <f t="shared" si="0"/>
        <v>0.61422789979517145</v>
      </c>
    </row>
    <row r="8" spans="1:12" ht="60" x14ac:dyDescent="0.25">
      <c r="A8" s="19" t="s">
        <v>278</v>
      </c>
      <c r="B8" s="20" t="s">
        <v>3</v>
      </c>
      <c r="C8" s="21" t="s">
        <v>55</v>
      </c>
      <c r="D8" s="22" t="s">
        <v>279</v>
      </c>
      <c r="E8" s="23" t="s">
        <v>35</v>
      </c>
      <c r="F8" s="24">
        <v>343</v>
      </c>
      <c r="G8" s="25">
        <v>40.29</v>
      </c>
      <c r="H8" s="26" t="s">
        <v>6</v>
      </c>
      <c r="I8" s="24">
        <v>50.05</v>
      </c>
      <c r="J8" s="27">
        <v>17167.150000000001</v>
      </c>
      <c r="K8" s="101">
        <f t="shared" si="1"/>
        <v>229118.28</v>
      </c>
      <c r="L8" s="103">
        <f t="shared" si="0"/>
        <v>0.6639777760518758</v>
      </c>
    </row>
    <row r="9" spans="1:12" ht="45" x14ac:dyDescent="0.25">
      <c r="A9" s="19" t="s">
        <v>239</v>
      </c>
      <c r="B9" s="20" t="s">
        <v>3</v>
      </c>
      <c r="C9" s="21" t="s">
        <v>38</v>
      </c>
      <c r="D9" s="22" t="s">
        <v>240</v>
      </c>
      <c r="E9" s="23" t="s">
        <v>31</v>
      </c>
      <c r="F9" s="24">
        <v>2664</v>
      </c>
      <c r="G9" s="25">
        <v>3.1</v>
      </c>
      <c r="H9" s="26" t="s">
        <v>6</v>
      </c>
      <c r="I9" s="24">
        <v>3.85</v>
      </c>
      <c r="J9" s="27">
        <v>10256.4</v>
      </c>
      <c r="K9" s="101">
        <f t="shared" si="1"/>
        <v>239374.68</v>
      </c>
      <c r="L9" s="103">
        <f t="shared" si="0"/>
        <v>0.6937005099267044</v>
      </c>
    </row>
    <row r="10" spans="1:12" ht="60" x14ac:dyDescent="0.25">
      <c r="A10" s="19" t="s">
        <v>280</v>
      </c>
      <c r="B10" s="20" t="s">
        <v>3</v>
      </c>
      <c r="C10" s="21" t="s">
        <v>56</v>
      </c>
      <c r="D10" s="22" t="s">
        <v>281</v>
      </c>
      <c r="E10" s="23" t="s">
        <v>244</v>
      </c>
      <c r="F10" s="24">
        <v>324.98</v>
      </c>
      <c r="G10" s="25">
        <v>21.25</v>
      </c>
      <c r="H10" s="26" t="s">
        <v>6</v>
      </c>
      <c r="I10" s="24">
        <v>26.4</v>
      </c>
      <c r="J10" s="27">
        <v>8579.4699999999993</v>
      </c>
      <c r="K10" s="101">
        <f t="shared" si="1"/>
        <v>247954.15</v>
      </c>
      <c r="L10" s="103">
        <f t="shared" si="0"/>
        <v>0.71856355189046128</v>
      </c>
    </row>
    <row r="11" spans="1:12" ht="60" x14ac:dyDescent="0.25">
      <c r="A11" s="19" t="s">
        <v>300</v>
      </c>
      <c r="B11" s="20" t="s">
        <v>5</v>
      </c>
      <c r="C11" s="21" t="s">
        <v>66</v>
      </c>
      <c r="D11" s="22" t="s">
        <v>301</v>
      </c>
      <c r="E11" s="23" t="s">
        <v>244</v>
      </c>
      <c r="F11" s="24">
        <v>88.8</v>
      </c>
      <c r="G11" s="25">
        <v>65.27</v>
      </c>
      <c r="H11" s="26" t="s">
        <v>6</v>
      </c>
      <c r="I11" s="24">
        <v>81.08</v>
      </c>
      <c r="J11" s="27">
        <v>7199.9</v>
      </c>
      <c r="K11" s="101">
        <f t="shared" si="1"/>
        <v>255154.05</v>
      </c>
      <c r="L11" s="103">
        <f t="shared" si="0"/>
        <v>0.73942864213902582</v>
      </c>
    </row>
    <row r="12" spans="1:12" ht="30" x14ac:dyDescent="0.25">
      <c r="A12" s="19" t="s">
        <v>227</v>
      </c>
      <c r="B12" s="20" t="s">
        <v>5</v>
      </c>
      <c r="C12" s="21" t="s">
        <v>27</v>
      </c>
      <c r="D12" s="22" t="s">
        <v>228</v>
      </c>
      <c r="E12" s="23" t="s">
        <v>28</v>
      </c>
      <c r="F12" s="24">
        <v>100</v>
      </c>
      <c r="G12" s="25">
        <v>57.4696</v>
      </c>
      <c r="H12" s="26" t="s">
        <v>6</v>
      </c>
      <c r="I12" s="24">
        <v>71.39</v>
      </c>
      <c r="J12" s="27">
        <v>7139</v>
      </c>
      <c r="K12" s="101">
        <f t="shared" si="1"/>
        <v>262293.05</v>
      </c>
      <c r="L12" s="103">
        <f t="shared" si="0"/>
        <v>0.76011724604803887</v>
      </c>
    </row>
    <row r="13" spans="1:12" ht="45" x14ac:dyDescent="0.25">
      <c r="A13" s="19" t="s">
        <v>295</v>
      </c>
      <c r="B13" s="20" t="s">
        <v>3</v>
      </c>
      <c r="C13" s="21" t="s">
        <v>45</v>
      </c>
      <c r="D13" s="22" t="s">
        <v>255</v>
      </c>
      <c r="E13" s="23" t="s">
        <v>247</v>
      </c>
      <c r="F13" s="24">
        <v>4829.84</v>
      </c>
      <c r="G13" s="25">
        <v>1.1499999999999999</v>
      </c>
      <c r="H13" s="26" t="s">
        <v>6</v>
      </c>
      <c r="I13" s="24">
        <v>1.43</v>
      </c>
      <c r="J13" s="27">
        <v>6906.67</v>
      </c>
      <c r="K13" s="101">
        <f t="shared" si="1"/>
        <v>269199.71999999997</v>
      </c>
      <c r="L13" s="103">
        <f t="shared" si="0"/>
        <v>0.78013256471455561</v>
      </c>
    </row>
    <row r="14" spans="1:12" ht="30" x14ac:dyDescent="0.25">
      <c r="A14" s="19" t="s">
        <v>267</v>
      </c>
      <c r="B14" s="20" t="s">
        <v>4</v>
      </c>
      <c r="C14" s="21" t="s">
        <v>50</v>
      </c>
      <c r="D14" s="22" t="s">
        <v>268</v>
      </c>
      <c r="E14" s="23" t="s">
        <v>35</v>
      </c>
      <c r="F14" s="24">
        <v>48</v>
      </c>
      <c r="G14" s="25">
        <v>115.24</v>
      </c>
      <c r="H14" s="26" t="s">
        <v>6</v>
      </c>
      <c r="I14" s="24">
        <v>143.16</v>
      </c>
      <c r="J14" s="27">
        <v>6871.68</v>
      </c>
      <c r="K14" s="101">
        <f t="shared" si="1"/>
        <v>276071.39999999997</v>
      </c>
      <c r="L14" s="103">
        <f t="shared" si="0"/>
        <v>0.80004648342998996</v>
      </c>
    </row>
    <row r="15" spans="1:12" ht="30" x14ac:dyDescent="0.25">
      <c r="A15" s="19" t="s">
        <v>302</v>
      </c>
      <c r="B15" s="20" t="s">
        <v>3</v>
      </c>
      <c r="C15" s="21" t="s">
        <v>41</v>
      </c>
      <c r="D15" s="22" t="s">
        <v>246</v>
      </c>
      <c r="E15" s="23" t="s">
        <v>247</v>
      </c>
      <c r="F15" s="24">
        <v>1653.46</v>
      </c>
      <c r="G15" s="25">
        <v>3.3</v>
      </c>
      <c r="H15" s="26" t="s">
        <v>6</v>
      </c>
      <c r="I15" s="24">
        <v>4.0999999999999996</v>
      </c>
      <c r="J15" s="27">
        <v>6779.19</v>
      </c>
      <c r="K15" s="101">
        <f t="shared" si="1"/>
        <v>282850.58999999997</v>
      </c>
      <c r="L15" s="103">
        <f t="shared" si="0"/>
        <v>0.81969236895092323</v>
      </c>
    </row>
    <row r="16" spans="1:12" ht="30" x14ac:dyDescent="0.25">
      <c r="A16" s="19" t="s">
        <v>269</v>
      </c>
      <c r="B16" s="20" t="s">
        <v>4</v>
      </c>
      <c r="C16" s="21" t="s">
        <v>51</v>
      </c>
      <c r="D16" s="22" t="s">
        <v>270</v>
      </c>
      <c r="E16" s="23" t="s">
        <v>35</v>
      </c>
      <c r="F16" s="24">
        <v>41</v>
      </c>
      <c r="G16" s="25">
        <v>130.04</v>
      </c>
      <c r="H16" s="26" t="s">
        <v>6</v>
      </c>
      <c r="I16" s="24">
        <v>161.55000000000001</v>
      </c>
      <c r="J16" s="27">
        <v>6623.55</v>
      </c>
      <c r="K16" s="101"/>
      <c r="L16" s="103"/>
    </row>
    <row r="17" spans="1:13" ht="30" x14ac:dyDescent="0.25">
      <c r="A17" s="19" t="s">
        <v>263</v>
      </c>
      <c r="B17" s="20" t="s">
        <v>3</v>
      </c>
      <c r="C17" s="21" t="s">
        <v>49</v>
      </c>
      <c r="D17" s="22" t="s">
        <v>264</v>
      </c>
      <c r="E17" s="23" t="s">
        <v>244</v>
      </c>
      <c r="F17" s="24">
        <v>19.55</v>
      </c>
      <c r="G17" s="25">
        <v>214.37</v>
      </c>
      <c r="H17" s="26" t="s">
        <v>6</v>
      </c>
      <c r="I17" s="24">
        <v>266.31</v>
      </c>
      <c r="J17" s="27">
        <v>5206.3599999999997</v>
      </c>
      <c r="K17" s="101"/>
      <c r="L17" s="103"/>
    </row>
    <row r="18" spans="1:13" x14ac:dyDescent="0.25">
      <c r="A18" s="19" t="s">
        <v>257</v>
      </c>
      <c r="B18" s="20" t="s">
        <v>3</v>
      </c>
      <c r="C18" s="21" t="s">
        <v>47</v>
      </c>
      <c r="D18" s="22" t="s">
        <v>258</v>
      </c>
      <c r="E18" s="23" t="s">
        <v>35</v>
      </c>
      <c r="F18" s="24">
        <v>391</v>
      </c>
      <c r="G18" s="25">
        <v>9.74</v>
      </c>
      <c r="H18" s="26" t="s">
        <v>6</v>
      </c>
      <c r="I18" s="24">
        <v>12.1</v>
      </c>
      <c r="J18" s="27">
        <v>4731.1000000000004</v>
      </c>
      <c r="K18" s="101"/>
      <c r="L18" s="103"/>
    </row>
    <row r="19" spans="1:13" ht="60" x14ac:dyDescent="0.25">
      <c r="A19" s="19" t="s">
        <v>259</v>
      </c>
      <c r="B19" s="20" t="s">
        <v>3</v>
      </c>
      <c r="C19" s="21" t="s">
        <v>48</v>
      </c>
      <c r="D19" s="22" t="s">
        <v>260</v>
      </c>
      <c r="E19" s="23" t="s">
        <v>244</v>
      </c>
      <c r="F19" s="24">
        <v>391</v>
      </c>
      <c r="G19" s="25">
        <v>9.25</v>
      </c>
      <c r="H19" s="26" t="s">
        <v>6</v>
      </c>
      <c r="I19" s="24">
        <v>11.49</v>
      </c>
      <c r="J19" s="27">
        <v>4492.59</v>
      </c>
      <c r="K19" s="101"/>
      <c r="L19" s="103"/>
    </row>
    <row r="20" spans="1:13" x14ac:dyDescent="0.25">
      <c r="A20" s="19" t="s">
        <v>230</v>
      </c>
      <c r="B20" s="20" t="s">
        <v>5</v>
      </c>
      <c r="C20" s="21" t="s">
        <v>30</v>
      </c>
      <c r="D20" s="22" t="s">
        <v>231</v>
      </c>
      <c r="E20" s="23" t="s">
        <v>31</v>
      </c>
      <c r="F20" s="24">
        <v>6.48</v>
      </c>
      <c r="G20" s="25">
        <v>520.6</v>
      </c>
      <c r="H20" s="26" t="s">
        <v>6</v>
      </c>
      <c r="I20" s="24">
        <v>646.74</v>
      </c>
      <c r="J20" s="27">
        <v>4190.88</v>
      </c>
      <c r="K20" s="101"/>
      <c r="L20" s="103"/>
    </row>
    <row r="21" spans="1:13" ht="45" x14ac:dyDescent="0.25">
      <c r="A21" s="19" t="s">
        <v>232</v>
      </c>
      <c r="B21" s="20" t="s">
        <v>5</v>
      </c>
      <c r="C21" s="21" t="s">
        <v>32</v>
      </c>
      <c r="D21" s="22" t="s">
        <v>233</v>
      </c>
      <c r="E21" s="23" t="s">
        <v>33</v>
      </c>
      <c r="F21" s="24">
        <v>1</v>
      </c>
      <c r="G21" s="25">
        <v>3035.57</v>
      </c>
      <c r="H21" s="26" t="s">
        <v>6</v>
      </c>
      <c r="I21" s="24">
        <v>3771.09</v>
      </c>
      <c r="J21" s="27">
        <v>3771.09</v>
      </c>
      <c r="K21" s="101"/>
      <c r="L21" s="103"/>
    </row>
    <row r="22" spans="1:13" ht="45" x14ac:dyDescent="0.25">
      <c r="A22" s="19" t="s">
        <v>308</v>
      </c>
      <c r="B22" s="20" t="s">
        <v>5</v>
      </c>
      <c r="C22" s="21" t="s">
        <v>32</v>
      </c>
      <c r="D22" s="22" t="s">
        <v>233</v>
      </c>
      <c r="E22" s="23" t="s">
        <v>309</v>
      </c>
      <c r="F22" s="24">
        <v>1</v>
      </c>
      <c r="G22" s="25">
        <v>3035.57</v>
      </c>
      <c r="H22" s="26" t="s">
        <v>6</v>
      </c>
      <c r="I22" s="24">
        <v>3771.09</v>
      </c>
      <c r="J22" s="27">
        <v>3771.09</v>
      </c>
      <c r="K22" s="27">
        <v>3706.94</v>
      </c>
      <c r="L22" s="101"/>
      <c r="M22" s="103"/>
    </row>
    <row r="23" spans="1:13" ht="30" x14ac:dyDescent="0.25">
      <c r="A23" s="19" t="s">
        <v>261</v>
      </c>
      <c r="B23" s="20" t="s">
        <v>3</v>
      </c>
      <c r="C23" s="21" t="s">
        <v>41</v>
      </c>
      <c r="D23" s="22" t="s">
        <v>246</v>
      </c>
      <c r="E23" s="23" t="s">
        <v>247</v>
      </c>
      <c r="F23" s="24">
        <v>891.27</v>
      </c>
      <c r="G23" s="25">
        <v>3.3</v>
      </c>
      <c r="H23" s="26" t="s">
        <v>6</v>
      </c>
      <c r="I23" s="24">
        <v>4.0999999999999996</v>
      </c>
      <c r="J23" s="27">
        <v>3654.21</v>
      </c>
      <c r="L23" s="103"/>
    </row>
    <row r="24" spans="1:13" ht="45" x14ac:dyDescent="0.25">
      <c r="A24" s="19" t="s">
        <v>284</v>
      </c>
      <c r="B24" s="20" t="s">
        <v>5</v>
      </c>
      <c r="C24" s="21" t="s">
        <v>58</v>
      </c>
      <c r="D24" s="22" t="s">
        <v>285</v>
      </c>
      <c r="E24" s="23" t="s">
        <v>33</v>
      </c>
      <c r="F24" s="24">
        <v>1</v>
      </c>
      <c r="G24" s="25">
        <v>2789.43</v>
      </c>
      <c r="H24" s="26" t="s">
        <v>6</v>
      </c>
      <c r="I24" s="24">
        <v>3465.31</v>
      </c>
      <c r="J24" s="27">
        <v>3465.31</v>
      </c>
      <c r="L24" s="103"/>
    </row>
    <row r="25" spans="1:13" x14ac:dyDescent="0.25">
      <c r="A25" s="19" t="s">
        <v>289</v>
      </c>
      <c r="B25" s="20" t="s">
        <v>4</v>
      </c>
      <c r="C25" s="21" t="s">
        <v>61</v>
      </c>
      <c r="D25" s="22" t="s">
        <v>290</v>
      </c>
      <c r="E25" s="23" t="s">
        <v>244</v>
      </c>
      <c r="F25" s="24">
        <v>26.64</v>
      </c>
      <c r="G25" s="25">
        <v>93.28</v>
      </c>
      <c r="H25" s="26" t="s">
        <v>6</v>
      </c>
      <c r="I25" s="24">
        <v>115.88</v>
      </c>
      <c r="J25" s="27">
        <v>3087.04</v>
      </c>
      <c r="L25" s="103"/>
    </row>
    <row r="26" spans="1:13" ht="30" x14ac:dyDescent="0.25">
      <c r="A26" s="19" t="s">
        <v>265</v>
      </c>
      <c r="B26" s="20" t="s">
        <v>3</v>
      </c>
      <c r="C26" s="21" t="s">
        <v>44</v>
      </c>
      <c r="D26" s="22" t="s">
        <v>253</v>
      </c>
      <c r="E26" s="23" t="s">
        <v>247</v>
      </c>
      <c r="F26" s="24">
        <v>821.1</v>
      </c>
      <c r="G26" s="25">
        <v>3.02</v>
      </c>
      <c r="H26" s="26" t="s">
        <v>6</v>
      </c>
      <c r="I26" s="24">
        <v>3.75</v>
      </c>
      <c r="J26" s="27">
        <v>3079.13</v>
      </c>
      <c r="L26" s="103"/>
    </row>
    <row r="27" spans="1:13" ht="60" x14ac:dyDescent="0.25">
      <c r="A27" s="19" t="s">
        <v>292</v>
      </c>
      <c r="B27" s="20" t="s">
        <v>3</v>
      </c>
      <c r="C27" s="21" t="s">
        <v>62</v>
      </c>
      <c r="D27" s="22" t="s">
        <v>293</v>
      </c>
      <c r="E27" s="23" t="s">
        <v>244</v>
      </c>
      <c r="F27" s="24">
        <v>186.48000000000002</v>
      </c>
      <c r="G27" s="25">
        <v>9.24</v>
      </c>
      <c r="H27" s="26" t="s">
        <v>6</v>
      </c>
      <c r="I27" s="24">
        <v>11.48</v>
      </c>
      <c r="J27" s="27">
        <v>2140.79</v>
      </c>
      <c r="L27" s="103"/>
    </row>
    <row r="28" spans="1:13" x14ac:dyDescent="0.25">
      <c r="A28" s="19" t="s">
        <v>262</v>
      </c>
      <c r="B28" s="20" t="s">
        <v>3</v>
      </c>
      <c r="C28" s="21" t="s">
        <v>42</v>
      </c>
      <c r="D28" s="22" t="s">
        <v>249</v>
      </c>
      <c r="E28" s="23" t="s">
        <v>244</v>
      </c>
      <c r="F28" s="24">
        <v>1114.0899999999999</v>
      </c>
      <c r="G28" s="25">
        <v>1.51</v>
      </c>
      <c r="H28" s="26" t="s">
        <v>6</v>
      </c>
      <c r="I28" s="24">
        <v>1.88</v>
      </c>
      <c r="J28" s="27">
        <v>2094.4899999999998</v>
      </c>
      <c r="L28" s="103"/>
    </row>
    <row r="29" spans="1:13" ht="30" x14ac:dyDescent="0.25">
      <c r="A29" s="19" t="s">
        <v>304</v>
      </c>
      <c r="B29" s="20" t="s">
        <v>3</v>
      </c>
      <c r="C29" s="21" t="s">
        <v>68</v>
      </c>
      <c r="D29" s="22" t="s">
        <v>305</v>
      </c>
      <c r="E29" s="23" t="s">
        <v>35</v>
      </c>
      <c r="F29" s="24">
        <v>900</v>
      </c>
      <c r="G29" s="25">
        <v>1.73</v>
      </c>
      <c r="H29" s="26" t="s">
        <v>6</v>
      </c>
      <c r="I29" s="24">
        <v>2.15</v>
      </c>
      <c r="J29" s="27">
        <v>1935</v>
      </c>
      <c r="L29" s="103"/>
    </row>
    <row r="30" spans="1:13" ht="30" x14ac:dyDescent="0.25">
      <c r="A30" s="19" t="s">
        <v>234</v>
      </c>
      <c r="B30" s="20" t="s">
        <v>5</v>
      </c>
      <c r="C30" s="21" t="s">
        <v>34</v>
      </c>
      <c r="D30" s="22" t="s">
        <v>235</v>
      </c>
      <c r="E30" s="23" t="s">
        <v>35</v>
      </c>
      <c r="F30" s="24">
        <v>444</v>
      </c>
      <c r="G30" s="25">
        <v>3.39</v>
      </c>
      <c r="H30" s="26" t="s">
        <v>6</v>
      </c>
      <c r="I30" s="24">
        <v>4.21</v>
      </c>
      <c r="J30" s="27">
        <v>1869.24</v>
      </c>
      <c r="L30" s="103"/>
    </row>
    <row r="31" spans="1:13" ht="60" x14ac:dyDescent="0.25">
      <c r="A31" s="19" t="s">
        <v>276</v>
      </c>
      <c r="B31" s="20" t="s">
        <v>3</v>
      </c>
      <c r="C31" s="21" t="s">
        <v>54</v>
      </c>
      <c r="D31" s="22" t="s">
        <v>277</v>
      </c>
      <c r="E31" s="23" t="s">
        <v>35</v>
      </c>
      <c r="F31" s="24">
        <v>48</v>
      </c>
      <c r="G31" s="25">
        <v>28.89</v>
      </c>
      <c r="H31" s="26" t="s">
        <v>6</v>
      </c>
      <c r="I31" s="24">
        <v>35.89</v>
      </c>
      <c r="J31" s="27">
        <v>1722.72</v>
      </c>
      <c r="L31" s="103"/>
    </row>
    <row r="32" spans="1:13" ht="30" x14ac:dyDescent="0.25">
      <c r="A32" s="19" t="s">
        <v>252</v>
      </c>
      <c r="B32" s="20" t="s">
        <v>3</v>
      </c>
      <c r="C32" s="21" t="s">
        <v>44</v>
      </c>
      <c r="D32" s="22" t="s">
        <v>253</v>
      </c>
      <c r="E32" s="23" t="s">
        <v>247</v>
      </c>
      <c r="F32" s="24">
        <v>420</v>
      </c>
      <c r="G32" s="25">
        <v>3.02</v>
      </c>
      <c r="H32" s="26" t="s">
        <v>6</v>
      </c>
      <c r="I32" s="24">
        <v>3.75</v>
      </c>
      <c r="J32" s="27">
        <v>1575</v>
      </c>
      <c r="L32" s="103"/>
    </row>
    <row r="33" spans="1:12" ht="45" x14ac:dyDescent="0.25">
      <c r="A33" s="19" t="s">
        <v>250</v>
      </c>
      <c r="B33" s="20" t="s">
        <v>3</v>
      </c>
      <c r="C33" s="21" t="s">
        <v>43</v>
      </c>
      <c r="D33" s="22" t="s">
        <v>251</v>
      </c>
      <c r="E33" s="23" t="s">
        <v>244</v>
      </c>
      <c r="F33" s="24">
        <v>10</v>
      </c>
      <c r="G33" s="25">
        <v>119.9</v>
      </c>
      <c r="H33" s="26" t="s">
        <v>6</v>
      </c>
      <c r="I33" s="24">
        <v>148.94999999999999</v>
      </c>
      <c r="J33" s="27">
        <v>1489.5</v>
      </c>
      <c r="L33" s="103"/>
    </row>
    <row r="34" spans="1:12" ht="45" x14ac:dyDescent="0.25">
      <c r="A34" s="19" t="s">
        <v>237</v>
      </c>
      <c r="B34" s="20" t="s">
        <v>3</v>
      </c>
      <c r="C34" s="21" t="s">
        <v>37</v>
      </c>
      <c r="D34" s="22" t="s">
        <v>238</v>
      </c>
      <c r="E34" s="23" t="s">
        <v>31</v>
      </c>
      <c r="F34" s="24">
        <v>1332</v>
      </c>
      <c r="G34" s="25">
        <v>0.71</v>
      </c>
      <c r="H34" s="26" t="s">
        <v>6</v>
      </c>
      <c r="I34" s="24">
        <v>0.88</v>
      </c>
      <c r="J34" s="27">
        <v>1172.1600000000001</v>
      </c>
      <c r="L34" s="103"/>
    </row>
    <row r="35" spans="1:12" x14ac:dyDescent="0.25">
      <c r="A35" s="19" t="s">
        <v>306</v>
      </c>
      <c r="B35" s="20" t="s">
        <v>5</v>
      </c>
      <c r="C35" s="21" t="s">
        <v>69</v>
      </c>
      <c r="D35" s="22" t="s">
        <v>307</v>
      </c>
      <c r="E35" s="23" t="s">
        <v>31</v>
      </c>
      <c r="F35" s="24">
        <v>444</v>
      </c>
      <c r="G35" s="25">
        <v>1.99</v>
      </c>
      <c r="H35" s="26" t="s">
        <v>6</v>
      </c>
      <c r="I35" s="24">
        <v>2.4700000000000002</v>
      </c>
      <c r="J35" s="27">
        <v>1096.68</v>
      </c>
    </row>
    <row r="36" spans="1:12" ht="45" x14ac:dyDescent="0.25">
      <c r="A36" s="19" t="s">
        <v>266</v>
      </c>
      <c r="B36" s="20" t="s">
        <v>3</v>
      </c>
      <c r="C36" s="21" t="s">
        <v>45</v>
      </c>
      <c r="D36" s="22" t="s">
        <v>255</v>
      </c>
      <c r="E36" s="23" t="s">
        <v>247</v>
      </c>
      <c r="F36" s="24">
        <v>506.35</v>
      </c>
      <c r="G36" s="25">
        <v>1.1499999999999999</v>
      </c>
      <c r="H36" s="26" t="s">
        <v>6</v>
      </c>
      <c r="I36" s="24">
        <v>1.43</v>
      </c>
      <c r="J36" s="27">
        <v>724.08</v>
      </c>
    </row>
    <row r="37" spans="1:12" ht="30" x14ac:dyDescent="0.25">
      <c r="A37" s="19" t="s">
        <v>245</v>
      </c>
      <c r="B37" s="20" t="s">
        <v>3</v>
      </c>
      <c r="C37" s="21" t="s">
        <v>41</v>
      </c>
      <c r="D37" s="22" t="s">
        <v>246</v>
      </c>
      <c r="E37" s="23" t="s">
        <v>247</v>
      </c>
      <c r="F37" s="24">
        <v>135</v>
      </c>
      <c r="G37" s="25">
        <v>3.3</v>
      </c>
      <c r="H37" s="26" t="s">
        <v>6</v>
      </c>
      <c r="I37" s="24">
        <v>4.0999999999999996</v>
      </c>
      <c r="J37" s="27">
        <v>553.5</v>
      </c>
    </row>
    <row r="38" spans="1:12" ht="45" x14ac:dyDescent="0.25">
      <c r="A38" s="19" t="s">
        <v>254</v>
      </c>
      <c r="B38" s="20" t="s">
        <v>3</v>
      </c>
      <c r="C38" s="21" t="s">
        <v>45</v>
      </c>
      <c r="D38" s="22" t="s">
        <v>255</v>
      </c>
      <c r="E38" s="23" t="s">
        <v>247</v>
      </c>
      <c r="F38" s="24">
        <v>259</v>
      </c>
      <c r="G38" s="25">
        <v>1.1499999999999999</v>
      </c>
      <c r="H38" s="26" t="s">
        <v>6</v>
      </c>
      <c r="I38" s="24">
        <v>1.43</v>
      </c>
      <c r="J38" s="27">
        <v>370.37</v>
      </c>
    </row>
    <row r="39" spans="1:12" ht="60" x14ac:dyDescent="0.25">
      <c r="A39" s="19" t="s">
        <v>242</v>
      </c>
      <c r="B39" s="20" t="s">
        <v>3</v>
      </c>
      <c r="C39" s="21" t="s">
        <v>40</v>
      </c>
      <c r="D39" s="22" t="s">
        <v>243</v>
      </c>
      <c r="E39" s="23" t="s">
        <v>244</v>
      </c>
      <c r="F39" s="24">
        <v>10</v>
      </c>
      <c r="G39" s="25">
        <v>13.23</v>
      </c>
      <c r="H39" s="26" t="s">
        <v>6</v>
      </c>
      <c r="I39" s="24">
        <v>16.440000000000001</v>
      </c>
      <c r="J39" s="27">
        <v>164.4</v>
      </c>
    </row>
    <row r="40" spans="1:12" x14ac:dyDescent="0.25">
      <c r="A40" s="19" t="s">
        <v>291</v>
      </c>
      <c r="B40" s="20" t="s">
        <v>3</v>
      </c>
      <c r="C40" s="21" t="s">
        <v>42</v>
      </c>
      <c r="D40" s="22" t="s">
        <v>249</v>
      </c>
      <c r="E40" s="23" t="s">
        <v>244</v>
      </c>
      <c r="F40" s="24">
        <v>26.64</v>
      </c>
      <c r="G40" s="25">
        <v>1.51</v>
      </c>
      <c r="H40" s="26" t="s">
        <v>6</v>
      </c>
      <c r="I40" s="24">
        <v>1.88</v>
      </c>
      <c r="J40" s="27">
        <v>50.08</v>
      </c>
    </row>
    <row r="41" spans="1:12" x14ac:dyDescent="0.25">
      <c r="A41" s="19" t="s">
        <v>248</v>
      </c>
      <c r="B41" s="20" t="s">
        <v>3</v>
      </c>
      <c r="C41" s="21" t="s">
        <v>42</v>
      </c>
      <c r="D41" s="22" t="s">
        <v>249</v>
      </c>
      <c r="E41" s="23" t="s">
        <v>244</v>
      </c>
      <c r="F41" s="24">
        <v>12.5</v>
      </c>
      <c r="G41" s="25">
        <v>1.51</v>
      </c>
      <c r="H41" s="26" t="s">
        <v>6</v>
      </c>
      <c r="I41" s="24">
        <v>1.88</v>
      </c>
      <c r="J41" s="27">
        <v>23.5</v>
      </c>
    </row>
    <row r="47" spans="1:12" x14ac:dyDescent="0.25">
      <c r="D47" s="101">
        <f>F4+F5</f>
        <v>7992</v>
      </c>
    </row>
  </sheetData>
  <autoFilter ref="A1:J41" xr:uid="{17602CA7-4973-44FB-B97B-57B39D62D08A}">
    <sortState xmlns:xlrd2="http://schemas.microsoft.com/office/spreadsheetml/2017/richdata2" ref="A2:J41">
      <sortCondition descending="1" ref="J1:J41"/>
    </sortState>
  </autoFilter>
  <conditionalFormatting sqref="A2:A41 D2:D41 I2:J21 I23:J41 I22:K22">
    <cfRule type="expression" dxfId="7" priority="13" stopIfTrue="1">
      <formula>OR(#REF!=0,#REF!=2,#REF!=3,#REF!=4)</formula>
    </cfRule>
  </conditionalFormatting>
  <conditionalFormatting sqref="B2:C41 E2:F41">
    <cfRule type="expression" dxfId="6" priority="17" stopIfTrue="1">
      <formula>#REF!=1</formula>
    </cfRule>
    <cfRule type="expression" dxfId="5" priority="18" stopIfTrue="1">
      <formula>OR(#REF!=0,#REF!=2,#REF!=3,#REF!=4)</formula>
    </cfRule>
  </conditionalFormatting>
  <conditionalFormatting sqref="D2:D41 A2:A41 I2:J21 I23:J41 I22:K22">
    <cfRule type="expression" dxfId="4" priority="12" stopIfTrue="1">
      <formula>#REF!=1</formula>
    </cfRule>
  </conditionalFormatting>
  <conditionalFormatting sqref="D2:D41">
    <cfRule type="beginsWith" dxfId="3" priority="7" operator="beginsWith" text="(">
      <formula>LEFT(D2,LEN("("))="("</formula>
    </cfRule>
  </conditionalFormatting>
  <conditionalFormatting sqref="G2:H41">
    <cfRule type="expression" dxfId="2" priority="14" stopIfTrue="1">
      <formula>#REF!=1</formula>
    </cfRule>
    <cfRule type="expression" dxfId="1" priority="15" stopIfTrue="1">
      <formula>OR(#REF!=0,#REF!=2,#REF!=3,#REF!=4)</formula>
    </cfRule>
    <cfRule type="expression" dxfId="0" priority="16" stopIfTrue="1">
      <formula>AND(TIPOORCAMENTO="Licitado",#REF!&lt;&gt;"L",#REF!&lt;&gt;-1)</formula>
    </cfRule>
  </conditionalFormatting>
  <dataValidations count="6">
    <dataValidation allowBlank="1" showInputMessage="1" showErrorMessage="1" prompt="A entrada de quantidades é feita na coluna AJ se acompanhamento por BM, ou na aba &quot;Memória de Cálculo/PLQ&quot; se acompanhamento por PLE." sqref="F2:F41" xr:uid="{C6BF541D-BB0A-4C7B-AE6F-AB50189BE330}"/>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B2:B41" xr:uid="{B01D6AC0-F0C9-47C9-BB5D-9BAC68189EB1}">
      <formula1>ORÇAMENTO.Lista.Fonte</formula1>
    </dataValidation>
    <dataValidation type="list" errorStyle="information" allowBlank="1" showInputMessage="1" prompt="Selecione uma sigla de unidade na lista suspensa." sqref="E2:E41" xr:uid="{87FB187E-404B-4F58-BD32-7741AE4765E0}">
      <formula1>ListaTgov.Unidades</formula1>
    </dataValidation>
    <dataValidation type="decimal" operator="greaterThan" allowBlank="1" showErrorMessage="1" error="Apenas números decimais maiores que zero." sqref="G2:G41" xr:uid="{F3D00012-F87F-4642-B3F4-D763BE396FE7}">
      <formula1>0</formula1>
      <formula2>0</formula2>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H2:H41" xr:uid="{C768328A-F05E-497E-A58B-A94CF2B7D283}">
      <formula1>ORÇAMENTO.Lista.BDI</formula1>
    </dataValidation>
    <dataValidation allowBlank="1" showInputMessage="1" showErrorMessage="1" prompt="Para Orçamento Proposto, o Preço Unitário é resultado do produto do Custo Unitário pelo BDI._x000a_Para Orçamento Licitado, deve ser preenchido na Coluna AL." sqref="I2:I41" xr:uid="{9700A640-1A43-40AB-BECA-487C80809724}"/>
  </dataValidations>
  <pageMargins left="0.511811024" right="0.511811024" top="0.78740157499999996" bottom="0.78740157499999996" header="0.31496062000000002" footer="0.31496062000000002"/>
  <pageSetup paperSize="9" scale="7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PLANILHA ORÇAMENTÁRIA</vt:lpstr>
      <vt:lpstr>BDI</vt:lpstr>
      <vt:lpstr>ENCARGOS SOCIAIS</vt:lpstr>
      <vt:lpstr>CURVA ABC</vt:lpstr>
      <vt:lpstr>'CURVA ABC'!Area_de_impressao</vt:lpstr>
      <vt:lpstr>'ENCARGOS SOCIAIS'!Area_de_impressao</vt:lpstr>
      <vt:lpstr>'PLANILHA ORÇAMENTÁRIA'!Area_de_impressao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PMSJ</dc:creator>
  <cp:lastModifiedBy>PMSJ</cp:lastModifiedBy>
  <cp:lastPrinted>2026-05-11T20:19:55Z</cp:lastPrinted>
  <dcterms:created xsi:type="dcterms:W3CDTF">2026-05-11T20:13:06Z</dcterms:created>
  <dcterms:modified xsi:type="dcterms:W3CDTF">2026-05-12T16:15:42Z</dcterms:modified>
</cp:coreProperties>
</file>