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Pastas Público_Principal\RECURSO FEDERAL\MIN CIDADES\2021_CV 918746_Rua João Ramiz Ruiz\LOTE 02\1_PROJETO DE ENGENHARIA\"/>
    </mc:Choice>
  </mc:AlternateContent>
  <xr:revisionPtr revIDLastSave="0" documentId="13_ncr:1_{85FA0C6C-7449-4475-828B-20E96FC02456}" xr6:coauthVersionLast="47" xr6:coauthVersionMax="47" xr10:uidLastSave="{00000000-0000-0000-0000-000000000000}"/>
  <bookViews>
    <workbookView xWindow="-120" yWindow="-120" windowWidth="29040" windowHeight="15720" xr2:uid="{ED5A36B7-CC33-4E53-9DEF-BF02EDBAFC54}"/>
  </bookViews>
  <sheets>
    <sheet name="PO - PLANILHA ORÇAMENTÁRIA" sheetId="9" r:id="rId1"/>
    <sheet name="BDI" sheetId="2" r:id="rId2"/>
    <sheet name="ENCARGOS SOCIAIS" sheetId="3" r:id="rId3"/>
    <sheet name="CURVA ABC" sheetId="10" r:id="rId4"/>
  </sheets>
  <externalReferences>
    <externalReference r:id="rId5"/>
  </externalReferences>
  <definedNames>
    <definedName name="_xlnm._FilterDatabase" localSheetId="3" hidden="1">'CURVA ABC'!$A$5:$V$5</definedName>
    <definedName name="ACOMPANHAMENTO" hidden="1">[1]MENU!$J$4</definedName>
    <definedName name="_xlnm.Print_Area" localSheetId="2">'ENCARGOS SOCIAIS'!$A$1:$G$56</definedName>
    <definedName name="BDI.Opcao" hidden="1">[1]DADOS!$C$18</definedName>
    <definedName name="BDI.TipoObra" hidden="1">[1]BDI!$A$138:$A$146</definedName>
    <definedName name="BDI_1.Título" hidden="1">BDI!$A$14</definedName>
    <definedName name="BDI_2.Título" hidden="1">BDI!#REF!</definedName>
    <definedName name="BDI_3.Título" hidden="1">BDI!#REF!</definedName>
    <definedName name="CRONO.NivelExibicao" hidden="1">[1]CRONO!$H$10</definedName>
    <definedName name="DESONERACAO" hidden="1">IF(OR(Import.Desoneracao="DESONERADO",Import.Desoneracao="SIM"),"SIM","NÃO")</definedName>
    <definedName name="Excel_BuiltIn_Database" hidden="1">TEXT(Import.DataBase,"mm-aaaa")</definedName>
    <definedName name="Import.Apelido" hidden="1">[1]DADOS!$C$16</definedName>
    <definedName name="Import.BDI.Tipo1" hidden="1">BDI!$A$17</definedName>
    <definedName name="Import.BDI.Tipo2" hidden="1">BDI!#REF!</definedName>
    <definedName name="Import.BDI.Tipo3" hidden="1">BDI!#REF!</definedName>
    <definedName name="Import.CR" hidden="1">[1]DADOS!$C$7</definedName>
    <definedName name="Import.CTEF" hidden="1">[1]DADOS!$C$37</definedName>
    <definedName name="Import.DataBase" hidden="1">OFFSET([1]DADOS!$D$19,0,-1)</definedName>
    <definedName name="Import.DescLote" hidden="1">[1]DADOS!$C$17</definedName>
    <definedName name="Import.Desoneracao" hidden="1">OFFSET([1]DADOS!$D$18,0,-1)</definedName>
    <definedName name="Import.empresa" hidden="1">[1]DADOS!$C$38</definedName>
    <definedName name="Import.Município" hidden="1">[1]DADOS!$C$6</definedName>
    <definedName name="Import.Proponente" hidden="1">[1]DADOS!$C$5</definedName>
    <definedName name="import.recurso" hidden="1">[1]DADOS!$C$4</definedName>
    <definedName name="Import.RegimeExecução" hidden="1">OFFSET([1]DADOS!$D$40,0,-1)</definedName>
    <definedName name="Import.RespOrçamento" hidden="1">[1]DADOS!$C$22:$C$24</definedName>
    <definedName name="Import.TipoArredondamento" hidden="1">[1]DADOS!$C$31</definedName>
    <definedName name="Import.TransfereGOV" hidden="1">[1]DADOS!$C$8</definedName>
    <definedName name="ListaTgov.Unidades" hidden="1">[1]DADOS!$AV$3:$AV$220</definedName>
    <definedName name="ORÇAMENTO.BancoRef" hidden="1">#REF!</definedName>
    <definedName name="ORÇAMENTO.CodBarra" hidden="1">IF(ORÇAMENTO.Fonte="Sinapi",SUBSTITUTE(SUBSTITUTE(ORÇAMENTO.Codigo,"/00","/"),"/0","/"),ORÇAMENTO.Codigo)</definedName>
    <definedName name="ORÇAMENTO.Codigo" hidden="1">#REF!</definedName>
    <definedName name="ORÇAMENTO.CustoUnitario" hidden="1">ROUND(#REF!,15-13*#REF!)</definedName>
    <definedName name="ORÇAMENTO.Fonte" hidden="1">#REF!</definedName>
    <definedName name="ORÇAMENTO.Lista.BDI" hidden="1">[1]ORÇAMENTO!$F$4:$I$4</definedName>
    <definedName name="ORÇAMENTO.Lista.Fonte" hidden="1">[1]ORÇAMENTO!$E$3:$I$3</definedName>
    <definedName name="ORÇAMENTO.Lista.Nível" hidden="1">[1]ORÇAMENTO!$E$2:$I$2</definedName>
    <definedName name="ORÇAMENTO.Lista.Recurso" hidden="1">[1]ORÇAMENTO!$F$7:$I$7</definedName>
    <definedName name="ORÇAMENTO.Nivel" hidden="1">#REF!</definedName>
    <definedName name="ORÇAMENTO.OpcaoBDI" hidden="1">#REF!</definedName>
    <definedName name="ORÇAMENTO.PrecoUnitarioLicitado" hidden="1">#REF!</definedName>
    <definedName name="REFERENCIA.Descricao" hidden="1">IF(ISNUMBER(#REF!),OFFSET(INDIRECT(ORÇAMENTO.BancoRef),#REF!-1,3,1),#REF!)</definedName>
    <definedName name="REFERENCIA.Desonerado" hidden="1">IF(ISNUMBER(#REF!),VALUE(OFFSET(INDIRECT(ORÇAMENTO.BancoRef),#REF!-1,5,1)),0)</definedName>
    <definedName name="REFERENCIA.NaoDesonerado" hidden="1">IF(ISNUMBER(#REF!),VALUE(OFFSET(INDIRECT(ORÇAMENTO.BancoRef),#REF!-1,6,1)),0)</definedName>
    <definedName name="REFERENCIA.Unidade" hidden="1">IF(ISNUMBER(#REF!),OFFSET(INDIRECT(ORÇAMENTO.BancoRef),#REF!-1,4,1),"-")</definedName>
    <definedName name="SomaAgrup" hidden="1">SUMIF(OFFSET(#REF!,1,0,#REF!),"S",OFFSET(#REF!,1,0,#REF!))</definedName>
    <definedName name="TIPOORCAMENTO" hidden="1">IF(VALUE([1]MENU!$O$3)=2,"Licitado","Proposto")</definedName>
    <definedName name="VTOTAL1" hidden="1">ROUND(#REF!*#REF!,15-13*#REF!)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Y8" i="10" l="1"/>
  <c r="Y9" i="10"/>
  <c r="Y10" i="10"/>
  <c r="Y11" i="10"/>
  <c r="Y12" i="10"/>
  <c r="Y13" i="10"/>
  <c r="Y14" i="10"/>
  <c r="Y15" i="10"/>
  <c r="Y16" i="10"/>
  <c r="Y17" i="10"/>
  <c r="Y18" i="10"/>
  <c r="Y19" i="10"/>
  <c r="Y20" i="10"/>
  <c r="Y21" i="10"/>
  <c r="Y7" i="10"/>
  <c r="Y6" i="10"/>
  <c r="W6" i="10"/>
  <c r="V3" i="10"/>
  <c r="G46" i="3"/>
  <c r="G43" i="3"/>
  <c r="F43" i="3"/>
  <c r="E43" i="3"/>
  <c r="D43" i="3"/>
  <c r="G39" i="3"/>
  <c r="F39" i="3"/>
  <c r="E39" i="3"/>
  <c r="D39" i="3"/>
  <c r="G32" i="3"/>
  <c r="F32" i="3"/>
  <c r="E32" i="3"/>
  <c r="D32" i="3"/>
  <c r="G20" i="3"/>
  <c r="F20" i="3"/>
  <c r="E20" i="3"/>
  <c r="D20" i="3"/>
  <c r="X6" i="10" l="1"/>
  <c r="W7" i="10"/>
  <c r="C52" i="3"/>
  <c r="C51" i="3"/>
  <c r="D44" i="3"/>
  <c r="E44" i="3"/>
  <c r="C50" i="3"/>
  <c r="F44" i="3"/>
  <c r="C49" i="3"/>
  <c r="G44" i="3"/>
  <c r="D50" i="3" s="1"/>
  <c r="W8" i="10" l="1"/>
  <c r="X7" i="10"/>
  <c r="X8" i="10" l="1"/>
  <c r="W9" i="10"/>
  <c r="X9" i="10" l="1"/>
  <c r="W10" i="10"/>
  <c r="X10" i="10" l="1"/>
  <c r="W11" i="10"/>
  <c r="X11" i="10" l="1"/>
  <c r="W12" i="10"/>
  <c r="X12" i="10" l="1"/>
  <c r="W13" i="10"/>
  <c r="X13" i="10" l="1"/>
  <c r="W14" i="10"/>
  <c r="X14" i="10" l="1"/>
  <c r="W15" i="10"/>
  <c r="X15" i="10" l="1"/>
  <c r="W16" i="10"/>
  <c r="X16" i="10" l="1"/>
  <c r="W17" i="10"/>
  <c r="X17" i="10" l="1"/>
  <c r="W18" i="10"/>
  <c r="X18" i="10" l="1"/>
  <c r="W19" i="10"/>
  <c r="X19" i="10" l="1"/>
  <c r="W20" i="10"/>
  <c r="X20" i="10" l="1"/>
  <c r="W21" i="10"/>
  <c r="W22" i="10" l="1"/>
  <c r="X21" i="10"/>
</calcChain>
</file>

<file path=xl/sharedStrings.xml><?xml version="1.0" encoding="utf-8"?>
<sst xmlns="http://schemas.openxmlformats.org/spreadsheetml/2006/main" count="647" uniqueCount="288">
  <si>
    <t>Grau de Sigilo</t>
  </si>
  <si>
    <t>#PUBLICO</t>
  </si>
  <si>
    <t>SINAPI</t>
  </si>
  <si>
    <t>SINAPI-I</t>
  </si>
  <si>
    <t>Composição</t>
  </si>
  <si>
    <t>BDI 1</t>
  </si>
  <si>
    <t>Nº OPERAÇÃO</t>
  </si>
  <si>
    <t>PROPONENTE / TOMADOR</t>
  </si>
  <si>
    <t>CP</t>
  </si>
  <si>
    <t>Quantidade</t>
  </si>
  <si>
    <t>Item</t>
  </si>
  <si>
    <t>Fonte</t>
  </si>
  <si>
    <t>Código</t>
  </si>
  <si>
    <t>Descrição</t>
  </si>
  <si>
    <t>Unidade</t>
  </si>
  <si>
    <t>Preço Unitário (com BDI) (R$)</t>
  </si>
  <si>
    <t>Preço Total
(R$)</t>
  </si>
  <si>
    <t>L</t>
  </si>
  <si>
    <t>%CT</t>
  </si>
  <si>
    <t>M2</t>
  </si>
  <si>
    <t>UN</t>
  </si>
  <si>
    <t>M</t>
  </si>
  <si>
    <t>96622</t>
  </si>
  <si>
    <t>102498</t>
  </si>
  <si>
    <t>Observações:</t>
  </si>
  <si>
    <t>Local</t>
  </si>
  <si>
    <t>Responsável Técnico</t>
  </si>
  <si>
    <t>Nome:</t>
  </si>
  <si>
    <t>CREA/CAU:</t>
  </si>
  <si>
    <t>Data</t>
  </si>
  <si>
    <t>AC</t>
  </si>
  <si>
    <t>SG</t>
  </si>
  <si>
    <t>R</t>
  </si>
  <si>
    <t>Nº TRANSFEREGOV</t>
  </si>
  <si>
    <t>DF</t>
  </si>
  <si>
    <t>BDI PAD</t>
  </si>
  <si>
    <t>APELIDO DO EMPREENDIMENTO / DESCRIÇÃO DO LOTE</t>
  </si>
  <si>
    <t>Construção de Praças Urbanas, Rodovias, Ferrovias e recapeamento e pavimentação de vias urbanas</t>
  </si>
  <si>
    <t>Conforme legislação tributária municipal, definir estimativa de percentual da base de cálculo para o ISS:</t>
  </si>
  <si>
    <t>Sobre a base de cálculo, definir a respectiva alíquota do ISS (entre 2% e 5%):</t>
  </si>
  <si>
    <t>TIPO DE OBRA</t>
  </si>
  <si>
    <t>Itens</t>
  </si>
  <si>
    <t>Siglas</t>
  </si>
  <si>
    <t>% Adotado</t>
  </si>
  <si>
    <t>Risco</t>
  </si>
  <si>
    <t>Despesas Financeiras</t>
  </si>
  <si>
    <t>Tributos (impostos COFINS 3%, e  PIS 0,65%)</t>
  </si>
  <si>
    <t>Tributos (ISS, variável de acordo com o município)</t>
  </si>
  <si>
    <t>ISS</t>
  </si>
  <si>
    <t>Tributos (Contribuição Previdenciária sobre a Receita Bruta - Lei 12.546 de 14/12/2011 - Desoneração)</t>
  </si>
  <si>
    <t>CPRB</t>
  </si>
  <si>
    <t>BDI SEM desoneração (Fórmula Acórdão TCU)</t>
  </si>
  <si>
    <t>BDI COM desoneração</t>
  </si>
  <si>
    <t>BDI DES</t>
  </si>
  <si>
    <t>Os valores de BDI foram calculados com o emprego da fórmula:</t>
  </si>
  <si>
    <t>BDI =</t>
  </si>
  <si>
    <t xml:space="preserve"> - 1</t>
  </si>
  <si>
    <t>(1-CP-ISS-CRPB)</t>
  </si>
  <si>
    <t>-</t>
  </si>
  <si>
    <t>Declaração de Encargos Sociais</t>
  </si>
  <si>
    <t>Declaro para os devidos fins que o percentual de encargos sociais utilizados para o orçamento da obra estão de acordo com a tabela SINAPI, conforme o Cálculo dos Encargos Sociais estabelecidos a seguir.</t>
  </si>
  <si>
    <t>Cálculo dos Encargos Sociais</t>
  </si>
  <si>
    <t>Estado:</t>
  </si>
  <si>
    <t>RIO GRANDE DO SUL</t>
  </si>
  <si>
    <t>Vigência:</t>
  </si>
  <si>
    <t xml:space="preserve"> A PARTIR DE</t>
  </si>
  <si>
    <t xml:space="preserve">Tabelas SINAPI utilizadas na base orçamentária (Mês/Ano): </t>
  </si>
  <si>
    <t>CÓDIGO</t>
  </si>
  <si>
    <t>DESCRIÇÃO</t>
  </si>
  <si>
    <t>COM DESONERAÇÃO</t>
  </si>
  <si>
    <t>SEM DESONERAÇÃO</t>
  </si>
  <si>
    <t>HORISTA (%)</t>
  </si>
  <si>
    <t>MENSALISTA (%)</t>
  </si>
  <si>
    <t>Grupo A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</si>
  <si>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</si>
  <si>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</si>
  <si>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</si>
  <si>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</si>
  <si>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</si>
  <si>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</si>
  <si>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</si>
  <si>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</si>
  <si>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</si>
  <si>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</si>
  <si>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</si>
  <si>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</si>
  <si>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</si>
  <si>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</si>
  <si>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</si>
  <si>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</si>
  <si>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A9</t>
  </si>
  <si>
    <t>SECONCI</t>
  </si>
  <si>
    <t>A</t>
  </si>
  <si>
    <t>Total</t>
  </si>
  <si>
    <t>Grupo B</t>
  </si>
  <si>
    <t>B1</t>
  </si>
  <si>
    <t>Repouso Semanal Remunerado</t>
  </si>
  <si>
    <t>Não incide</t>
  </si>
  <si>
    <t>B2</t>
  </si>
  <si>
    <t>Feriados</t>
  </si>
  <si>
    <t>B3</t>
  </si>
  <si>
    <t>Auxílio - Enfermidade</t>
  </si>
  <si>
    <t>B4</t>
  </si>
  <si>
    <t>13° Salário</t>
  </si>
  <si>
    <t>B5</t>
  </si>
  <si>
    <t>Licença Paternidade</t>
  </si>
  <si>
    <t>B6</t>
  </si>
  <si>
    <t>Faltas Justificadas</t>
  </si>
  <si>
    <t>B7</t>
  </si>
  <si>
    <t>Dias de Chuva</t>
  </si>
  <si>
    <t>B8</t>
  </si>
  <si>
    <t>Auxílio Acidentes de Trabalho</t>
  </si>
  <si>
    <t>B9</t>
  </si>
  <si>
    <t>Férias Gozadas</t>
  </si>
  <si>
    <t>B10</t>
  </si>
  <si>
    <t>Salário Maternidade</t>
  </si>
  <si>
    <t>B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</si>
  <si>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</si>
  <si>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</si>
  <si>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</si>
  <si>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</si>
  <si>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</si>
  <si>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</si>
  <si>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</si>
  <si>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</si>
  <si>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Depósito Rescisão Sem Justa Causa</t>
  </si>
  <si>
    <t>C5</t>
  </si>
  <si>
    <t>Indenização Adicional</t>
  </si>
  <si>
    <t>C</t>
  </si>
  <si>
    <t>Grupo D</t>
  </si>
  <si>
    <t>D1</t>
  </si>
  <si>
    <t>Reicidência de Grupo A sobre Grupo B</t>
  </si>
  <si>
    <t>D2</t>
  </si>
  <si>
    <t>Reincidêcia de Grupo A sobre Aviso Prévio Trabalhando e Reincidência do FGTS sobre Aviso Prévio Indenizado</t>
  </si>
  <si>
    <t>D</t>
  </si>
  <si>
    <t>Total (A+B+C+D)</t>
  </si>
  <si>
    <t>Fonte:</t>
  </si>
  <si>
    <t>Tabela SINAPI - Composição de Encargos Sociais</t>
  </si>
  <si>
    <t>Site:</t>
  </si>
  <si>
    <t>http://www.caixa.gov.br</t>
  </si>
  <si>
    <t>HORISTA</t>
  </si>
  <si>
    <t>Utilizamos as Tabelas SINAPI de Insumos e de Composições do tipo:</t>
  </si>
  <si>
    <t/>
  </si>
  <si>
    <t>Código:</t>
  </si>
  <si>
    <t>% dos Grupos</t>
  </si>
  <si>
    <t>A:</t>
  </si>
  <si>
    <t>A+B+C+D:</t>
  </si>
  <si>
    <t>B:</t>
  </si>
  <si>
    <t>C:</t>
  </si>
  <si>
    <t>D:</t>
  </si>
  <si>
    <t>Quadro de Composição do BDI</t>
  </si>
  <si>
    <t>PREFEITURA MUNICIPAL DE SÃO JERÔNIMO</t>
  </si>
  <si>
    <t>DRENAGEM E MELHORIAS NO PORTO DO CONDE - EMENDA PIX DEP. DANIEL TRZECIAK / OBRAS DE INFRAESTRUTURA URBANA - REQUALIFICAÇÃO VIÁRIA</t>
  </si>
  <si>
    <t>Administração Central</t>
  </si>
  <si>
    <t>Seguro e Garantia</t>
  </si>
  <si>
    <t>Lucro</t>
  </si>
  <si>
    <t>(1+AC + S + R + G)*(1 + DF)*(1+L)</t>
  </si>
  <si>
    <t>Declaro para os devidos fins que, conforme legislação tributária municipal, a base de cálculo deste tipo de obra corresponde à 100%, com a respectiva alíquota de 3%.</t>
  </si>
  <si>
    <t>SÃO JERÔNIMO</t>
  </si>
  <si>
    <t>XXX</t>
  </si>
  <si>
    <t>XXXX</t>
  </si>
  <si>
    <t>Custo Unitário (sem BDI) (R$)</t>
  </si>
  <si>
    <t>BDI
(%)</t>
  </si>
  <si>
    <t>1.1.1.</t>
  </si>
  <si>
    <t>1.2.1.</t>
  </si>
  <si>
    <t>1.2.2.</t>
  </si>
  <si>
    <t>1.3.1.</t>
  </si>
  <si>
    <t>1.3.2.</t>
  </si>
  <si>
    <t>1.4.1.</t>
  </si>
  <si>
    <t>M3</t>
  </si>
  <si>
    <t>1.4.2.</t>
  </si>
  <si>
    <t>1.4.3.</t>
  </si>
  <si>
    <t>1.4.4.</t>
  </si>
  <si>
    <t>1.4.5.</t>
  </si>
  <si>
    <t>1.4.6.</t>
  </si>
  <si>
    <t>LASTRO COM MATERIAL GRANULAR, APLICADO EM PISOS OU LAJES SOBRE SOLO, ESPESSURA DE *5 CM*. AF_01/2024</t>
  </si>
  <si>
    <t>PINTURA DE MEIO-FIO COM TINTA BRANCA A BASE DE CAL (CAIAÇÃO). AF_05/2021</t>
  </si>
  <si>
    <t>LIMPEZA FINAL DE OBRA</t>
  </si>
  <si>
    <t>Julho/2026</t>
  </si>
  <si>
    <t>Jan/2026</t>
  </si>
  <si>
    <r>
      <t xml:space="preserve">A data das </t>
    </r>
    <r>
      <rPr>
        <b/>
        <sz val="11"/>
        <rFont val="Calibri"/>
        <family val="2"/>
      </rPr>
      <t>Tabelas SINAPI de Insumos, Composições</t>
    </r>
    <r>
      <rPr>
        <sz val="11"/>
        <rFont val="Calibri"/>
        <family val="2"/>
      </rPr>
      <t xml:space="preserve"> e Encargos Sociais da Planilha Orçamentária é de:</t>
    </r>
  </si>
  <si>
    <t>PO - PLANILHA ORÇAMENTÁRIA</t>
  </si>
  <si>
    <t>LOTE</t>
  </si>
  <si>
    <t>Meta</t>
  </si>
  <si>
    <t>Nível 2</t>
  </si>
  <si>
    <t>Nível 3</t>
  </si>
  <si>
    <t>Nível 4</t>
  </si>
  <si>
    <t>Serviço</t>
  </si>
  <si>
    <t>SICRO</t>
  </si>
  <si>
    <t>Cotação</t>
  </si>
  <si>
    <t>Nmax</t>
  </si>
  <si>
    <t>BDI 2</t>
  </si>
  <si>
    <t>BDI 3</t>
  </si>
  <si>
    <t>Nº TransfereGOV</t>
  </si>
  <si>
    <t>APELIDO DO EMPREENDIMENTO</t>
  </si>
  <si>
    <t>RA</t>
  </si>
  <si>
    <t>RP</t>
  </si>
  <si>
    <t>OU</t>
  </si>
  <si>
    <t>LOCALIDADE SINAPI</t>
  </si>
  <si>
    <t>DATA BASE</t>
  </si>
  <si>
    <t>Intervalo de procura:</t>
  </si>
  <si>
    <t>FILTRO</t>
  </si>
  <si>
    <t>Localidade:</t>
  </si>
  <si>
    <t>Data base:</t>
  </si>
  <si>
    <t>↓</t>
  </si>
  <si>
    <t>Nível E</t>
  </si>
  <si>
    <t>Save Nivel</t>
  </si>
  <si>
    <t>Nível C</t>
  </si>
  <si>
    <t>Altura</t>
  </si>
  <si>
    <t>n1</t>
  </si>
  <si>
    <t>n2</t>
  </si>
  <si>
    <t>n3</t>
  </si>
  <si>
    <t>n4</t>
  </si>
  <si>
    <t>n5</t>
  </si>
  <si>
    <t>Czero</t>
  </si>
  <si>
    <t>Cnível</t>
  </si>
  <si>
    <t>Nível</t>
  </si>
  <si>
    <t>F</t>
  </si>
  <si>
    <t>PAVIMENTAÇÃO EM BLOCO DE CONCRETO INTERTRAVADO - RUA JOÃO R. RUIZ (PASSEIO PÚBLICO/CALÇADAS)</t>
  </si>
  <si>
    <t>ADMINISTRAÇÃO DA OBRA</t>
  </si>
  <si>
    <t>CM - 001</t>
  </si>
  <si>
    <t>74209/1</t>
  </si>
  <si>
    <t>SERVIÇOS INICIAIS</t>
  </si>
  <si>
    <t>103689</t>
  </si>
  <si>
    <t>CM - 002</t>
  </si>
  <si>
    <t>PASSEIO PÚBLICO / CALÇADAS</t>
  </si>
  <si>
    <t>SINAPI 94316</t>
  </si>
  <si>
    <t>94991</t>
  </si>
  <si>
    <t>SINAPI 104658</t>
  </si>
  <si>
    <t>105004</t>
  </si>
  <si>
    <t>SINALIZAÇÃO / SERVIÇOS FINAIS</t>
  </si>
  <si>
    <t>99814</t>
  </si>
  <si>
    <t>102509</t>
  </si>
  <si>
    <t>CM - 003</t>
  </si>
  <si>
    <t>CM - 004</t>
  </si>
  <si>
    <t>CM - 005</t>
  </si>
  <si>
    <t>CM - 006</t>
  </si>
  <si>
    <t>Encargos sociais:</t>
  </si>
  <si>
    <t>Para elaboração deste orçamento, foram utilizados os encargos sociais do SINAPI para a Unidade da Federação indicada.</t>
  </si>
  <si>
    <t>Segue em anexo Composições, Cotaçôes, Detalhamento de BDI e Encargos Sociais.</t>
  </si>
  <si>
    <t>Siglas da Composição do Investimento: RA - Rateio proporcional entre Repasse e Contrapartida; RP - 100% Repasse; CP - 100% Contrapartida; OU - 100% Outros.</t>
  </si>
  <si>
    <t>Orçamento Base para Licitação - OGU</t>
  </si>
  <si>
    <t>RUA JOÃO R. RUIZ - CALÇADAS (LOTE 2)</t>
  </si>
  <si>
    <t>DESCRIÇÃO DO LOTE</t>
  </si>
  <si>
    <t>MUNICÍPIO / UF</t>
  </si>
  <si>
    <t>'[Referência 07-2026.xlsm]Banco'!$a5:$a$65536</t>
  </si>
  <si>
    <t>PORTO ALEGRE</t>
  </si>
  <si>
    <t>07-26 (N DES.)</t>
  </si>
  <si>
    <t>OBRAS DE PAVIMENTAÇÃO EM BLOCO DE CONCRETO INTERTRAVADO NO MUNICÍPIO DE SÃO JERÔNIMO (LOTE 2)</t>
  </si>
  <si>
    <t>24,23%</t>
  </si>
  <si>
    <t>0,00%</t>
  </si>
  <si>
    <t>'[Referência 07-2026.xlsm]Banco'!$d$3</t>
  </si>
  <si>
    <t>'[Referência 07-2026.xlsm]Banco'!$B$3</t>
  </si>
  <si>
    <t>07/2026</t>
  </si>
  <si>
    <t>S</t>
  </si>
  <si>
    <t>(Sem Código)</t>
  </si>
  <si>
    <t>1.</t>
  </si>
  <si>
    <t>1.1.</t>
  </si>
  <si>
    <t>ADMINISTRAÇÃO LOCAL DE OBRA - CRONOGRAMA DE OBRA DE 1 (UM) MÊS</t>
  </si>
  <si>
    <t>1.2.</t>
  </si>
  <si>
    <t>FORNECIMENTO E INSTALAÇÃO DE PLACA DE OBRA COM CHAPA GALVANIZADA E ESTRUTURA DE MADEIRA. AF_03/2022_PS</t>
  </si>
  <si>
    <t>MOBILIZAÇÃO/DESMOBILIZAÇÃO DE EQUIPAMENTOS - EXECUÇÃO DE OBRA DE PASSEIO PÚBLICO/ CALÇADAS (CONSIDERADO UM RAIO MÉDIO DE DMT 100 KM, EQUIVALENTE A APROXIMADAMENTE 2H DE VIAGEM)</t>
  </si>
  <si>
    <t>1.3.</t>
  </si>
  <si>
    <t>EXECUÇÃO DE ATERRO MECANIZADO, COM RETROESCAVADEIRA E COMPACTADOR DE SOLOS, INCLUSO MATERIAL PROVENIENTE DE JAZIDA (SINAPI 94316 ADAPTADA)</t>
  </si>
  <si>
    <t>1.3.3.</t>
  </si>
  <si>
    <t>EXECUÇÃO DE PASSEIO (CALÇADA) OU PISO DE CONCRETO COM CONCRETO MOLDADO IN LOCO, USINADO C20, ACABAMENTO CONVENCIONAL, NÃO ARMADO. AF_08/2022</t>
  </si>
  <si>
    <t>1.3.4.</t>
  </si>
  <si>
    <t>PISO PODOTÁTIL DE ALERTA OU DIRECIONAL, EM PLACA CIMENTÍCIA 25X25CM, ESPESSURA 2CM, ASSENTADO NA EXECUÇÃO DE PASSEIO PÚBLICO/CALÇADA (SINAPI 104658 ADAPTADA)</t>
  </si>
  <si>
    <t>1.3.5.</t>
  </si>
  <si>
    <t>RAMPA DE ACESSIBILIDADE EM CONCRETO MOLDADO IN LOCO, EM CALÇADA NOVA COM LARGURA MENOR À 3,00 M, FCK 25MPA, COM PISO PODOTÁTIL. AF_03/2024</t>
  </si>
  <si>
    <t>1.4.</t>
  </si>
  <si>
    <t>LIMPEZA DE SUPERFÍCIE PISO OU PAREDE COM JATO DE ALTA PRESSÃO. AF_10/2025</t>
  </si>
  <si>
    <t>PINTURA DE FAIXA DE PEDESTRE OU ZEBRADA TINTA RETRORREFLETIVA A BASE DE RESINA ACRÍLICA COM MICROESFERAS DE VIDRO, E = 30 CM, APLICAÇÃO MANUAL. AF_05/2021</t>
  </si>
  <si>
    <t>PLACA ESMALTADA PARA IDENTIFICAÇÃO DE NOME DE RUA, DIMENSÕES 45X20CM (2 PLACAS POR ESQUINA), INCLUINDO TUBO AÇO GALVANIZADO COM COSTURA NBR 5580 CLASSE LEVE DN 65MM, E=3,35MM, 6,23KG/M  (COMPRIMENTO 3,20M), INCLUSO INSTALAÇÃO.</t>
  </si>
  <si>
    <t>PLACA DE TRÂNSITO SINALIZAÇÃO VERTICAL, CHAPA N°18, SEMI-REFLEXIVA, TIPO R-01 PARADA OBRIGATÓRIA (FORMA OCTOGONAL, DIMENSÃO DO LADO 250MM), INCLUINDO TUBO AÇO GALVANIZADO COM COSTURA NBR 5580 CLASSE LEVE DN 65MM, E=3,35MM, 6,23KG/M  (COMPRIMENTO 3,20M), INCLUSO INSTALAÇÃO.</t>
  </si>
  <si>
    <t>PLACA DE TRÂNSITO SINALIZAÇÃO VERTICAL, CHAPA N°18, SEMI-REFLEXIVA, TIPO A-32b -1 PASSAGEM SINALIZADA DE PEDESTRES (FORMA LOSANGULO, DIMENSÕES 450X450MM), INCLUINDO TUBO AÇO GALVANIZADO COM COSTURA NBR 5580 CLASSE LEVE DN 65MM, E=3,35MM, 6,23KG/M  (COMPRIMENTO 3,20M), INCLUSO INSTALAÇÃO.</t>
  </si>
  <si>
    <t>1.4.7.</t>
  </si>
  <si>
    <t>1.4.8.</t>
  </si>
  <si>
    <t>Foi considerado arredondamento de duas casas decimais para Quantidade; Custo Unitário; BDI; Preço Unitário; Preço Total.</t>
  </si>
  <si>
    <t>% ACUMULADO</t>
  </si>
  <si>
    <t>PLANILHA - CURVA ABC</t>
  </si>
  <si>
    <t>Acumulado</t>
  </si>
  <si>
    <t>Simone Pereira de Lima</t>
  </si>
  <si>
    <t>% Total de Encargos Sociais Sobre a Mão-de-Obra:</t>
  </si>
  <si>
    <t>Encargos Sociais Sobre a Mão-de-Obra:</t>
  </si>
  <si>
    <r>
      <rPr>
        <b/>
        <sz val="10"/>
        <rFont val="Aptos Narrow"/>
        <family val="2"/>
        <scheme val="minor"/>
      </rPr>
      <t xml:space="preserve">Observação: </t>
    </r>
    <r>
      <rPr>
        <sz val="10"/>
        <rFont val="Aptos Narrow"/>
        <family val="2"/>
        <scheme val="minor"/>
      </rPr>
      <t>O percentual de Encargos Sociais indicado é único e aplicável a todos os itens desta planilha.</t>
    </r>
  </si>
  <si>
    <t>Eng.ª Civil CREA/RS 272701</t>
  </si>
  <si>
    <t>% EM RELAÇÃO AO TOTAL DA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</si>
</sst>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General;General"/>
    <numFmt numFmtId="165" formatCode="[$-F800]dddd\,\ mmmm\ dd\,\ yyyy"/>
    <numFmt numFmtId="166" formatCode="_(&quot;R$ &quot;* #,##0.00_);_(&quot;R$ &quot;* \(#,##0.00\);_(&quot;R$ &quot;* \-??_);_(@_)"/>
    <numFmt numFmtId="167" formatCode="dd&quot; de &quot;mmmm&quot; de &quot;yyyy"/>
    <numFmt numFmtId="168" formatCode="mmm\-yy;@"/>
  </numFmts>
  <fonts count="4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color indexed="10"/>
      <name val="Arial"/>
      <family val="2"/>
    </font>
    <font>
      <sz val="10"/>
      <color indexed="10"/>
      <name val="Arial"/>
      <family val="2"/>
    </font>
    <font>
      <i/>
      <sz val="12"/>
      <name val="Calibri"/>
      <family val="2"/>
    </font>
    <font>
      <i/>
      <u/>
      <sz val="12"/>
      <name val="Calibri"/>
      <family val="2"/>
    </font>
    <font>
      <u/>
      <sz val="10"/>
      <name val="Arial"/>
      <family val="2"/>
    </font>
    <font>
      <u/>
      <sz val="11"/>
      <color theme="10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sz val="12"/>
      <name val="Aptos Narrow"/>
      <family val="2"/>
      <scheme val="minor"/>
    </font>
    <font>
      <b/>
      <u/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4"/>
      <color rgb="FF002060"/>
      <name val="Aptos Narrow"/>
      <family val="2"/>
      <scheme val="minor"/>
    </font>
    <font>
      <b/>
      <sz val="12"/>
      <name val="Aptos Narrow"/>
      <family val="2"/>
      <scheme val="minor"/>
    </font>
    <font>
      <b/>
      <sz val="12"/>
      <color rgb="FF002060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002060"/>
      <name val="Aptos Narrow"/>
      <family val="2"/>
      <scheme val="minor"/>
    </font>
    <font>
      <i/>
      <sz val="1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Aptos Narrow"/>
      <family val="2"/>
    </font>
    <font>
      <u/>
      <sz val="11"/>
      <color rgb="FF002060"/>
      <name val="Arial"/>
      <family val="2"/>
    </font>
    <font>
      <b/>
      <sz val="11"/>
      <name val="Calibri"/>
      <family val="2"/>
    </font>
    <font>
      <sz val="11"/>
      <name val="Calibri"/>
      <family val="2"/>
    </font>
    <font>
      <i/>
      <sz val="10"/>
      <name val="Aptos Narrow"/>
      <family val="2"/>
      <scheme val="minor"/>
    </font>
    <font>
      <b/>
      <sz val="20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4"/>
      <color indexed="9"/>
      <name val="Arial"/>
      <family val="2"/>
    </font>
    <font>
      <sz val="8"/>
      <name val="Arial"/>
      <family val="2"/>
    </font>
    <font>
      <sz val="10"/>
      <name val="Calibri"/>
      <family val="2"/>
    </font>
    <font>
      <sz val="11"/>
      <color rgb="FFFF0000"/>
      <name val="Arial"/>
      <family val="2"/>
    </font>
    <font>
      <b/>
      <sz val="8"/>
      <name val="Arial"/>
      <family val="2"/>
    </font>
    <font>
      <b/>
      <sz val="11"/>
      <color rgb="FFFF0000"/>
      <name val="Arial"/>
      <family val="2"/>
    </font>
    <font>
      <sz val="8"/>
      <name val="Calibri"/>
      <family val="2"/>
    </font>
    <font>
      <b/>
      <sz val="16"/>
      <name val="Arial"/>
      <family val="2"/>
    </font>
    <font>
      <sz val="10"/>
      <color rgb="FFFF0000"/>
      <name val="Calibri"/>
      <family val="2"/>
    </font>
    <font>
      <sz val="9"/>
      <color rgb="FFFF0000"/>
      <name val="Arial"/>
      <family val="2"/>
    </font>
    <font>
      <sz val="10"/>
      <name val="Aptos Narrow"/>
      <family val="2"/>
      <scheme val="minor"/>
    </font>
    <font>
      <b/>
      <sz val="10"/>
      <name val="Aptos Narrow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31"/>
        <bgColor indexed="42"/>
      </patternFill>
    </fill>
    <fill>
      <patternFill patternType="solid">
        <fgColor indexed="43"/>
        <bgColor indexed="26"/>
      </patternFill>
    </fill>
    <fill>
      <patternFill patternType="solid">
        <fgColor indexed="22"/>
        <bgColor indexed="4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51"/>
        <bgColor indexed="13"/>
      </patternFill>
    </fill>
    <fill>
      <patternFill patternType="solid">
        <fgColor indexed="23"/>
        <bgColor indexed="55"/>
      </patternFill>
    </fill>
    <fill>
      <patternFill patternType="lightUp">
        <fgColor indexed="22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42"/>
      </patternFill>
    </fill>
    <fill>
      <patternFill patternType="solid">
        <fgColor rgb="FFFFFF00"/>
        <bgColor indexed="26"/>
      </patternFill>
    </fill>
  </fills>
  <borders count="8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/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0" fontId="2" fillId="0" borderId="0"/>
    <xf numFmtId="166" fontId="2" fillId="0" borderId="0" applyFill="0" applyBorder="0" applyAlignment="0" applyProtection="0"/>
    <xf numFmtId="0" fontId="14" fillId="0" borderId="0" applyNumberFormat="0" applyFill="0" applyBorder="0" applyAlignment="0" applyProtection="0"/>
  </cellStyleXfs>
  <cellXfs count="296">
    <xf numFmtId="0" fontId="0" fillId="0" borderId="0" xfId="0"/>
    <xf numFmtId="0" fontId="5" fillId="0" borderId="0" xfId="3" applyFont="1" applyAlignment="1">
      <alignment horizontal="left" vertical="top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0" fillId="0" borderId="12" xfId="0" applyBorder="1" applyAlignment="1">
      <alignment vertical="center" wrapText="1" shrinkToFit="1"/>
    </xf>
    <xf numFmtId="49" fontId="0" fillId="2" borderId="13" xfId="0" applyNumberFormat="1" applyFill="1" applyBorder="1" applyAlignment="1" applyProtection="1">
      <alignment horizontal="center" vertical="center" wrapText="1"/>
      <protection locked="0"/>
    </xf>
    <xf numFmtId="49" fontId="0" fillId="3" borderId="13" xfId="0" applyNumberFormat="1" applyFill="1" applyBorder="1" applyAlignment="1" applyProtection="1">
      <alignment horizontal="center" vertical="center" wrapText="1"/>
      <protection locked="0"/>
    </xf>
    <xf numFmtId="0" fontId="0" fillId="3" borderId="13" xfId="0" applyFill="1" applyBorder="1" applyAlignment="1" applyProtection="1">
      <alignment horizontal="left" vertical="center" wrapText="1"/>
      <protection locked="0"/>
    </xf>
    <xf numFmtId="0" fontId="0" fillId="3" borderId="13" xfId="0" applyFill="1" applyBorder="1" applyAlignment="1" applyProtection="1">
      <alignment horizontal="center" vertical="center" wrapText="1"/>
      <protection locked="0"/>
    </xf>
    <xf numFmtId="43" fontId="0" fillId="0" borderId="13" xfId="1" applyFont="1" applyFill="1" applyBorder="1" applyAlignment="1" applyProtection="1">
      <alignment vertical="center" shrinkToFit="1"/>
    </xf>
    <xf numFmtId="43" fontId="0" fillId="3" borderId="13" xfId="1" applyFont="1" applyFill="1" applyBorder="1" applyAlignment="1" applyProtection="1">
      <alignment vertical="center" wrapText="1"/>
      <protection locked="0"/>
    </xf>
    <xf numFmtId="10" fontId="0" fillId="2" borderId="13" xfId="2" applyNumberFormat="1" applyFont="1" applyFill="1" applyBorder="1" applyAlignment="1" applyProtection="1">
      <alignment horizontal="center" vertical="center" wrapText="1"/>
      <protection locked="0"/>
    </xf>
    <xf numFmtId="43" fontId="0" fillId="0" borderId="14" xfId="1" applyFont="1" applyFill="1" applyBorder="1" applyAlignment="1" applyProtection="1">
      <alignment horizontal="center" vertical="center" shrinkToFit="1"/>
    </xf>
    <xf numFmtId="0" fontId="0" fillId="0" borderId="0" xfId="4" applyFont="1" applyAlignment="1">
      <alignment vertical="top"/>
    </xf>
    <xf numFmtId="164" fontId="0" fillId="0" borderId="0" xfId="4" applyNumberFormat="1" applyFont="1"/>
    <xf numFmtId="0" fontId="0" fillId="0" borderId="0" xfId="4" applyFont="1"/>
    <xf numFmtId="0" fontId="3" fillId="0" borderId="0" xfId="4" applyFont="1" applyAlignment="1">
      <alignment horizontal="center"/>
    </xf>
    <xf numFmtId="0" fontId="5" fillId="0" borderId="0" xfId="4" applyFont="1"/>
    <xf numFmtId="0" fontId="6" fillId="0" borderId="0" xfId="4" applyFont="1" applyAlignment="1">
      <alignment horizontal="left"/>
    </xf>
    <xf numFmtId="0" fontId="7" fillId="0" borderId="5" xfId="4" applyFont="1" applyBorder="1" applyAlignment="1">
      <alignment horizontal="center" vertical="center"/>
    </xf>
    <xf numFmtId="10" fontId="7" fillId="3" borderId="5" xfId="4" applyNumberFormat="1" applyFont="1" applyFill="1" applyBorder="1" applyAlignment="1" applyProtection="1">
      <alignment horizontal="center" vertical="center"/>
      <protection locked="0"/>
    </xf>
    <xf numFmtId="10" fontId="7" fillId="0" borderId="5" xfId="4" applyNumberFormat="1" applyFont="1" applyBorder="1" applyAlignment="1">
      <alignment horizontal="center" vertical="center"/>
    </xf>
    <xf numFmtId="0" fontId="7" fillId="0" borderId="5" xfId="4" applyFont="1" applyBorder="1" applyAlignment="1">
      <alignment horizontal="center" vertical="center" wrapText="1"/>
    </xf>
    <xf numFmtId="0" fontId="7" fillId="4" borderId="5" xfId="4" applyFont="1" applyFill="1" applyBorder="1" applyAlignment="1">
      <alignment horizontal="center" vertical="center" wrapText="1"/>
    </xf>
    <xf numFmtId="10" fontId="8" fillId="4" borderId="5" xfId="4" applyNumberFormat="1" applyFont="1" applyFill="1" applyBorder="1" applyAlignment="1">
      <alignment horizontal="center" vertical="center"/>
    </xf>
    <xf numFmtId="0" fontId="9" fillId="0" borderId="0" xfId="4" applyFont="1" applyAlignment="1">
      <alignment horizontal="right" vertical="center"/>
    </xf>
    <xf numFmtId="0" fontId="0" fillId="0" borderId="0" xfId="4" applyFont="1" applyAlignment="1">
      <alignment horizontal="center" vertical="top"/>
    </xf>
    <xf numFmtId="0" fontId="13" fillId="0" borderId="0" xfId="4" applyFont="1" applyAlignment="1">
      <alignment horizontal="center" vertical="top"/>
    </xf>
    <xf numFmtId="167" fontId="0" fillId="0" borderId="0" xfId="4" applyNumberFormat="1" applyFont="1"/>
    <xf numFmtId="0" fontId="5" fillId="0" borderId="6" xfId="4" applyFont="1" applyBorder="1" applyAlignment="1">
      <alignment horizontal="left"/>
    </xf>
    <xf numFmtId="0" fontId="0" fillId="0" borderId="6" xfId="4" applyFont="1" applyBorder="1"/>
    <xf numFmtId="0" fontId="7" fillId="0" borderId="0" xfId="4" applyFont="1"/>
    <xf numFmtId="164" fontId="0" fillId="0" borderId="0" xfId="4" applyNumberFormat="1" applyFont="1" applyAlignment="1">
      <alignment vertical="top"/>
    </xf>
    <xf numFmtId="0" fontId="17" fillId="7" borderId="28" xfId="0" applyFont="1" applyFill="1" applyBorder="1" applyAlignment="1">
      <alignment horizontal="right" vertical="center"/>
    </xf>
    <xf numFmtId="0" fontId="18" fillId="7" borderId="20" xfId="0" applyFont="1" applyFill="1" applyBorder="1" applyAlignment="1">
      <alignment horizontal="right" vertical="center"/>
    </xf>
    <xf numFmtId="49" fontId="19" fillId="0" borderId="21" xfId="0" applyNumberFormat="1" applyFont="1" applyBorder="1" applyAlignment="1" applyProtection="1">
      <alignment horizontal="left" vertical="center"/>
      <protection locked="0"/>
    </xf>
    <xf numFmtId="0" fontId="2" fillId="0" borderId="0" xfId="0" applyFont="1"/>
    <xf numFmtId="0" fontId="16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43" fontId="0" fillId="0" borderId="0" xfId="0" applyNumberFormat="1"/>
    <xf numFmtId="0" fontId="0" fillId="10" borderId="42" xfId="0" applyFill="1" applyBorder="1" applyAlignment="1">
      <alignment horizontal="center" vertical="center"/>
    </xf>
    <xf numFmtId="10" fontId="27" fillId="0" borderId="43" xfId="0" applyNumberFormat="1" applyFont="1" applyBorder="1" applyAlignment="1">
      <alignment horizontal="center" vertical="center"/>
    </xf>
    <xf numFmtId="10" fontId="27" fillId="0" borderId="44" xfId="0" applyNumberFormat="1" applyFont="1" applyBorder="1" applyAlignment="1">
      <alignment horizontal="center" vertical="center"/>
    </xf>
    <xf numFmtId="0" fontId="0" fillId="10" borderId="32" xfId="0" applyFill="1" applyBorder="1" applyAlignment="1">
      <alignment horizontal="center" vertical="center"/>
    </xf>
    <xf numFmtId="10" fontId="27" fillId="0" borderId="1" xfId="0" applyNumberFormat="1" applyFont="1" applyBorder="1" applyAlignment="1">
      <alignment horizontal="center" vertical="center"/>
    </xf>
    <xf numFmtId="10" fontId="27" fillId="0" borderId="45" xfId="0" applyNumberFormat="1" applyFont="1" applyBorder="1" applyAlignment="1">
      <alignment horizontal="center" vertical="center"/>
    </xf>
    <xf numFmtId="0" fontId="0" fillId="10" borderId="46" xfId="0" applyFill="1" applyBorder="1" applyAlignment="1">
      <alignment horizontal="center" vertical="center"/>
    </xf>
    <xf numFmtId="10" fontId="27" fillId="0" borderId="47" xfId="0" applyNumberFormat="1" applyFont="1" applyBorder="1" applyAlignment="1">
      <alignment horizontal="center" vertical="center"/>
    </xf>
    <xf numFmtId="10" fontId="27" fillId="0" borderId="48" xfId="0" applyNumberFormat="1" applyFont="1" applyBorder="1" applyAlignment="1">
      <alignment horizontal="center" vertical="center"/>
    </xf>
    <xf numFmtId="0" fontId="23" fillId="9" borderId="49" xfId="0" applyFont="1" applyFill="1" applyBorder="1" applyAlignment="1">
      <alignment horizontal="center" vertical="center"/>
    </xf>
    <xf numFmtId="10" fontId="26" fillId="9" borderId="50" xfId="0" applyNumberFormat="1" applyFont="1" applyFill="1" applyBorder="1" applyAlignment="1">
      <alignment horizontal="center" vertical="center"/>
    </xf>
    <xf numFmtId="10" fontId="26" fillId="9" borderId="51" xfId="0" applyNumberFormat="1" applyFont="1" applyFill="1" applyBorder="1" applyAlignment="1">
      <alignment horizontal="center" vertical="center"/>
    </xf>
    <xf numFmtId="10" fontId="22" fillId="0" borderId="43" xfId="0" applyNumberFormat="1" applyFont="1" applyBorder="1" applyAlignment="1" applyProtection="1">
      <alignment horizontal="center" vertical="center"/>
      <protection locked="0"/>
    </xf>
    <xf numFmtId="10" fontId="22" fillId="0" borderId="44" xfId="0" applyNumberFormat="1" applyFont="1" applyBorder="1" applyAlignment="1" applyProtection="1">
      <alignment horizontal="center" vertical="center"/>
      <protection locked="0"/>
    </xf>
    <xf numFmtId="10" fontId="22" fillId="0" borderId="1" xfId="0" applyNumberFormat="1" applyFont="1" applyBorder="1" applyAlignment="1" applyProtection="1">
      <alignment horizontal="center" vertical="center"/>
      <protection locked="0"/>
    </xf>
    <xf numFmtId="10" fontId="22" fillId="0" borderId="45" xfId="0" applyNumberFormat="1" applyFont="1" applyBorder="1" applyAlignment="1" applyProtection="1">
      <alignment horizontal="center" vertical="center"/>
      <protection locked="0"/>
    </xf>
    <xf numFmtId="10" fontId="22" fillId="0" borderId="47" xfId="0" applyNumberFormat="1" applyFont="1" applyBorder="1" applyAlignment="1" applyProtection="1">
      <alignment horizontal="center" vertical="center"/>
      <protection locked="0"/>
    </xf>
    <xf numFmtId="10" fontId="22" fillId="0" borderId="48" xfId="0" applyNumberFormat="1" applyFont="1" applyBorder="1" applyAlignment="1" applyProtection="1">
      <alignment horizontal="center" vertical="center"/>
      <protection locked="0"/>
    </xf>
    <xf numFmtId="0" fontId="23" fillId="9" borderId="52" xfId="0" applyFont="1" applyFill="1" applyBorder="1" applyAlignment="1">
      <alignment horizontal="center" vertical="center"/>
    </xf>
    <xf numFmtId="10" fontId="26" fillId="9" borderId="3" xfId="0" applyNumberFormat="1" applyFont="1" applyFill="1" applyBorder="1" applyAlignment="1">
      <alignment horizontal="center" vertical="center"/>
    </xf>
    <xf numFmtId="10" fontId="26" fillId="9" borderId="53" xfId="0" applyNumberFormat="1" applyFont="1" applyFill="1" applyBorder="1" applyAlignment="1">
      <alignment horizontal="center" vertical="center"/>
    </xf>
    <xf numFmtId="10" fontId="26" fillId="8" borderId="37" xfId="0" applyNumberFormat="1" applyFont="1" applyFill="1" applyBorder="1" applyAlignment="1">
      <alignment horizontal="center" vertical="center"/>
    </xf>
    <xf numFmtId="10" fontId="26" fillId="8" borderId="38" xfId="0" applyNumberFormat="1" applyFont="1" applyFill="1" applyBorder="1" applyAlignment="1">
      <alignment horizontal="center" vertical="center"/>
    </xf>
    <xf numFmtId="0" fontId="26" fillId="9" borderId="57" xfId="0" applyFont="1" applyFill="1" applyBorder="1" applyAlignment="1">
      <alignment horizontal="center" vertical="center"/>
    </xf>
    <xf numFmtId="0" fontId="26" fillId="9" borderId="58" xfId="0" applyFont="1" applyFill="1" applyBorder="1" applyAlignment="1">
      <alignment horizontal="right" vertical="center"/>
    </xf>
    <xf numFmtId="49" fontId="24" fillId="9" borderId="35" xfId="0" applyNumberFormat="1" applyFont="1" applyFill="1" applyBorder="1" applyAlignment="1">
      <alignment horizontal="left" vertical="center"/>
    </xf>
    <xf numFmtId="0" fontId="24" fillId="0" borderId="35" xfId="0" applyFont="1" applyBorder="1" applyAlignment="1" applyProtection="1">
      <alignment horizontal="center" vertical="center"/>
      <protection locked="0"/>
    </xf>
    <xf numFmtId="0" fontId="25" fillId="5" borderId="63" xfId="0" applyFont="1" applyFill="1" applyBorder="1" applyAlignment="1">
      <alignment horizontal="center" vertical="center" wrapText="1"/>
    </xf>
    <xf numFmtId="10" fontId="22" fillId="12" borderId="68" xfId="0" applyNumberFormat="1" applyFont="1" applyFill="1" applyBorder="1" applyAlignment="1">
      <alignment horizontal="center" vertical="center" wrapText="1"/>
    </xf>
    <xf numFmtId="10" fontId="22" fillId="12" borderId="33" xfId="0" applyNumberFormat="1" applyFont="1" applyFill="1" applyBorder="1" applyAlignment="1">
      <alignment horizontal="center" vertical="center" wrapText="1"/>
    </xf>
    <xf numFmtId="10" fontId="22" fillId="12" borderId="72" xfId="0" applyNumberFormat="1" applyFont="1" applyFill="1" applyBorder="1" applyAlignment="1">
      <alignment horizontal="center" vertical="center" wrapText="1"/>
    </xf>
    <xf numFmtId="0" fontId="31" fillId="9" borderId="37" xfId="0" applyFont="1" applyFill="1" applyBorder="1" applyAlignment="1">
      <alignment horizontal="center" vertical="center"/>
    </xf>
    <xf numFmtId="0" fontId="31" fillId="9" borderId="38" xfId="0" applyFont="1" applyFill="1" applyBorder="1" applyAlignment="1">
      <alignment horizontal="center" vertical="center"/>
    </xf>
    <xf numFmtId="0" fontId="24" fillId="0" borderId="58" xfId="0" applyFont="1" applyBorder="1" applyAlignment="1" applyProtection="1">
      <alignment horizontal="left" vertical="center"/>
      <protection locked="0"/>
    </xf>
    <xf numFmtId="0" fontId="34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wrapText="1"/>
    </xf>
    <xf numFmtId="0" fontId="0" fillId="0" borderId="76" xfId="0" applyBorder="1"/>
    <xf numFmtId="10" fontId="0" fillId="0" borderId="1" xfId="0" applyNumberFormat="1" applyBorder="1" applyAlignment="1">
      <alignment horizontal="center"/>
    </xf>
    <xf numFmtId="0" fontId="5" fillId="0" borderId="75" xfId="3" applyFont="1" applyBorder="1" applyAlignment="1">
      <alignment vertical="top"/>
    </xf>
    <xf numFmtId="0" fontId="0" fillId="0" borderId="3" xfId="0" applyBorder="1" applyAlignment="1">
      <alignment horizontal="center"/>
    </xf>
    <xf numFmtId="0" fontId="0" fillId="0" borderId="2" xfId="4" applyFont="1" applyBorder="1" applyAlignment="1">
      <alignment vertical="top" wrapText="1"/>
    </xf>
    <xf numFmtId="0" fontId="0" fillId="0" borderId="4" xfId="4" applyFont="1" applyBorder="1" applyAlignment="1">
      <alignment vertical="top" wrapText="1"/>
    </xf>
    <xf numFmtId="0" fontId="35" fillId="0" borderId="0" xfId="0" applyFont="1" applyAlignment="1">
      <alignment horizontal="center"/>
    </xf>
    <xf numFmtId="0" fontId="0" fillId="0" borderId="6" xfId="4" applyFont="1" applyBorder="1" applyAlignment="1">
      <alignment horizontal="left" vertical="top" wrapText="1"/>
    </xf>
    <xf numFmtId="0" fontId="0" fillId="0" borderId="6" xfId="4" applyFont="1" applyBorder="1" applyAlignment="1">
      <alignment vertical="top" wrapText="1"/>
    </xf>
    <xf numFmtId="0" fontId="5" fillId="0" borderId="0" xfId="3" applyFont="1" applyAlignment="1">
      <alignment horizontal="center" vertical="top"/>
    </xf>
    <xf numFmtId="0" fontId="5" fillId="0" borderId="75" xfId="3" applyFont="1" applyBorder="1" applyAlignment="1">
      <alignment horizontal="center" vertical="top"/>
    </xf>
    <xf numFmtId="0" fontId="0" fillId="0" borderId="0" xfId="0" applyAlignment="1">
      <alignment horizontal="right"/>
    </xf>
    <xf numFmtId="168" fontId="0" fillId="0" borderId="2" xfId="4" applyNumberFormat="1" applyFont="1" applyBorder="1" applyAlignment="1">
      <alignment vertical="top" shrinkToFit="1"/>
    </xf>
    <xf numFmtId="0" fontId="0" fillId="0" borderId="9" xfId="4" applyFont="1" applyBorder="1" applyAlignment="1">
      <alignment horizontal="center" vertical="top" wrapText="1"/>
    </xf>
    <xf numFmtId="0" fontId="0" fillId="0" borderId="2" xfId="4" applyFont="1" applyBorder="1" applyAlignment="1">
      <alignment horizontal="center" vertical="top" wrapText="1"/>
    </xf>
    <xf numFmtId="0" fontId="37" fillId="0" borderId="0" xfId="0" applyFont="1" applyAlignment="1">
      <alignment horizontal="center" vertical="center"/>
    </xf>
    <xf numFmtId="0" fontId="0" fillId="0" borderId="1" xfId="0" applyBorder="1"/>
    <xf numFmtId="0" fontId="35" fillId="0" borderId="1" xfId="0" applyFont="1" applyBorder="1"/>
    <xf numFmtId="0" fontId="38" fillId="0" borderId="0" xfId="0" applyFont="1"/>
    <xf numFmtId="0" fontId="35" fillId="0" borderId="0" xfId="0" applyFont="1"/>
    <xf numFmtId="0" fontId="39" fillId="0" borderId="0" xfId="0" applyFont="1" applyAlignment="1">
      <alignment horizontal="left" vertical="center"/>
    </xf>
    <xf numFmtId="1" fontId="40" fillId="0" borderId="0" xfId="0" applyNumberFormat="1" applyFont="1" applyAlignment="1">
      <alignment horizontal="center" vertical="center"/>
    </xf>
    <xf numFmtId="0" fontId="36" fillId="0" borderId="0" xfId="0" applyFont="1" applyAlignment="1">
      <alignment horizontal="center"/>
    </xf>
    <xf numFmtId="0" fontId="6" fillId="2" borderId="77" xfId="0" applyFont="1" applyFill="1" applyBorder="1" applyAlignment="1" applyProtection="1">
      <alignment horizontal="center" vertical="center" wrapText="1"/>
      <protection locked="0"/>
    </xf>
    <xf numFmtId="0" fontId="5" fillId="14" borderId="5" xfId="0" applyFont="1" applyFill="1" applyBorder="1" applyAlignment="1">
      <alignment horizontal="center" vertical="center"/>
    </xf>
    <xf numFmtId="49" fontId="5" fillId="14" borderId="16" xfId="0" applyNumberFormat="1" applyFont="1" applyFill="1" applyBorder="1" applyAlignment="1">
      <alignment horizontal="center" vertical="center"/>
    </xf>
    <xf numFmtId="43" fontId="5" fillId="14" borderId="16" xfId="1" applyFont="1" applyFill="1" applyBorder="1" applyAlignment="1" applyProtection="1">
      <alignment horizontal="center" vertical="center"/>
    </xf>
    <xf numFmtId="10" fontId="5" fillId="14" borderId="16" xfId="2" applyNumberFormat="1" applyFont="1" applyFill="1" applyBorder="1" applyAlignment="1" applyProtection="1">
      <alignment horizontal="center" vertical="center"/>
    </xf>
    <xf numFmtId="43" fontId="5" fillId="14" borderId="17" xfId="1" applyFont="1" applyFill="1" applyBorder="1" applyAlignment="1" applyProtection="1">
      <alignment horizontal="center" vertical="center" shrinkToFit="1"/>
    </xf>
    <xf numFmtId="0" fontId="0" fillId="15" borderId="15" xfId="0" applyFill="1" applyBorder="1"/>
    <xf numFmtId="0" fontId="0" fillId="15" borderId="17" xfId="0" applyFill="1" applyBorder="1"/>
    <xf numFmtId="0" fontId="0" fillId="15" borderId="16" xfId="0" applyFill="1" applyBorder="1"/>
    <xf numFmtId="0" fontId="7" fillId="0" borderId="0" xfId="0" applyFont="1"/>
    <xf numFmtId="0" fontId="7" fillId="0" borderId="7" xfId="0" applyFont="1" applyBorder="1" applyAlignment="1">
      <alignment horizontal="left" vertical="center"/>
    </xf>
    <xf numFmtId="0" fontId="0" fillId="0" borderId="11" xfId="0" applyBorder="1"/>
    <xf numFmtId="0" fontId="7" fillId="0" borderId="0" xfId="0" applyFont="1" applyAlignment="1">
      <alignment horizontal="left" wrapText="1"/>
    </xf>
    <xf numFmtId="0" fontId="8" fillId="0" borderId="78" xfId="4" applyFont="1" applyBorder="1" applyAlignment="1">
      <alignment vertical="center"/>
    </xf>
    <xf numFmtId="0" fontId="0" fillId="0" borderId="78" xfId="0" applyBorder="1"/>
    <xf numFmtId="0" fontId="5" fillId="0" borderId="0" xfId="0" applyFont="1"/>
    <xf numFmtId="0" fontId="0" fillId="0" borderId="0" xfId="4" applyFont="1" applyAlignment="1">
      <alignment vertical="center"/>
    </xf>
    <xf numFmtId="0" fontId="5" fillId="0" borderId="6" xfId="0" applyFont="1" applyBorder="1"/>
    <xf numFmtId="0" fontId="0" fillId="0" borderId="6" xfId="0" applyBorder="1"/>
    <xf numFmtId="0" fontId="41" fillId="0" borderId="0" xfId="0" applyFont="1" applyAlignment="1">
      <alignment horizontal="left" vertical="center"/>
    </xf>
    <xf numFmtId="0" fontId="0" fillId="16" borderId="0" xfId="0" applyFill="1"/>
    <xf numFmtId="0" fontId="0" fillId="16" borderId="12" xfId="0" applyFill="1" applyBorder="1" applyAlignment="1">
      <alignment vertical="center" wrapText="1" shrinkToFit="1"/>
    </xf>
    <xf numFmtId="49" fontId="0" fillId="17" borderId="13" xfId="0" applyNumberFormat="1" applyFill="1" applyBorder="1" applyAlignment="1" applyProtection="1">
      <alignment horizontal="center" vertical="center" wrapText="1"/>
      <protection locked="0"/>
    </xf>
    <xf numFmtId="49" fontId="0" fillId="18" borderId="13" xfId="0" applyNumberFormat="1" applyFill="1" applyBorder="1" applyAlignment="1" applyProtection="1">
      <alignment horizontal="center" vertical="center" wrapText="1"/>
      <protection locked="0"/>
    </xf>
    <xf numFmtId="0" fontId="0" fillId="18" borderId="13" xfId="0" applyFill="1" applyBorder="1" applyAlignment="1" applyProtection="1">
      <alignment horizontal="left" vertical="center" wrapText="1"/>
      <protection locked="0"/>
    </xf>
    <xf numFmtId="0" fontId="0" fillId="18" borderId="13" xfId="0" applyFill="1" applyBorder="1" applyAlignment="1" applyProtection="1">
      <alignment horizontal="center" vertical="center" wrapText="1"/>
      <protection locked="0"/>
    </xf>
    <xf numFmtId="43" fontId="0" fillId="16" borderId="13" xfId="1" applyFont="1" applyFill="1" applyBorder="1" applyAlignment="1" applyProtection="1">
      <alignment vertical="center" shrinkToFit="1"/>
    </xf>
    <xf numFmtId="43" fontId="0" fillId="18" borderId="13" xfId="1" applyFont="1" applyFill="1" applyBorder="1" applyAlignment="1" applyProtection="1">
      <alignment vertical="center" wrapText="1"/>
      <protection locked="0"/>
    </xf>
    <xf numFmtId="9" fontId="0" fillId="16" borderId="0" xfId="0" applyNumberFormat="1" applyFill="1"/>
    <xf numFmtId="43" fontId="0" fillId="16" borderId="0" xfId="0" applyNumberFormat="1" applyFill="1"/>
    <xf numFmtId="43" fontId="0" fillId="0" borderId="79" xfId="1" applyFont="1" applyFill="1" applyBorder="1" applyAlignment="1" applyProtection="1">
      <alignment horizontal="center" vertical="center" shrinkToFit="1"/>
    </xf>
    <xf numFmtId="10" fontId="0" fillId="0" borderId="13" xfId="2" applyNumberFormat="1" applyFont="1" applyFill="1" applyBorder="1" applyAlignment="1" applyProtection="1">
      <alignment vertical="center" shrinkToFit="1"/>
    </xf>
    <xf numFmtId="0" fontId="33" fillId="0" borderId="0" xfId="0" applyFont="1"/>
    <xf numFmtId="0" fontId="42" fillId="0" borderId="0" xfId="0" applyFont="1" applyAlignment="1">
      <alignment horizontal="center"/>
    </xf>
    <xf numFmtId="0" fontId="43" fillId="2" borderId="77" xfId="0" applyFont="1" applyFill="1" applyBorder="1" applyAlignment="1" applyProtection="1">
      <alignment horizontal="center" vertical="center" wrapText="1"/>
      <protection locked="0"/>
    </xf>
    <xf numFmtId="0" fontId="33" fillId="0" borderId="12" xfId="0" applyFont="1" applyBorder="1" applyAlignment="1">
      <alignment vertical="center" wrapText="1" shrinkToFit="1"/>
    </xf>
    <xf numFmtId="49" fontId="33" fillId="2" borderId="13" xfId="0" applyNumberFormat="1" applyFont="1" applyFill="1" applyBorder="1" applyAlignment="1" applyProtection="1">
      <alignment horizontal="center" vertical="center" wrapText="1"/>
      <protection locked="0"/>
    </xf>
    <xf numFmtId="49" fontId="33" fillId="3" borderId="13" xfId="0" applyNumberFormat="1" applyFont="1" applyFill="1" applyBorder="1" applyAlignment="1" applyProtection="1">
      <alignment horizontal="center" vertical="center" wrapText="1"/>
      <protection locked="0"/>
    </xf>
    <xf numFmtId="0" fontId="33" fillId="3" borderId="13" xfId="0" applyFont="1" applyFill="1" applyBorder="1" applyAlignment="1" applyProtection="1">
      <alignment horizontal="left" vertical="center" wrapText="1"/>
      <protection locked="0"/>
    </xf>
    <xf numFmtId="0" fontId="33" fillId="3" borderId="13" xfId="0" applyFont="1" applyFill="1" applyBorder="1" applyAlignment="1" applyProtection="1">
      <alignment horizontal="center" vertical="center" wrapText="1"/>
      <protection locked="0"/>
    </xf>
    <xf numFmtId="43" fontId="33" fillId="0" borderId="13" xfId="1" applyFont="1" applyFill="1" applyBorder="1" applyAlignment="1" applyProtection="1">
      <alignment vertical="center" shrinkToFit="1"/>
    </xf>
    <xf numFmtId="43" fontId="33" fillId="3" borderId="13" xfId="1" applyFont="1" applyFill="1" applyBorder="1" applyAlignment="1" applyProtection="1">
      <alignment vertical="center" wrapText="1"/>
      <protection locked="0"/>
    </xf>
    <xf numFmtId="43" fontId="33" fillId="0" borderId="14" xfId="1" applyFont="1" applyFill="1" applyBorder="1" applyAlignment="1" applyProtection="1">
      <alignment horizontal="center" vertical="center" shrinkToFit="1"/>
    </xf>
    <xf numFmtId="43" fontId="33" fillId="0" borderId="79" xfId="1" applyFont="1" applyFill="1" applyBorder="1" applyAlignment="1" applyProtection="1">
      <alignment horizontal="center" vertical="center" shrinkToFit="1"/>
    </xf>
    <xf numFmtId="10" fontId="33" fillId="0" borderId="13" xfId="2" applyNumberFormat="1" applyFont="1" applyFill="1" applyBorder="1" applyAlignment="1" applyProtection="1">
      <alignment vertical="center" shrinkToFit="1"/>
    </xf>
    <xf numFmtId="0" fontId="16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44" fillId="0" borderId="0" xfId="0" applyFont="1" applyAlignment="1">
      <alignment horizontal="left" vertical="center"/>
    </xf>
    <xf numFmtId="0" fontId="15" fillId="5" borderId="19" xfId="0" applyFont="1" applyFill="1" applyBorder="1" applyAlignment="1">
      <alignment horizontal="center" vertical="center" wrapText="1"/>
    </xf>
    <xf numFmtId="0" fontId="15" fillId="5" borderId="20" xfId="0" applyFont="1" applyFill="1" applyBorder="1" applyAlignment="1">
      <alignment horizontal="center" vertical="center" wrapText="1"/>
    </xf>
    <xf numFmtId="0" fontId="15" fillId="5" borderId="21" xfId="0" applyFont="1" applyFill="1" applyBorder="1" applyAlignment="1">
      <alignment horizontal="center" vertical="center" wrapText="1"/>
    </xf>
    <xf numFmtId="0" fontId="17" fillId="7" borderId="19" xfId="0" applyFont="1" applyFill="1" applyBorder="1" applyAlignment="1">
      <alignment horizontal="right" vertical="center"/>
    </xf>
    <xf numFmtId="0" fontId="17" fillId="7" borderId="20" xfId="0" applyFont="1" applyFill="1" applyBorder="1" applyAlignment="1">
      <alignment horizontal="right" vertical="center"/>
    </xf>
    <xf numFmtId="0" fontId="18" fillId="7" borderId="20" xfId="0" applyFont="1" applyFill="1" applyBorder="1" applyAlignment="1">
      <alignment horizontal="left" vertical="center"/>
    </xf>
    <xf numFmtId="0" fontId="18" fillId="7" borderId="27" xfId="0" applyFont="1" applyFill="1" applyBorder="1" applyAlignment="1">
      <alignment horizontal="left" vertical="center"/>
    </xf>
    <xf numFmtId="0" fontId="16" fillId="6" borderId="22" xfId="0" applyFont="1" applyFill="1" applyBorder="1" applyAlignment="1">
      <alignment horizontal="left" vertical="center" wrapText="1"/>
    </xf>
    <xf numFmtId="0" fontId="16" fillId="6" borderId="0" xfId="0" applyFont="1" applyFill="1" applyAlignment="1">
      <alignment horizontal="left" vertical="center" wrapText="1"/>
    </xf>
    <xf numFmtId="0" fontId="16" fillId="6" borderId="23" xfId="0" applyFont="1" applyFill="1" applyBorder="1" applyAlignment="1">
      <alignment horizontal="left" vertical="center" wrapText="1"/>
    </xf>
    <xf numFmtId="0" fontId="22" fillId="5" borderId="1" xfId="0" applyFont="1" applyFill="1" applyBorder="1" applyAlignment="1">
      <alignment horizontal="left" vertical="center" wrapText="1"/>
    </xf>
    <xf numFmtId="0" fontId="22" fillId="5" borderId="47" xfId="0" applyFont="1" applyFill="1" applyBorder="1" applyAlignment="1">
      <alignment horizontal="left" vertical="center" wrapText="1"/>
    </xf>
    <xf numFmtId="0" fontId="26" fillId="9" borderId="50" xfId="0" applyFont="1" applyFill="1" applyBorder="1" applyAlignment="1">
      <alignment horizontal="left" vertical="center" wrapText="1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49" fontId="4" fillId="0" borderId="20" xfId="0" applyNumberFormat="1" applyFont="1" applyBorder="1" applyAlignment="1" applyProtection="1">
      <alignment horizontal="center" vertical="center"/>
      <protection locked="0"/>
    </xf>
    <xf numFmtId="49" fontId="4" fillId="0" borderId="21" xfId="0" applyNumberFormat="1" applyFont="1" applyBorder="1" applyAlignment="1" applyProtection="1">
      <alignment horizontal="center" vertical="center"/>
      <protection locked="0"/>
    </xf>
    <xf numFmtId="0" fontId="23" fillId="8" borderId="29" xfId="0" applyFont="1" applyFill="1" applyBorder="1" applyAlignment="1">
      <alignment horizontal="center" vertical="center"/>
    </xf>
    <xf numFmtId="0" fontId="23" fillId="8" borderId="30" xfId="0" applyFont="1" applyFill="1" applyBorder="1" applyAlignment="1">
      <alignment horizontal="center" vertical="center"/>
    </xf>
    <xf numFmtId="0" fontId="23" fillId="8" borderId="31" xfId="0" applyFont="1" applyFill="1" applyBorder="1" applyAlignment="1">
      <alignment horizontal="center" vertical="center"/>
    </xf>
    <xf numFmtId="0" fontId="31" fillId="9" borderId="32" xfId="0" applyFont="1" applyFill="1" applyBorder="1" applyAlignment="1">
      <alignment horizontal="center" vertical="center"/>
    </xf>
    <xf numFmtId="0" fontId="31" fillId="9" borderId="36" xfId="0" applyFont="1" applyFill="1" applyBorder="1" applyAlignment="1">
      <alignment horizontal="center" vertical="center"/>
    </xf>
    <xf numFmtId="0" fontId="31" fillId="9" borderId="1" xfId="0" applyFont="1" applyFill="1" applyBorder="1" applyAlignment="1">
      <alignment horizontal="center" vertical="center"/>
    </xf>
    <xf numFmtId="0" fontId="31" fillId="9" borderId="37" xfId="0" applyFont="1" applyFill="1" applyBorder="1" applyAlignment="1">
      <alignment horizontal="center" vertical="center"/>
    </xf>
    <xf numFmtId="0" fontId="31" fillId="9" borderId="33" xfId="0" applyFont="1" applyFill="1" applyBorder="1" applyAlignment="1">
      <alignment horizontal="center" vertical="center"/>
    </xf>
    <xf numFmtId="0" fontId="31" fillId="9" borderId="35" xfId="0" applyFont="1" applyFill="1" applyBorder="1" applyAlignment="1">
      <alignment horizontal="center" vertical="center"/>
    </xf>
    <xf numFmtId="0" fontId="26" fillId="8" borderId="39" xfId="0" applyFont="1" applyFill="1" applyBorder="1" applyAlignment="1">
      <alignment horizontal="center" vertical="center"/>
    </xf>
    <xf numFmtId="0" fontId="26" fillId="8" borderId="40" xfId="0" applyFont="1" applyFill="1" applyBorder="1" applyAlignment="1">
      <alignment horizontal="center" vertical="center"/>
    </xf>
    <xf numFmtId="0" fontId="26" fillId="8" borderId="41" xfId="0" applyFont="1" applyFill="1" applyBorder="1" applyAlignment="1">
      <alignment horizontal="center" vertical="center"/>
    </xf>
    <xf numFmtId="0" fontId="22" fillId="5" borderId="43" xfId="0" applyFont="1" applyFill="1" applyBorder="1" applyAlignment="1">
      <alignment horizontal="left" vertical="center" wrapText="1"/>
    </xf>
    <xf numFmtId="0" fontId="31" fillId="9" borderId="34" xfId="0" applyFont="1" applyFill="1" applyBorder="1" applyAlignment="1">
      <alignment horizontal="center" vertical="center"/>
    </xf>
    <xf numFmtId="0" fontId="26" fillId="9" borderId="3" xfId="0" applyFont="1" applyFill="1" applyBorder="1" applyAlignment="1">
      <alignment horizontal="left" vertical="center" wrapText="1"/>
    </xf>
    <xf numFmtId="0" fontId="26" fillId="8" borderId="54" xfId="0" applyFont="1" applyFill="1" applyBorder="1" applyAlignment="1">
      <alignment horizontal="center" vertical="center" wrapText="1"/>
    </xf>
    <xf numFmtId="0" fontId="26" fillId="8" borderId="55" xfId="0" applyFont="1" applyFill="1" applyBorder="1" applyAlignment="1">
      <alignment horizontal="center" vertical="center" wrapText="1"/>
    </xf>
    <xf numFmtId="0" fontId="26" fillId="8" borderId="56" xfId="0" applyFont="1" applyFill="1" applyBorder="1" applyAlignment="1">
      <alignment horizontal="center" vertical="center" wrapText="1"/>
    </xf>
    <xf numFmtId="0" fontId="25" fillId="5" borderId="61" xfId="0" applyFont="1" applyFill="1" applyBorder="1" applyAlignment="1">
      <alignment horizontal="center" vertical="center" wrapText="1"/>
    </xf>
    <xf numFmtId="0" fontId="25" fillId="5" borderId="62" xfId="0" applyFont="1" applyFill="1" applyBorder="1" applyAlignment="1">
      <alignment horizontal="center" vertical="center" wrapText="1"/>
    </xf>
    <xf numFmtId="0" fontId="26" fillId="5" borderId="61" xfId="0" applyFont="1" applyFill="1" applyBorder="1" applyAlignment="1">
      <alignment horizontal="center" vertical="center" wrapText="1"/>
    </xf>
    <xf numFmtId="0" fontId="26" fillId="5" borderId="64" xfId="0" applyFont="1" applyFill="1" applyBorder="1" applyAlignment="1">
      <alignment horizontal="center" vertical="center" wrapText="1"/>
    </xf>
    <xf numFmtId="0" fontId="26" fillId="5" borderId="65" xfId="0" applyFont="1" applyFill="1" applyBorder="1" applyAlignment="1">
      <alignment horizontal="center" vertical="center" wrapText="1"/>
    </xf>
    <xf numFmtId="0" fontId="22" fillId="9" borderId="57" xfId="0" applyFont="1" applyFill="1" applyBorder="1" applyAlignment="1">
      <alignment horizontal="right" vertical="center"/>
    </xf>
    <xf numFmtId="0" fontId="22" fillId="9" borderId="58" xfId="0" applyFont="1" applyFill="1" applyBorder="1" applyAlignment="1">
      <alignment horizontal="right" vertical="center"/>
    </xf>
    <xf numFmtId="0" fontId="23" fillId="9" borderId="58" xfId="0" applyFont="1" applyFill="1" applyBorder="1" applyAlignment="1">
      <alignment horizontal="center" vertical="center"/>
    </xf>
    <xf numFmtId="0" fontId="28" fillId="9" borderId="58" xfId="6" applyFont="1" applyFill="1" applyBorder="1" applyAlignment="1" applyProtection="1">
      <alignment horizontal="left" vertical="center"/>
    </xf>
    <xf numFmtId="0" fontId="24" fillId="0" borderId="35" xfId="0" applyFont="1" applyBorder="1"/>
    <xf numFmtId="0" fontId="0" fillId="0" borderId="58" xfId="0" applyBorder="1" applyAlignment="1">
      <alignment horizontal="right"/>
    </xf>
    <xf numFmtId="0" fontId="26" fillId="11" borderId="66" xfId="0" applyFont="1" applyFill="1" applyBorder="1" applyAlignment="1">
      <alignment horizontal="center" vertical="center" wrapText="1"/>
    </xf>
    <xf numFmtId="0" fontId="26" fillId="11" borderId="67" xfId="0" applyFont="1" applyFill="1" applyBorder="1" applyAlignment="1">
      <alignment horizontal="center" vertical="center" wrapText="1"/>
    </xf>
    <xf numFmtId="0" fontId="26" fillId="11" borderId="69" xfId="0" applyFont="1" applyFill="1" applyBorder="1" applyAlignment="1">
      <alignment horizontal="center" vertical="center" wrapText="1"/>
    </xf>
    <xf numFmtId="0" fontId="26" fillId="11" borderId="70" xfId="0" applyFont="1" applyFill="1" applyBorder="1" applyAlignment="1">
      <alignment horizontal="center" vertical="center" wrapText="1"/>
    </xf>
    <xf numFmtId="0" fontId="26" fillId="11" borderId="57" xfId="0" applyFont="1" applyFill="1" applyBorder="1" applyAlignment="1">
      <alignment horizontal="center" vertical="center" wrapText="1"/>
    </xf>
    <xf numFmtId="0" fontId="26" fillId="11" borderId="34" xfId="0" applyFont="1" applyFill="1" applyBorder="1" applyAlignment="1">
      <alignment horizontal="center" vertical="center" wrapText="1"/>
    </xf>
    <xf numFmtId="10" fontId="32" fillId="6" borderId="59" xfId="0" applyNumberFormat="1" applyFont="1" applyFill="1" applyBorder="1" applyAlignment="1">
      <alignment horizontal="center" vertical="center" wrapText="1"/>
    </xf>
    <xf numFmtId="10" fontId="32" fillId="6" borderId="18" xfId="0" applyNumberFormat="1" applyFont="1" applyFill="1" applyBorder="1" applyAlignment="1">
      <alignment horizontal="center" vertical="center" wrapText="1"/>
    </xf>
    <xf numFmtId="10" fontId="32" fillId="6" borderId="60" xfId="0" applyNumberFormat="1" applyFont="1" applyFill="1" applyBorder="1" applyAlignment="1">
      <alignment horizontal="center" vertical="center" wrapText="1"/>
    </xf>
    <xf numFmtId="10" fontId="32" fillId="6" borderId="22" xfId="0" applyNumberFormat="1" applyFont="1" applyFill="1" applyBorder="1" applyAlignment="1">
      <alignment horizontal="center" vertical="center" wrapText="1"/>
    </xf>
    <xf numFmtId="10" fontId="32" fillId="6" borderId="0" xfId="0" applyNumberFormat="1" applyFont="1" applyFill="1" applyAlignment="1">
      <alignment horizontal="center" vertical="center" wrapText="1"/>
    </xf>
    <xf numFmtId="10" fontId="32" fillId="6" borderId="23" xfId="0" applyNumberFormat="1" applyFont="1" applyFill="1" applyBorder="1" applyAlignment="1">
      <alignment horizontal="center" vertical="center" wrapText="1"/>
    </xf>
    <xf numFmtId="10" fontId="32" fillId="6" borderId="24" xfId="0" applyNumberFormat="1" applyFont="1" applyFill="1" applyBorder="1" applyAlignment="1">
      <alignment horizontal="center" vertical="center" wrapText="1"/>
    </xf>
    <xf numFmtId="10" fontId="32" fillId="6" borderId="25" xfId="0" applyNumberFormat="1" applyFont="1" applyFill="1" applyBorder="1" applyAlignment="1">
      <alignment horizontal="center" vertical="center" wrapText="1"/>
    </xf>
    <xf numFmtId="10" fontId="32" fillId="6" borderId="26" xfId="0" applyNumberFormat="1" applyFont="1" applyFill="1" applyBorder="1" applyAlignment="1">
      <alignment horizontal="center" vertical="center" wrapText="1"/>
    </xf>
    <xf numFmtId="0" fontId="26" fillId="11" borderId="24" xfId="0" applyFont="1" applyFill="1" applyBorder="1" applyAlignment="1">
      <alignment horizontal="center" vertical="center" wrapText="1"/>
    </xf>
    <xf numFmtId="0" fontId="26" fillId="11" borderId="71" xfId="0" applyFont="1" applyFill="1" applyBorder="1" applyAlignment="1">
      <alignment horizontal="center" vertical="center" wrapText="1"/>
    </xf>
    <xf numFmtId="164" fontId="0" fillId="0" borderId="9" xfId="0" applyNumberFormat="1" applyBorder="1" applyAlignment="1">
      <alignment horizontal="left"/>
    </xf>
    <xf numFmtId="165" fontId="0" fillId="0" borderId="9" xfId="0" applyNumberFormat="1" applyBorder="1" applyAlignment="1">
      <alignment horizontal="left"/>
    </xf>
    <xf numFmtId="0" fontId="5" fillId="14" borderId="15" xfId="0" applyFont="1" applyFill="1" applyBorder="1" applyAlignment="1">
      <alignment horizontal="left" vertical="center" wrapText="1"/>
    </xf>
    <xf numFmtId="0" fontId="5" fillId="14" borderId="16" xfId="0" applyFont="1" applyFill="1" applyBorder="1" applyAlignment="1">
      <alignment horizontal="left" vertical="center" wrapText="1"/>
    </xf>
    <xf numFmtId="0" fontId="7" fillId="0" borderId="15" xfId="0" applyFont="1" applyBorder="1" applyAlignment="1" applyProtection="1">
      <alignment horizontal="left" vertical="center"/>
      <protection locked="0"/>
    </xf>
    <xf numFmtId="0" fontId="7" fillId="0" borderId="16" xfId="0" applyFont="1" applyBorder="1" applyAlignment="1" applyProtection="1">
      <alignment horizontal="left" vertical="center"/>
      <protection locked="0"/>
    </xf>
    <xf numFmtId="0" fontId="7" fillId="0" borderId="17" xfId="0" applyFont="1" applyBorder="1" applyAlignment="1" applyProtection="1">
      <alignment horizontal="left" vertical="center"/>
      <protection locked="0"/>
    </xf>
    <xf numFmtId="0" fontId="7" fillId="3" borderId="7" xfId="0" applyFont="1" applyFill="1" applyBorder="1" applyAlignment="1" applyProtection="1">
      <alignment horizontal="left" vertical="top" wrapText="1"/>
      <protection locked="0"/>
    </xf>
    <xf numFmtId="0" fontId="7" fillId="3" borderId="0" xfId="0" applyFont="1" applyFill="1" applyAlignment="1" applyProtection="1">
      <alignment horizontal="left" vertical="top" wrapText="1"/>
      <protection locked="0"/>
    </xf>
    <xf numFmtId="0" fontId="7" fillId="3" borderId="11" xfId="0" applyFont="1" applyFill="1" applyBorder="1" applyAlignment="1" applyProtection="1">
      <alignment horizontal="left" vertical="top" wrapText="1"/>
      <protection locked="0"/>
    </xf>
    <xf numFmtId="0" fontId="7" fillId="3" borderId="8" xfId="0" applyFont="1" applyFill="1" applyBorder="1" applyAlignment="1" applyProtection="1">
      <alignment horizontal="left" vertical="top" wrapText="1"/>
      <protection locked="0"/>
    </xf>
    <xf numFmtId="0" fontId="7" fillId="3" borderId="9" xfId="0" applyFont="1" applyFill="1" applyBorder="1" applyAlignment="1" applyProtection="1">
      <alignment horizontal="left" vertical="top" wrapText="1"/>
      <protection locked="0"/>
    </xf>
    <xf numFmtId="0" fontId="7" fillId="3" borderId="4" xfId="0" applyFont="1" applyFill="1" applyBorder="1" applyAlignment="1" applyProtection="1">
      <alignment horizontal="left" vertical="top" wrapText="1"/>
      <protection locked="0"/>
    </xf>
    <xf numFmtId="0" fontId="8" fillId="0" borderId="15" xfId="0" applyFont="1" applyBorder="1" applyAlignment="1">
      <alignment horizontal="left" wrapText="1"/>
    </xf>
    <xf numFmtId="0" fontId="8" fillId="0" borderId="16" xfId="0" applyFont="1" applyBorder="1" applyAlignment="1">
      <alignment horizontal="left" wrapText="1"/>
    </xf>
    <xf numFmtId="0" fontId="8" fillId="0" borderId="17" xfId="0" applyFont="1" applyBorder="1" applyAlignment="1">
      <alignment horizontal="left" wrapText="1"/>
    </xf>
    <xf numFmtId="0" fontId="0" fillId="0" borderId="15" xfId="0" applyBorder="1" applyAlignment="1">
      <alignment horizontal="left" wrapText="1"/>
    </xf>
    <xf numFmtId="0" fontId="0" fillId="0" borderId="16" xfId="0" applyBorder="1" applyAlignment="1">
      <alignment horizontal="left" wrapText="1"/>
    </xf>
    <xf numFmtId="0" fontId="0" fillId="0" borderId="17" xfId="0" applyBorder="1" applyAlignment="1">
      <alignment horizontal="left" wrapText="1"/>
    </xf>
    <xf numFmtId="0" fontId="0" fillId="13" borderId="0" xfId="0" applyFill="1" applyAlignment="1">
      <alignment horizontal="left"/>
    </xf>
    <xf numFmtId="0" fontId="36" fillId="0" borderId="0" xfId="0" applyFont="1" applyAlignment="1">
      <alignment horizontal="center" textRotation="90"/>
    </xf>
    <xf numFmtId="0" fontId="0" fillId="0" borderId="8" xfId="4" applyFont="1" applyBorder="1" applyAlignment="1">
      <alignment horizontal="left" vertical="top" wrapText="1"/>
    </xf>
    <xf numFmtId="0" fontId="0" fillId="0" borderId="4" xfId="4" applyFont="1" applyBorder="1" applyAlignment="1">
      <alignment horizontal="left" vertical="top" wrapText="1"/>
    </xf>
    <xf numFmtId="0" fontId="0" fillId="0" borderId="9" xfId="4" applyFont="1" applyBorder="1" applyAlignment="1">
      <alignment horizontal="left" vertical="top" wrapText="1"/>
    </xf>
    <xf numFmtId="0" fontId="5" fillId="0" borderId="7" xfId="3" applyFont="1" applyBorder="1" applyAlignment="1">
      <alignment horizontal="left" vertical="top"/>
    </xf>
    <xf numFmtId="0" fontId="5" fillId="0" borderId="11" xfId="3" applyFont="1" applyBorder="1" applyAlignment="1">
      <alignment horizontal="left" vertical="top"/>
    </xf>
    <xf numFmtId="0" fontId="5" fillId="0" borderId="0" xfId="3" applyFont="1" applyAlignment="1">
      <alignment horizontal="left" vertical="top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6" fillId="0" borderId="8" xfId="5" applyNumberFormat="1" applyFont="1" applyFill="1" applyBorder="1" applyAlignment="1" applyProtection="1">
      <alignment horizontal="left" wrapText="1"/>
    </xf>
    <xf numFmtId="0" fontId="6" fillId="0" borderId="9" xfId="5" applyNumberFormat="1" applyFont="1" applyFill="1" applyBorder="1" applyAlignment="1" applyProtection="1">
      <alignment horizontal="left" wrapText="1"/>
    </xf>
    <xf numFmtId="0" fontId="6" fillId="0" borderId="4" xfId="5" applyNumberFormat="1" applyFont="1" applyFill="1" applyBorder="1" applyAlignment="1" applyProtection="1">
      <alignment horizontal="left" wrapText="1"/>
    </xf>
    <xf numFmtId="0" fontId="6" fillId="0" borderId="15" xfId="4" applyFont="1" applyBorder="1" applyAlignment="1">
      <alignment horizontal="left" wrapText="1"/>
    </xf>
    <xf numFmtId="0" fontId="6" fillId="0" borderId="16" xfId="4" applyFont="1" applyBorder="1" applyAlignment="1">
      <alignment horizontal="left" wrapText="1"/>
    </xf>
    <xf numFmtId="0" fontId="6" fillId="0" borderId="17" xfId="4" applyFont="1" applyBorder="1" applyAlignment="1">
      <alignment horizontal="left" wrapText="1"/>
    </xf>
    <xf numFmtId="10" fontId="6" fillId="3" borderId="15" xfId="4" applyNumberFormat="1" applyFont="1" applyFill="1" applyBorder="1" applyAlignment="1" applyProtection="1">
      <alignment horizontal="center"/>
      <protection locked="0"/>
    </xf>
    <xf numFmtId="10" fontId="6" fillId="3" borderId="17" xfId="4" applyNumberFormat="1" applyFont="1" applyFill="1" applyBorder="1" applyAlignment="1" applyProtection="1">
      <alignment horizontal="center"/>
      <protection locked="0"/>
    </xf>
    <xf numFmtId="0" fontId="6" fillId="0" borderId="15" xfId="4" applyFont="1" applyBorder="1" applyAlignment="1">
      <alignment horizontal="left"/>
    </xf>
    <xf numFmtId="0" fontId="6" fillId="0" borderId="16" xfId="4" applyFont="1" applyBorder="1" applyAlignment="1">
      <alignment horizontal="left"/>
    </xf>
    <xf numFmtId="0" fontId="6" fillId="0" borderId="17" xfId="4" applyFont="1" applyBorder="1" applyAlignment="1">
      <alignment horizontal="left"/>
    </xf>
    <xf numFmtId="0" fontId="0" fillId="0" borderId="15" xfId="4" applyFont="1" applyBorder="1" applyAlignment="1">
      <alignment horizontal="center" vertical="center" wrapText="1"/>
    </xf>
    <xf numFmtId="0" fontId="0" fillId="0" borderId="16" xfId="4" applyFont="1" applyBorder="1" applyAlignment="1">
      <alignment horizontal="center" vertical="center" wrapText="1"/>
    </xf>
    <xf numFmtId="0" fontId="0" fillId="0" borderId="17" xfId="4" applyFont="1" applyBorder="1" applyAlignment="1">
      <alignment horizontal="center" vertical="center" wrapText="1"/>
    </xf>
    <xf numFmtId="0" fontId="3" fillId="0" borderId="15" xfId="4" applyFont="1" applyBorder="1" applyAlignment="1">
      <alignment horizontal="center"/>
    </xf>
    <xf numFmtId="0" fontId="3" fillId="0" borderId="16" xfId="4" applyFont="1" applyBorder="1" applyAlignment="1">
      <alignment horizontal="center"/>
    </xf>
    <xf numFmtId="0" fontId="3" fillId="0" borderId="17" xfId="4" applyFont="1" applyBorder="1" applyAlignment="1">
      <alignment horizontal="center"/>
    </xf>
    <xf numFmtId="166" fontId="6" fillId="2" borderId="8" xfId="5" applyFont="1" applyFill="1" applyBorder="1" applyAlignment="1" applyProtection="1">
      <alignment horizontal="left"/>
      <protection locked="0"/>
    </xf>
    <xf numFmtId="166" fontId="6" fillId="2" borderId="9" xfId="5" applyFont="1" applyFill="1" applyBorder="1" applyAlignment="1" applyProtection="1">
      <alignment horizontal="left"/>
      <protection locked="0"/>
    </xf>
    <xf numFmtId="166" fontId="6" fillId="2" borderId="4" xfId="5" applyFont="1" applyFill="1" applyBorder="1" applyAlignment="1" applyProtection="1">
      <alignment horizontal="left"/>
      <protection locked="0"/>
    </xf>
    <xf numFmtId="0" fontId="8" fillId="0" borderId="73" xfId="4" applyFont="1" applyBorder="1" applyAlignment="1">
      <alignment horizontal="center" vertical="center"/>
    </xf>
    <xf numFmtId="0" fontId="8" fillId="0" borderId="6" xfId="4" applyFont="1" applyBorder="1" applyAlignment="1">
      <alignment horizontal="center" vertical="center"/>
    </xf>
    <xf numFmtId="0" fontId="8" fillId="0" borderId="74" xfId="4" applyFont="1" applyBorder="1" applyAlignment="1">
      <alignment horizontal="center" vertical="center"/>
    </xf>
    <xf numFmtId="0" fontId="8" fillId="0" borderId="8" xfId="4" applyFont="1" applyBorder="1" applyAlignment="1">
      <alignment horizontal="center" vertical="center"/>
    </xf>
    <xf numFmtId="0" fontId="8" fillId="0" borderId="9" xfId="4" applyFont="1" applyBorder="1" applyAlignment="1">
      <alignment horizontal="center" vertical="center"/>
    </xf>
    <xf numFmtId="0" fontId="8" fillId="0" borderId="4" xfId="4" applyFont="1" applyBorder="1" applyAlignment="1">
      <alignment horizontal="center" vertical="center"/>
    </xf>
    <xf numFmtId="0" fontId="8" fillId="0" borderId="10" xfId="4" applyFont="1" applyBorder="1" applyAlignment="1">
      <alignment horizontal="center" vertical="center"/>
    </xf>
    <xf numFmtId="0" fontId="8" fillId="0" borderId="2" xfId="4" applyFont="1" applyBorder="1" applyAlignment="1">
      <alignment horizontal="center" vertical="center"/>
    </xf>
    <xf numFmtId="4" fontId="8" fillId="0" borderId="10" xfId="4" applyNumberFormat="1" applyFont="1" applyBorder="1" applyAlignment="1">
      <alignment horizontal="center" vertical="center" wrapText="1"/>
    </xf>
    <xf numFmtId="4" fontId="8" fillId="0" borderId="2" xfId="4" applyNumberFormat="1" applyFont="1" applyBorder="1" applyAlignment="1">
      <alignment horizontal="center" vertical="center" wrapText="1"/>
    </xf>
    <xf numFmtId="0" fontId="6" fillId="0" borderId="15" xfId="4" applyFont="1" applyBorder="1" applyAlignment="1">
      <alignment horizontal="left" vertical="center" wrapText="1"/>
    </xf>
    <xf numFmtId="0" fontId="6" fillId="0" borderId="16" xfId="4" applyFont="1" applyBorder="1" applyAlignment="1">
      <alignment horizontal="left" vertical="center" wrapText="1"/>
    </xf>
    <xf numFmtId="0" fontId="6" fillId="0" borderId="17" xfId="4" applyFont="1" applyBorder="1" applyAlignment="1">
      <alignment horizontal="left" vertical="center" wrapText="1"/>
    </xf>
    <xf numFmtId="0" fontId="7" fillId="4" borderId="15" xfId="4" applyFont="1" applyFill="1" applyBorder="1" applyAlignment="1">
      <alignment horizontal="center" vertical="center" wrapText="1"/>
    </xf>
    <xf numFmtId="0" fontId="7" fillId="4" borderId="16" xfId="4" applyFont="1" applyFill="1" applyBorder="1" applyAlignment="1">
      <alignment horizontal="center" vertical="center" wrapText="1"/>
    </xf>
    <xf numFmtId="0" fontId="7" fillId="4" borderId="17" xfId="4" applyFont="1" applyFill="1" applyBorder="1" applyAlignment="1">
      <alignment horizontal="center" vertical="center" wrapText="1"/>
    </xf>
    <xf numFmtId="0" fontId="10" fillId="0" borderId="0" xfId="4" applyFont="1" applyAlignment="1">
      <alignment horizontal="left" vertical="center" indent="1"/>
    </xf>
    <xf numFmtId="0" fontId="0" fillId="0" borderId="0" xfId="4" applyFont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top"/>
    </xf>
    <xf numFmtId="0" fontId="0" fillId="0" borderId="6" xfId="4" applyFont="1" applyBorder="1" applyAlignment="1">
      <alignment horizontal="left" vertical="center"/>
    </xf>
    <xf numFmtId="49" fontId="0" fillId="3" borderId="15" xfId="4" applyNumberFormat="1" applyFont="1" applyFill="1" applyBorder="1" applyAlignment="1" applyProtection="1">
      <alignment horizontal="left" vertical="top" wrapText="1"/>
      <protection locked="0"/>
    </xf>
    <xf numFmtId="49" fontId="0" fillId="3" borderId="16" xfId="4" applyNumberFormat="1" applyFont="1" applyFill="1" applyBorder="1" applyAlignment="1" applyProtection="1">
      <alignment horizontal="left" vertical="top" wrapText="1"/>
      <protection locked="0"/>
    </xf>
    <xf numFmtId="49" fontId="0" fillId="3" borderId="17" xfId="4" applyNumberFormat="1" applyFont="1" applyFill="1" applyBorder="1" applyAlignment="1" applyProtection="1">
      <alignment horizontal="left" vertical="top" wrapText="1"/>
      <protection locked="0"/>
    </xf>
    <xf numFmtId="164" fontId="0" fillId="0" borderId="9" xfId="4" applyNumberFormat="1" applyFont="1" applyBorder="1" applyAlignment="1">
      <alignment horizontal="left"/>
    </xf>
    <xf numFmtId="165" fontId="0" fillId="0" borderId="9" xfId="4" applyNumberFormat="1" applyFont="1" applyBorder="1" applyAlignment="1">
      <alignment horizontal="left"/>
    </xf>
    <xf numFmtId="0" fontId="5" fillId="0" borderId="6" xfId="4" applyFont="1" applyBorder="1" applyAlignment="1">
      <alignment horizontal="left" vertical="center"/>
    </xf>
    <xf numFmtId="0" fontId="8" fillId="0" borderId="9" xfId="4" applyFont="1" applyBorder="1" applyAlignment="1">
      <alignment horizontal="left" vertical="center"/>
    </xf>
  </cellXfs>
  <cellStyles count="7">
    <cellStyle name="Hiperlink" xfId="6" builtinId="8"/>
    <cellStyle name="Moeda_Composicao BDI v2.1" xfId="5" xr:uid="{4E40FBC0-7FE2-4D4F-8914-0BFF5DD17459}"/>
    <cellStyle name="Normal" xfId="0" builtinId="0"/>
    <cellStyle name="Normal 2" xfId="4" xr:uid="{2D0950D7-3FFA-41DC-8B65-78DD0F78B5F8}"/>
    <cellStyle name="Normal_FICHA DE VERIFICAÇÃO PRELIMINAR - Plano R" xfId="3" xr:uid="{C2C391C8-8B63-4B3A-974A-2350F6FF75B5}"/>
    <cellStyle name="Porcentagem" xfId="2" builtinId="5"/>
    <cellStyle name="Vírgula" xfId="1" builtinId="3"/>
  </cellStyles>
  <dxfs count="49"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</dxf>
    <dxf>
      <font>
        <color theme="0"/>
      </font>
      <fill>
        <patternFill>
          <bgColor theme="0"/>
        </patternFill>
      </fill>
    </dxf>
    <dxf>
      <font>
        <b/>
        <i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 style="thin">
          <color indexed="64"/>
        </top>
        <bottom/>
      </border>
    </dxf>
    <dxf>
      <font>
        <color theme="0"/>
      </font>
      <fill>
        <patternFill>
          <bgColor theme="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border>
        <top style="thin">
          <color indexed="64"/>
        </top>
      </border>
    </dxf>
    <dxf>
      <border>
        <left style="thin">
          <color indexed="8"/>
        </left>
        <right style="thin">
          <color indexed="8"/>
        </right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990600</xdr:colOff>
      <xdr:row>49</xdr:row>
      <xdr:rowOff>133351</xdr:rowOff>
    </xdr:from>
    <xdr:to>
      <xdr:col>4</xdr:col>
      <xdr:colOff>447674</xdr:colOff>
      <xdr:row>51</xdr:row>
      <xdr:rowOff>66674</xdr:rowOff>
    </xdr:to>
    <xdr:sp macro="" textlink="">
      <xdr:nvSpPr>
        <xdr:cNvPr id="7" name="Seta para Baixo 8">
          <a:extLst>
            <a:ext uri="{FF2B5EF4-FFF2-40B4-BE49-F238E27FC236}">
              <a16:creationId xmlns:a16="http://schemas.microsoft.com/office/drawing/2014/main" id="{6143DBDB-FB6E-4884-8498-15C57147BD6F}"/>
            </a:ext>
          </a:extLst>
        </xdr:cNvPr>
        <xdr:cNvSpPr/>
      </xdr:nvSpPr>
      <xdr:spPr>
        <a:xfrm rot="16200000">
          <a:off x="3929063" y="12682538"/>
          <a:ext cx="428623" cy="571499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pt-BR"/>
        </a:p>
      </xdr:txBody>
    </xdr:sp>
    <xdr:clientData/>
  </xdr:twoCellAnchor>
  <xdr:twoCellAnchor editAs="oneCell">
    <xdr:from>
      <xdr:col>0</xdr:col>
      <xdr:colOff>0</xdr:colOff>
      <xdr:row>0</xdr:row>
      <xdr:rowOff>57150</xdr:rowOff>
    </xdr:from>
    <xdr:to>
      <xdr:col>5</xdr:col>
      <xdr:colOff>1247775</xdr:colOff>
      <xdr:row>0</xdr:row>
      <xdr:rowOff>847725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29BB67A1-1ADB-F379-4E5F-0150A4A667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7150"/>
          <a:ext cx="6343650" cy="7905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2024_TRANSFERENCIA%20ESPECIAL/_2024_DANIEL%20TRZECIAK%20R$200mil%20Renato%20Conde%20(licitar)/PROJETO%20ENGENHARIA/x%20Planilha_Multipla_v3_16_DRENAGEM%20PORTO%20DO%20CONDE.xlsm" TargetMode="External"/><Relationship Id="rId2" Type="http://schemas.openxmlformats.org/officeDocument/2006/relationships/externalLinkPath" Target="file:///C:\Pastas%20P&#250;blico_Principal\RECURSO%20FEDERAL\2024_TRANSFERENCIA%20ESPECIAL\_2024_DANIEL%20TRZECIAK%20R$200mil%20Renato%20Conde%20(licitar)\PROJETO%20ENGENHARIA\x%20Planilha_Multipla_v3_16_DRENAGEM%20PORTO%20DO%20CONDE.xlsm" TargetMode="External"/><Relationship Id="rId1" Type="http://schemas.openxmlformats.org/officeDocument/2006/relationships/externalLinkPath" Target="/Pastas%20P&#250;blico_Principal/RECURSO%20FEDERAL/2024_TRANSFERENCIA%20ESPECIAL/_2024_DANIEL%20TRZECIAK%20R$200mil%20Renato%20Conde%20(licitar)/PROJETO%20ENGENHARIA/x%20Planilha_Multipla_v3_16_DRENAGEM%20PORTO%20DO%20COND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>
        <row r="3">
          <cell r="O3">
            <v>1</v>
          </cell>
        </row>
        <row r="4">
          <cell r="J4" t="str">
            <v>PLE</v>
          </cell>
        </row>
      </sheetData>
      <sheetData sheetId="2">
        <row r="3">
          <cell r="AV3" t="str">
            <v>%CT</v>
          </cell>
        </row>
        <row r="4">
          <cell r="C4" t="str">
            <v>OGU</v>
          </cell>
          <cell r="AV4" t="str">
            <v>°C</v>
          </cell>
        </row>
        <row r="5">
          <cell r="C5" t="str">
            <v>PREFEITURA MUNICIPAL DE SÃO JERÔNIMO</v>
          </cell>
          <cell r="AV5" t="str">
            <v>°F</v>
          </cell>
        </row>
        <row r="6">
          <cell r="C6" t="str">
            <v>SÃO JERÔNIMO</v>
          </cell>
          <cell r="AV6" t="str">
            <v>100M</v>
          </cell>
        </row>
        <row r="7">
          <cell r="C7" t="str">
            <v>-</v>
          </cell>
          <cell r="AV7" t="str">
            <v>18L</v>
          </cell>
        </row>
        <row r="8">
          <cell r="C8" t="str">
            <v>-</v>
          </cell>
          <cell r="AV8" t="str">
            <v>200KG</v>
          </cell>
        </row>
        <row r="9">
          <cell r="AV9" t="str">
            <v>250G</v>
          </cell>
        </row>
        <row r="10">
          <cell r="AV10" t="str">
            <v>310ML</v>
          </cell>
        </row>
        <row r="11">
          <cell r="AV11" t="str">
            <v>50KG</v>
          </cell>
        </row>
        <row r="12">
          <cell r="AV12" t="str">
            <v>A</v>
          </cell>
        </row>
        <row r="13">
          <cell r="AV13" t="str">
            <v>ACA/ACC</v>
          </cell>
        </row>
        <row r="14">
          <cell r="AV14" t="str">
            <v>AH</v>
          </cell>
        </row>
        <row r="15">
          <cell r="AV15" t="str">
            <v>AH/H/V</v>
          </cell>
        </row>
        <row r="16">
          <cell r="C16" t="str">
            <v>DRENAGEM E MELHORIAS NO PORTO DO CONDE - EMENDA PIX DEP. DANIEL TRZECIAK</v>
          </cell>
          <cell r="AV16" t="str">
            <v>AM</v>
          </cell>
        </row>
        <row r="17">
          <cell r="C17" t="str">
            <v>OBRAS DE INFRAESTRUTURA URBANA - REQUALIFICAÇÃO VIÁRIA</v>
          </cell>
          <cell r="AV17" t="str">
            <v>AM0/4ML</v>
          </cell>
        </row>
        <row r="18">
          <cell r="C18" t="str">
            <v>NÃO DESONERADO</v>
          </cell>
          <cell r="D18" t="str">
            <v/>
          </cell>
          <cell r="AV18" t="str">
            <v>AM0/5ML</v>
          </cell>
        </row>
        <row r="19">
          <cell r="D19" t="str">
            <v/>
          </cell>
          <cell r="AV19" t="str">
            <v>AM1/5ML</v>
          </cell>
        </row>
        <row r="20">
          <cell r="AV20" t="str">
            <v>AM10ML</v>
          </cell>
        </row>
        <row r="21">
          <cell r="AV21" t="str">
            <v>AM1ML</v>
          </cell>
        </row>
        <row r="22">
          <cell r="C22" t="str">
            <v>SIMONE PEREIRA DE LIMA</v>
          </cell>
          <cell r="AV22" t="str">
            <v>AM2/5ML</v>
          </cell>
        </row>
        <row r="23">
          <cell r="C23" t="str">
            <v>CREA/RS 272701</v>
          </cell>
          <cell r="AV23" t="str">
            <v>AM2ML</v>
          </cell>
        </row>
        <row r="24">
          <cell r="C24" t="str">
            <v>14284074</v>
          </cell>
          <cell r="AV24" t="str">
            <v>AM3ML</v>
          </cell>
        </row>
        <row r="25">
          <cell r="AV25" t="str">
            <v>AM4ML</v>
          </cell>
        </row>
        <row r="26">
          <cell r="AV26" t="str">
            <v>AM5ML</v>
          </cell>
        </row>
        <row r="27">
          <cell r="AV27" t="str">
            <v>AM6ML</v>
          </cell>
        </row>
        <row r="28">
          <cell r="AV28" t="str">
            <v>AM7ML</v>
          </cell>
        </row>
        <row r="29">
          <cell r="AV29" t="str">
            <v>ANO</v>
          </cell>
        </row>
        <row r="30">
          <cell r="AV30" t="str">
            <v>ANOS</v>
          </cell>
        </row>
        <row r="31">
          <cell r="C31" t="str">
            <v>Tradicional</v>
          </cell>
          <cell r="AV31" t="str">
            <v>ARR</v>
          </cell>
        </row>
        <row r="32">
          <cell r="AV32" t="str">
            <v>AWG</v>
          </cell>
        </row>
        <row r="33">
          <cell r="AV33" t="str">
            <v>BAR</v>
          </cell>
        </row>
        <row r="34">
          <cell r="AV34" t="str">
            <v>BAR.</v>
          </cell>
        </row>
        <row r="35">
          <cell r="AV35" t="str">
            <v>BD</v>
          </cell>
        </row>
        <row r="36">
          <cell r="AV36" t="str">
            <v>BIS</v>
          </cell>
        </row>
        <row r="37">
          <cell r="AV37" t="str">
            <v>BIS/GL</v>
          </cell>
        </row>
        <row r="38">
          <cell r="AV38" t="str">
            <v>BIS1/65G</v>
          </cell>
        </row>
        <row r="39">
          <cell r="AV39" t="str">
            <v>BIS1/8G</v>
          </cell>
        </row>
        <row r="40">
          <cell r="D40" t="str">
            <v/>
          </cell>
          <cell r="AV40" t="str">
            <v>BIS100G</v>
          </cell>
        </row>
        <row r="41">
          <cell r="AV41" t="str">
            <v>BIS10G</v>
          </cell>
        </row>
        <row r="42">
          <cell r="AV42" t="str">
            <v>BIS135G</v>
          </cell>
        </row>
        <row r="43">
          <cell r="AV43" t="str">
            <v>BIS13G</v>
          </cell>
        </row>
        <row r="44">
          <cell r="AV44" t="str">
            <v>BIS14G</v>
          </cell>
        </row>
        <row r="45">
          <cell r="AV45" t="str">
            <v>BIS15G</v>
          </cell>
        </row>
        <row r="46">
          <cell r="AV46" t="str">
            <v>BIS1G</v>
          </cell>
        </row>
        <row r="47">
          <cell r="AV47" t="str">
            <v>BIS20G</v>
          </cell>
        </row>
        <row r="48">
          <cell r="AV48" t="str">
            <v>BIS25G</v>
          </cell>
        </row>
        <row r="49">
          <cell r="AV49" t="str">
            <v>BIS28/8G</v>
          </cell>
        </row>
        <row r="50">
          <cell r="AV50" t="str">
            <v>BIS28G</v>
          </cell>
        </row>
        <row r="51">
          <cell r="AV51" t="str">
            <v>BIS2G</v>
          </cell>
        </row>
        <row r="52">
          <cell r="AV52" t="str">
            <v>BIS3/5G</v>
          </cell>
        </row>
        <row r="53">
          <cell r="AV53" t="str">
            <v>BIS30G</v>
          </cell>
        </row>
        <row r="54">
          <cell r="AV54" t="str">
            <v>BIS30ML</v>
          </cell>
        </row>
        <row r="55">
          <cell r="AV55" t="str">
            <v>BIS40G</v>
          </cell>
        </row>
        <row r="56">
          <cell r="AV56" t="str">
            <v>BIS43G</v>
          </cell>
        </row>
        <row r="57">
          <cell r="AV57" t="str">
            <v>BIS45G</v>
          </cell>
        </row>
        <row r="58">
          <cell r="AV58" t="str">
            <v>BIS47G</v>
          </cell>
        </row>
        <row r="59">
          <cell r="AV59" t="str">
            <v>BIS4G</v>
          </cell>
        </row>
        <row r="60">
          <cell r="AV60" t="str">
            <v>BIS50G</v>
          </cell>
        </row>
        <row r="61">
          <cell r="AV61" t="str">
            <v>BIS55G</v>
          </cell>
        </row>
        <row r="62">
          <cell r="AV62" t="str">
            <v>BIS56G</v>
          </cell>
        </row>
        <row r="63">
          <cell r="AV63" t="str">
            <v>BIS5G</v>
          </cell>
        </row>
        <row r="64">
          <cell r="AV64" t="str">
            <v>BIS60G</v>
          </cell>
        </row>
        <row r="65">
          <cell r="AV65" t="str">
            <v>BIS6G</v>
          </cell>
        </row>
        <row r="66">
          <cell r="AV66" t="str">
            <v>BIS7/5G</v>
          </cell>
        </row>
        <row r="67">
          <cell r="AV67" t="str">
            <v>BIS70G</v>
          </cell>
        </row>
        <row r="68">
          <cell r="AV68" t="str">
            <v>BIS80G</v>
          </cell>
        </row>
        <row r="69">
          <cell r="AV69" t="str">
            <v>BIS90G</v>
          </cell>
        </row>
        <row r="70">
          <cell r="AV70" t="str">
            <v>BIT</v>
          </cell>
        </row>
        <row r="71">
          <cell r="AV71" t="str">
            <v>BL</v>
          </cell>
        </row>
        <row r="72">
          <cell r="AV72" t="str">
            <v>BLIS</v>
          </cell>
        </row>
        <row r="73">
          <cell r="AV73" t="str">
            <v>BLIS21CP</v>
          </cell>
        </row>
        <row r="74">
          <cell r="AV74" t="str">
            <v>BLIS35CP</v>
          </cell>
        </row>
        <row r="75">
          <cell r="AV75" t="str">
            <v>BOB</v>
          </cell>
        </row>
        <row r="76">
          <cell r="AV76" t="str">
            <v>BOL</v>
          </cell>
        </row>
        <row r="77">
          <cell r="AV77" t="str">
            <v>BOM</v>
          </cell>
        </row>
        <row r="78">
          <cell r="AV78" t="str">
            <v>BPM</v>
          </cell>
        </row>
        <row r="79">
          <cell r="AV79" t="str">
            <v>BPS</v>
          </cell>
        </row>
        <row r="80">
          <cell r="AV80" t="str">
            <v>BR</v>
          </cell>
        </row>
        <row r="81">
          <cell r="AV81" t="str">
            <v>BRI</v>
          </cell>
        </row>
        <row r="82">
          <cell r="AV82" t="str">
            <v>BTJ</v>
          </cell>
        </row>
        <row r="83">
          <cell r="AV83" t="str">
            <v>BTU</v>
          </cell>
        </row>
        <row r="84">
          <cell r="AV84" t="str">
            <v>BTU/H</v>
          </cell>
        </row>
        <row r="85">
          <cell r="AV85" t="str">
            <v>BWG</v>
          </cell>
        </row>
        <row r="86">
          <cell r="AV86" t="str">
            <v>C</v>
          </cell>
        </row>
        <row r="87">
          <cell r="AV87" t="str">
            <v>CA</v>
          </cell>
        </row>
        <row r="88">
          <cell r="AV88" t="str">
            <v>CAD</v>
          </cell>
        </row>
        <row r="89">
          <cell r="AV89" t="str">
            <v>CAL/G</v>
          </cell>
        </row>
        <row r="90">
          <cell r="AV90" t="str">
            <v>CAPS</v>
          </cell>
        </row>
        <row r="91">
          <cell r="AV91" t="str">
            <v>CAR</v>
          </cell>
        </row>
        <row r="92">
          <cell r="AV92" t="str">
            <v>CC</v>
          </cell>
        </row>
        <row r="93">
          <cell r="AV93" t="str">
            <v>CD</v>
          </cell>
        </row>
        <row r="94">
          <cell r="AV94" t="str">
            <v>CD/M2</v>
          </cell>
        </row>
        <row r="95">
          <cell r="AV95" t="str">
            <v>CENTO</v>
          </cell>
        </row>
        <row r="96">
          <cell r="AV96" t="str">
            <v>CG</v>
          </cell>
        </row>
        <row r="97">
          <cell r="AV97" t="str">
            <v>CH</v>
          </cell>
        </row>
        <row r="98">
          <cell r="AV98" t="str">
            <v>CHI</v>
          </cell>
        </row>
        <row r="99">
          <cell r="AV99" t="str">
            <v>CHP</v>
          </cell>
        </row>
        <row r="100">
          <cell r="AV100" t="str">
            <v>CHP</v>
          </cell>
        </row>
        <row r="101">
          <cell r="AV101" t="str">
            <v>CI</v>
          </cell>
        </row>
        <row r="102">
          <cell r="AV102" t="str">
            <v>CIL</v>
          </cell>
        </row>
        <row r="103">
          <cell r="AV103" t="str">
            <v>CIN</v>
          </cell>
        </row>
        <row r="104">
          <cell r="AV104" t="str">
            <v>CJ</v>
          </cell>
        </row>
        <row r="105">
          <cell r="AV105" t="str">
            <v>CL</v>
          </cell>
        </row>
        <row r="106">
          <cell r="AV106" t="str">
            <v>CM</v>
          </cell>
        </row>
        <row r="107">
          <cell r="AV107" t="str">
            <v>CM/POL</v>
          </cell>
        </row>
        <row r="108">
          <cell r="AV108" t="str">
            <v>CM2</v>
          </cell>
        </row>
        <row r="109">
          <cell r="AV109" t="str">
            <v>CM2/H</v>
          </cell>
        </row>
        <row r="110">
          <cell r="AV110" t="str">
            <v>CM2/M</v>
          </cell>
        </row>
        <row r="111">
          <cell r="AV111" t="str">
            <v>CM3</v>
          </cell>
        </row>
        <row r="112">
          <cell r="AV112" t="str">
            <v>CM³/H</v>
          </cell>
        </row>
        <row r="113">
          <cell r="AV113" t="str">
            <v>CM³/MIN</v>
          </cell>
        </row>
        <row r="114">
          <cell r="AV114" t="str">
            <v>CNT</v>
          </cell>
        </row>
        <row r="115">
          <cell r="AV115" t="str">
            <v>CO</v>
          </cell>
        </row>
        <row r="116">
          <cell r="AV116" t="str">
            <v>COL</v>
          </cell>
        </row>
        <row r="117">
          <cell r="AV117" t="str">
            <v>COMP</v>
          </cell>
        </row>
        <row r="118">
          <cell r="AV118" t="str">
            <v>COMPR</v>
          </cell>
        </row>
        <row r="119">
          <cell r="AV119" t="str">
            <v>CÓPIA</v>
          </cell>
        </row>
        <row r="120">
          <cell r="AV120" t="str">
            <v>COPO</v>
          </cell>
        </row>
        <row r="121">
          <cell r="AV121" t="str">
            <v>CP</v>
          </cell>
        </row>
        <row r="122">
          <cell r="AV122" t="str">
            <v>CPL</v>
          </cell>
        </row>
        <row r="123">
          <cell r="AV123" t="str">
            <v>CPM</v>
          </cell>
        </row>
        <row r="124">
          <cell r="AV124" t="str">
            <v>CPS</v>
          </cell>
        </row>
        <row r="125">
          <cell r="AV125" t="str">
            <v>CRT</v>
          </cell>
        </row>
        <row r="126">
          <cell r="AV126" t="str">
            <v>CS</v>
          </cell>
        </row>
        <row r="127">
          <cell r="AV127" t="str">
            <v>CST</v>
          </cell>
        </row>
        <row r="128">
          <cell r="AV128" t="str">
            <v>CT</v>
          </cell>
        </row>
        <row r="129">
          <cell r="AV129" t="str">
            <v>CTE</v>
          </cell>
        </row>
        <row r="130">
          <cell r="AV130" t="str">
            <v>CV</v>
          </cell>
        </row>
        <row r="131">
          <cell r="AV131" t="str">
            <v>CX</v>
          </cell>
        </row>
        <row r="132">
          <cell r="AV132" t="str">
            <v>CX100UN</v>
          </cell>
        </row>
        <row r="133">
          <cell r="AV133" t="str">
            <v>CX40UN</v>
          </cell>
        </row>
        <row r="134">
          <cell r="AV134" t="str">
            <v>D</v>
          </cell>
        </row>
        <row r="135">
          <cell r="AV135" t="str">
            <v>DAG</v>
          </cell>
        </row>
        <row r="136">
          <cell r="AV136" t="str">
            <v>DAL</v>
          </cell>
        </row>
        <row r="137">
          <cell r="AV137" t="str">
            <v>DAM</v>
          </cell>
        </row>
        <row r="138">
          <cell r="AV138" t="str">
            <v>DAN</v>
          </cell>
        </row>
        <row r="139">
          <cell r="AV139" t="str">
            <v>DB</v>
          </cell>
        </row>
        <row r="140">
          <cell r="AV140" t="str">
            <v>DBM</v>
          </cell>
        </row>
        <row r="141">
          <cell r="AV141" t="str">
            <v>DG</v>
          </cell>
        </row>
        <row r="142">
          <cell r="AV142" t="str">
            <v>DGT</v>
          </cell>
        </row>
        <row r="143">
          <cell r="AV143" t="str">
            <v>DIA</v>
          </cell>
        </row>
        <row r="144">
          <cell r="AV144" t="str">
            <v>DIAS</v>
          </cell>
        </row>
        <row r="145">
          <cell r="AV145" t="str">
            <v>DISCO</v>
          </cell>
        </row>
        <row r="146">
          <cell r="AV146" t="str">
            <v>DL</v>
          </cell>
        </row>
        <row r="147">
          <cell r="AV147" t="str">
            <v>DM</v>
          </cell>
        </row>
        <row r="148">
          <cell r="AV148" t="str">
            <v>DM2</v>
          </cell>
        </row>
        <row r="149">
          <cell r="AV149" t="str">
            <v>DM3</v>
          </cell>
        </row>
        <row r="150">
          <cell r="AV150" t="str">
            <v>DM3</v>
          </cell>
        </row>
        <row r="151">
          <cell r="AV151" t="str">
            <v>DOSES</v>
          </cell>
        </row>
        <row r="152">
          <cell r="AV152" t="str">
            <v>DPI</v>
          </cell>
        </row>
        <row r="153">
          <cell r="AV153" t="str">
            <v>DPT</v>
          </cell>
        </row>
        <row r="154">
          <cell r="AV154" t="str">
            <v>DRAG</v>
          </cell>
        </row>
        <row r="155">
          <cell r="AV155" t="str">
            <v>DZ</v>
          </cell>
        </row>
        <row r="156">
          <cell r="AV156" t="str">
            <v>EMB</v>
          </cell>
        </row>
        <row r="157">
          <cell r="AV157" t="str">
            <v>EMB/H</v>
          </cell>
        </row>
        <row r="158">
          <cell r="AV158" t="str">
            <v>EMP</v>
          </cell>
        </row>
        <row r="159">
          <cell r="AV159" t="str">
            <v>ENV</v>
          </cell>
        </row>
        <row r="160">
          <cell r="AV160" t="str">
            <v>ENV27/9G</v>
          </cell>
        </row>
        <row r="161">
          <cell r="AV161" t="str">
            <v>ENV30G</v>
          </cell>
        </row>
        <row r="162">
          <cell r="AV162" t="str">
            <v>EQP</v>
          </cell>
        </row>
        <row r="163">
          <cell r="AV163" t="str">
            <v>EST</v>
          </cell>
        </row>
        <row r="164">
          <cell r="AV164" t="str">
            <v>EV</v>
          </cell>
        </row>
        <row r="165">
          <cell r="AV165" t="str">
            <v>F</v>
          </cell>
        </row>
        <row r="166">
          <cell r="AV166" t="str">
            <v>FCK</v>
          </cell>
        </row>
        <row r="167">
          <cell r="AV167" t="str">
            <v>FD</v>
          </cell>
        </row>
        <row r="168">
          <cell r="AV168" t="str">
            <v>FL</v>
          </cell>
        </row>
        <row r="169">
          <cell r="AV169" t="str">
            <v>FLAC</v>
          </cell>
        </row>
        <row r="170">
          <cell r="AV170" t="str">
            <v>FLS/H</v>
          </cell>
        </row>
        <row r="171">
          <cell r="AV171" t="str">
            <v>FPM</v>
          </cell>
        </row>
        <row r="172">
          <cell r="AV172" t="str">
            <v>FPS</v>
          </cell>
        </row>
        <row r="173">
          <cell r="AV173" t="str">
            <v>FR</v>
          </cell>
        </row>
        <row r="174">
          <cell r="AV174" t="str">
            <v>FR1000ML</v>
          </cell>
        </row>
        <row r="175">
          <cell r="AV175" t="str">
            <v>FR100DS</v>
          </cell>
        </row>
        <row r="176">
          <cell r="AV176" t="str">
            <v>FR100ML</v>
          </cell>
        </row>
        <row r="177">
          <cell r="AV177" t="str">
            <v>FR105ML</v>
          </cell>
        </row>
        <row r="178">
          <cell r="AV178" t="str">
            <v>FR10ML</v>
          </cell>
        </row>
        <row r="179">
          <cell r="AV179" t="str">
            <v>FR110ML</v>
          </cell>
        </row>
        <row r="180">
          <cell r="AV180" t="str">
            <v>FR1200MG</v>
          </cell>
        </row>
        <row r="181">
          <cell r="AV181" t="str">
            <v>FR120DS</v>
          </cell>
        </row>
        <row r="182">
          <cell r="AV182" t="str">
            <v>FR120ML</v>
          </cell>
        </row>
        <row r="183">
          <cell r="AV183" t="str">
            <v>FR125ML</v>
          </cell>
        </row>
        <row r="184">
          <cell r="AV184" t="str">
            <v>FR130DS</v>
          </cell>
        </row>
        <row r="185">
          <cell r="AV185" t="str">
            <v>FR1500MG</v>
          </cell>
        </row>
        <row r="186">
          <cell r="AV186" t="str">
            <v>FR150DS</v>
          </cell>
        </row>
        <row r="187">
          <cell r="AV187" t="str">
            <v>FR150ML</v>
          </cell>
        </row>
        <row r="188">
          <cell r="AV188" t="str">
            <v>FR15ML</v>
          </cell>
        </row>
        <row r="189">
          <cell r="AV189" t="str">
            <v>FR160ML</v>
          </cell>
        </row>
        <row r="190">
          <cell r="AV190" t="str">
            <v>FR200DS</v>
          </cell>
        </row>
        <row r="191">
          <cell r="AV191" t="str">
            <v>FR200ML</v>
          </cell>
        </row>
        <row r="192">
          <cell r="AV192" t="str">
            <v>FR20ML</v>
          </cell>
        </row>
        <row r="193">
          <cell r="AV193" t="str">
            <v>FR240ML</v>
          </cell>
        </row>
        <row r="194">
          <cell r="AV194" t="str">
            <v>FR250ML</v>
          </cell>
        </row>
        <row r="195">
          <cell r="AV195" t="str">
            <v>FR300DS</v>
          </cell>
        </row>
        <row r="196">
          <cell r="AV196" t="str">
            <v>FR300ML</v>
          </cell>
        </row>
        <row r="197">
          <cell r="AV197" t="str">
            <v>FR30DS</v>
          </cell>
        </row>
        <row r="198">
          <cell r="AV198" t="str">
            <v>FR30G</v>
          </cell>
        </row>
        <row r="199">
          <cell r="AV199" t="str">
            <v>FR30ML</v>
          </cell>
        </row>
        <row r="200">
          <cell r="AV200" t="str">
            <v>FR340ML</v>
          </cell>
        </row>
        <row r="201">
          <cell r="AV201" t="str">
            <v>FR350ML</v>
          </cell>
        </row>
        <row r="202">
          <cell r="AV202" t="str">
            <v>FR40ML</v>
          </cell>
        </row>
        <row r="203">
          <cell r="AV203" t="str">
            <v>FR45ML</v>
          </cell>
        </row>
        <row r="204">
          <cell r="AV204" t="str">
            <v>FR500ML</v>
          </cell>
        </row>
        <row r="205">
          <cell r="AV205" t="str">
            <v>H</v>
          </cell>
        </row>
        <row r="206">
          <cell r="AV206" t="str">
            <v>KG</v>
          </cell>
        </row>
        <row r="207">
          <cell r="AV207" t="str">
            <v>KM</v>
          </cell>
        </row>
        <row r="208">
          <cell r="AV208" t="str">
            <v>M</v>
          </cell>
        </row>
        <row r="209">
          <cell r="AV209" t="str">
            <v>M2</v>
          </cell>
        </row>
        <row r="210">
          <cell r="AV210" t="str">
            <v>M3</v>
          </cell>
        </row>
        <row r="211">
          <cell r="AV211" t="str">
            <v>M3XKM</v>
          </cell>
        </row>
        <row r="212">
          <cell r="AV212" t="str">
            <v>MES</v>
          </cell>
        </row>
        <row r="213">
          <cell r="AV213" t="str">
            <v>MÊS</v>
          </cell>
        </row>
        <row r="214">
          <cell r="AV214" t="str">
            <v>MESES</v>
          </cell>
        </row>
        <row r="215">
          <cell r="AV215" t="str">
            <v>OUTRAS</v>
          </cell>
        </row>
        <row r="216">
          <cell r="AV216" t="str">
            <v>PAR</v>
          </cell>
        </row>
        <row r="217">
          <cell r="AV217" t="str">
            <v>PC</v>
          </cell>
        </row>
        <row r="218">
          <cell r="AV218" t="str">
            <v>T</v>
          </cell>
        </row>
        <row r="219">
          <cell r="AV219" t="str">
            <v>TXKM</v>
          </cell>
        </row>
        <row r="220">
          <cell r="AV220" t="str">
            <v>UN</v>
          </cell>
        </row>
      </sheetData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>
        <row r="2">
          <cell r="E2" t="str">
            <v>Meta</v>
          </cell>
          <cell r="F2" t="str">
            <v>Nível 2</v>
          </cell>
          <cell r="G2" t="str">
            <v>Nível 3</v>
          </cell>
          <cell r="H2" t="str">
            <v>Nível 4</v>
          </cell>
          <cell r="I2" t="str">
            <v>Serviço</v>
          </cell>
        </row>
        <row r="3">
          <cell r="E3" t="str">
            <v>SINAPI</v>
          </cell>
          <cell r="F3" t="str">
            <v>SINAPI-I</v>
          </cell>
          <cell r="G3" t="str">
            <v>SICRO</v>
          </cell>
          <cell r="H3" t="str">
            <v>Composição</v>
          </cell>
          <cell r="I3" t="str">
            <v>Cotação</v>
          </cell>
        </row>
        <row r="4">
          <cell r="F4" t="str">
            <v>BDI 1</v>
          </cell>
          <cell r="G4" t="str">
            <v>BDI 2</v>
          </cell>
          <cell r="H4" t="str">
            <v>BDI 3</v>
          </cell>
          <cell r="I4">
            <v>0</v>
          </cell>
        </row>
        <row r="7">
          <cell r="F7" t="str">
            <v>RA</v>
          </cell>
          <cell r="G7" t="str">
            <v>RP</v>
          </cell>
          <cell r="H7" t="str">
            <v>CP</v>
          </cell>
          <cell r="I7" t="str">
            <v>OU</v>
          </cell>
        </row>
      </sheetData>
      <sheetData sheetId="5"/>
      <sheetData sheetId="6"/>
      <sheetData sheetId="7"/>
      <sheetData sheetId="8">
        <row r="10">
          <cell r="H10">
            <v>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09B5FE64-29A5-43B6-A1D7-697A833F88B9}">
  <we:reference id="wa200005271" version="2.5.5.0" store="pt-BR" storeType="OMEX"/>
  <we:alternateReferences>
    <we:reference id="wa200005271" version="2.5.5.0" store="wa200005271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_xldudf_AI_TABLE</we:customFunctionIds>
        <we:customFunctionIds>_xldudf_AI_FILL</we:customFunctionIds>
        <we:customFunctionIds>_xldudf_AI_LIST</we:customFunctionIds>
        <we:customFunctionIds>_xldudf_AI_ASK</we:customFunctionIds>
        <we:customFunctionIds>_xldudf_AI_FORMAT</we:customFunctionIds>
        <we:customFunctionIds>_xldudf_AI_EXTRACT</we:customFunctionIds>
        <we:customFunctionIds>_xldudf_AI_TRANSLATE</we:customFunctionIds>
        <we:customFunctionIds>_xldudf_AI_CHOICE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caixa.gov.br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00F44-450A-43EA-A644-9E39788A5450}">
  <dimension ref="A1:W54"/>
  <sheetViews>
    <sheetView tabSelected="1" topLeftCell="N1" zoomScale="70" zoomScaleNormal="70" workbookViewId="0">
      <selection activeCell="Q20" sqref="Q20"/>
    </sheetView>
  </sheetViews>
  <sheetFormatPr defaultRowHeight="15" x14ac:dyDescent="0.25"/>
  <cols>
    <col min="1" max="1" width="5.5703125" hidden="1" customWidth="1"/>
    <col min="2" max="2" width="10.42578125" hidden="1" customWidth="1"/>
    <col min="3" max="3" width="5.5703125" hidden="1" customWidth="1"/>
    <col min="4" max="4" width="12.85546875" hidden="1" customWidth="1"/>
    <col min="5" max="5" width="8.5703125" hidden="1" customWidth="1"/>
    <col min="6" max="6" width="12.42578125" hidden="1" customWidth="1"/>
    <col min="7" max="7" width="14.5703125" hidden="1" customWidth="1"/>
    <col min="8" max="8" width="11.42578125" hidden="1" customWidth="1"/>
    <col min="9" max="9" width="13.42578125" hidden="1" customWidth="1"/>
    <col min="10" max="10" width="7.42578125" hidden="1" customWidth="1"/>
    <col min="11" max="11" width="7.5703125" hidden="1" customWidth="1"/>
    <col min="12" max="12" width="3.5703125" hidden="1" customWidth="1"/>
    <col min="13" max="13" width="8.5703125" hidden="1" customWidth="1"/>
    <col min="14" max="14" width="12.5703125" customWidth="1"/>
    <col min="15" max="16" width="15.5703125" customWidth="1"/>
    <col min="17" max="17" width="65.5703125" customWidth="1"/>
    <col min="18" max="18" width="10.5703125" customWidth="1"/>
    <col min="19" max="20" width="14.5703125" customWidth="1"/>
    <col min="21" max="21" width="10.5703125" customWidth="1"/>
    <col min="22" max="22" width="14.5703125" customWidth="1"/>
    <col min="23" max="23" width="15.5703125" customWidth="1"/>
  </cols>
  <sheetData>
    <row r="1" spans="1:23" ht="18" x14ac:dyDescent="0.25">
      <c r="M1" s="75"/>
      <c r="Q1" s="76" t="s">
        <v>181</v>
      </c>
      <c r="S1" s="76"/>
    </row>
    <row r="2" spans="1:23" x14ac:dyDescent="0.25">
      <c r="D2" s="78" t="s">
        <v>182</v>
      </c>
      <c r="E2" s="78" t="s">
        <v>183</v>
      </c>
      <c r="F2" s="78" t="s">
        <v>184</v>
      </c>
      <c r="G2" s="78" t="s">
        <v>185</v>
      </c>
      <c r="H2" s="78" t="s">
        <v>186</v>
      </c>
      <c r="I2" s="78" t="s">
        <v>187</v>
      </c>
      <c r="Q2" s="79" t="s">
        <v>241</v>
      </c>
    </row>
    <row r="3" spans="1:23" x14ac:dyDescent="0.25">
      <c r="D3" s="77"/>
      <c r="E3" s="78" t="s">
        <v>2</v>
      </c>
      <c r="F3" s="78" t="s">
        <v>3</v>
      </c>
      <c r="G3" s="78" t="s">
        <v>188</v>
      </c>
      <c r="H3" s="78" t="s">
        <v>4</v>
      </c>
      <c r="I3" s="78" t="s">
        <v>189</v>
      </c>
      <c r="Q3" s="80"/>
    </row>
    <row r="4" spans="1:23" x14ac:dyDescent="0.25">
      <c r="A4" s="81" t="s">
        <v>190</v>
      </c>
      <c r="D4" s="77"/>
      <c r="E4" s="77"/>
      <c r="F4" s="78" t="s">
        <v>5</v>
      </c>
      <c r="G4" s="78" t="s">
        <v>191</v>
      </c>
      <c r="H4" s="78" t="s">
        <v>192</v>
      </c>
      <c r="I4" s="82">
        <v>0</v>
      </c>
      <c r="N4" s="239" t="s">
        <v>6</v>
      </c>
      <c r="O4" s="240"/>
      <c r="P4" s="83" t="s">
        <v>193</v>
      </c>
      <c r="Q4" s="83" t="s">
        <v>7</v>
      </c>
      <c r="R4" s="239" t="s">
        <v>194</v>
      </c>
      <c r="S4" s="241"/>
      <c r="T4" s="241"/>
      <c r="U4" s="241"/>
      <c r="V4" s="241"/>
      <c r="W4" s="240"/>
    </row>
    <row r="5" spans="1:23" ht="12.75" customHeight="1" x14ac:dyDescent="0.25">
      <c r="A5" s="84">
        <v>2</v>
      </c>
      <c r="B5" s="77"/>
      <c r="C5" s="77"/>
      <c r="D5" s="77"/>
      <c r="E5" s="77"/>
      <c r="F5" s="82">
        <v>0.24229999999999999</v>
      </c>
      <c r="G5" s="82">
        <v>0</v>
      </c>
      <c r="H5" s="82">
        <v>0</v>
      </c>
      <c r="I5" s="77"/>
      <c r="N5" s="236" t="s">
        <v>58</v>
      </c>
      <c r="O5" s="237"/>
      <c r="P5" s="85" t="s">
        <v>58</v>
      </c>
      <c r="Q5" s="86" t="s">
        <v>151</v>
      </c>
      <c r="R5" s="236" t="s">
        <v>242</v>
      </c>
      <c r="S5" s="238"/>
      <c r="T5" s="238"/>
      <c r="U5" s="238"/>
      <c r="V5" s="238"/>
      <c r="W5" s="237"/>
    </row>
    <row r="6" spans="1:23" ht="5.0999999999999996" customHeight="1" x14ac:dyDescent="0.25">
      <c r="A6" s="77"/>
      <c r="B6" s="77"/>
      <c r="C6" s="77"/>
      <c r="D6" s="77"/>
      <c r="E6" s="77"/>
      <c r="F6" s="77"/>
      <c r="G6" s="77"/>
      <c r="H6" s="87"/>
      <c r="I6" s="77"/>
      <c r="N6" s="88"/>
      <c r="O6" s="88"/>
      <c r="P6" s="89"/>
      <c r="Q6" s="89"/>
      <c r="R6" s="88"/>
      <c r="S6" s="88"/>
      <c r="T6" s="88"/>
      <c r="U6" s="88"/>
      <c r="V6" s="88"/>
      <c r="W6" s="88"/>
    </row>
    <row r="7" spans="1:23" ht="12.75" customHeight="1" x14ac:dyDescent="0.25">
      <c r="D7" s="77"/>
      <c r="E7" s="77"/>
      <c r="F7" s="78" t="s">
        <v>195</v>
      </c>
      <c r="G7" s="78" t="s">
        <v>196</v>
      </c>
      <c r="H7" s="78" t="s">
        <v>8</v>
      </c>
      <c r="I7" s="78" t="s">
        <v>197</v>
      </c>
      <c r="N7" s="239" t="s">
        <v>198</v>
      </c>
      <c r="O7" s="240"/>
      <c r="P7" s="83" t="s">
        <v>199</v>
      </c>
      <c r="Q7" s="83" t="s">
        <v>243</v>
      </c>
      <c r="R7" s="239" t="s">
        <v>244</v>
      </c>
      <c r="S7" s="241"/>
      <c r="T7" s="241"/>
      <c r="U7" s="90" t="s">
        <v>5</v>
      </c>
      <c r="V7" s="90" t="s">
        <v>191</v>
      </c>
      <c r="W7" s="91" t="s">
        <v>192</v>
      </c>
    </row>
    <row r="8" spans="1:23" ht="12.75" customHeight="1" x14ac:dyDescent="0.25">
      <c r="A8" s="77"/>
      <c r="B8" s="77"/>
      <c r="C8" s="77"/>
      <c r="E8" s="92" t="s">
        <v>200</v>
      </c>
      <c r="F8" s="234" t="s">
        <v>245</v>
      </c>
      <c r="G8" s="234"/>
      <c r="H8" s="234"/>
      <c r="I8" s="234"/>
      <c r="J8" s="234"/>
      <c r="K8" s="234"/>
      <c r="L8" s="235" t="s">
        <v>201</v>
      </c>
      <c r="N8" s="236" t="s">
        <v>246</v>
      </c>
      <c r="O8" s="237"/>
      <c r="P8" s="93" t="s">
        <v>247</v>
      </c>
      <c r="Q8" s="86" t="s">
        <v>248</v>
      </c>
      <c r="R8" s="236" t="s">
        <v>158</v>
      </c>
      <c r="S8" s="238"/>
      <c r="T8" s="238"/>
      <c r="U8" s="94" t="s">
        <v>249</v>
      </c>
      <c r="V8" s="94" t="s">
        <v>250</v>
      </c>
      <c r="W8" s="95" t="s">
        <v>250</v>
      </c>
    </row>
    <row r="9" spans="1:23" ht="12.75" customHeight="1" x14ac:dyDescent="0.25">
      <c r="E9" s="92" t="s">
        <v>202</v>
      </c>
      <c r="F9" s="234" t="s">
        <v>251</v>
      </c>
      <c r="G9" s="234"/>
      <c r="H9" s="234"/>
      <c r="I9" s="234"/>
      <c r="J9" s="234"/>
      <c r="K9" s="234"/>
      <c r="L9" s="235"/>
      <c r="S9" s="96" t="s">
        <v>142</v>
      </c>
      <c r="T9" s="96" t="s">
        <v>142</v>
      </c>
      <c r="U9" s="96" t="s">
        <v>142</v>
      </c>
      <c r="V9" s="96" t="s">
        <v>142</v>
      </c>
      <c r="W9" s="96" t="s">
        <v>142</v>
      </c>
    </row>
    <row r="10" spans="1:23" x14ac:dyDescent="0.25">
      <c r="E10" s="92" t="s">
        <v>203</v>
      </c>
      <c r="F10" s="234" t="s">
        <v>252</v>
      </c>
      <c r="G10" s="234"/>
      <c r="H10" s="234"/>
      <c r="I10" s="234"/>
      <c r="J10" s="234"/>
      <c r="K10" s="234"/>
      <c r="L10" s="235"/>
    </row>
    <row r="11" spans="1:23" x14ac:dyDescent="0.25">
      <c r="F11" s="97" t="s">
        <v>253</v>
      </c>
      <c r="G11" s="98" t="s">
        <v>253</v>
      </c>
      <c r="H11" s="99"/>
      <c r="L11" s="235"/>
    </row>
    <row r="12" spans="1:23" ht="20.100000000000001" customHeight="1" x14ac:dyDescent="0.25">
      <c r="G12" s="100"/>
      <c r="H12" s="100"/>
      <c r="L12" s="235"/>
      <c r="N12" s="101" t="s">
        <v>142</v>
      </c>
    </row>
    <row r="13" spans="1:23" ht="35.1" customHeight="1" x14ac:dyDescent="0.25">
      <c r="A13" s="2" t="s">
        <v>205</v>
      </c>
      <c r="B13" s="2" t="s">
        <v>206</v>
      </c>
      <c r="C13" s="2" t="s">
        <v>207</v>
      </c>
      <c r="D13" s="2" t="s">
        <v>208</v>
      </c>
      <c r="E13" s="2" t="s">
        <v>209</v>
      </c>
      <c r="F13" s="2" t="s">
        <v>210</v>
      </c>
      <c r="G13" s="2" t="s">
        <v>211</v>
      </c>
      <c r="H13" s="2" t="s">
        <v>212</v>
      </c>
      <c r="I13" s="2" t="s">
        <v>213</v>
      </c>
      <c r="J13" s="2" t="s">
        <v>214</v>
      </c>
      <c r="K13" s="2" t="s">
        <v>215</v>
      </c>
      <c r="L13" s="102" t="s">
        <v>204</v>
      </c>
      <c r="M13" s="2" t="s">
        <v>216</v>
      </c>
      <c r="N13" s="2" t="s">
        <v>10</v>
      </c>
      <c r="O13" s="2" t="s">
        <v>11</v>
      </c>
      <c r="P13" s="2" t="s">
        <v>12</v>
      </c>
      <c r="Q13" s="2" t="s">
        <v>13</v>
      </c>
      <c r="R13" s="3" t="s">
        <v>14</v>
      </c>
      <c r="S13" s="2" t="s">
        <v>9</v>
      </c>
      <c r="T13" s="2" t="s">
        <v>161</v>
      </c>
      <c r="U13" s="2" t="s">
        <v>162</v>
      </c>
      <c r="V13" s="2" t="s">
        <v>15</v>
      </c>
      <c r="W13" s="2" t="s">
        <v>16</v>
      </c>
    </row>
    <row r="14" spans="1:23" hidden="1" x14ac:dyDescent="0.25">
      <c r="A14" t="s">
        <v>254</v>
      </c>
      <c r="B14" t="s">
        <v>206</v>
      </c>
      <c r="C14" t="s">
        <v>254</v>
      </c>
      <c r="D14">
        <v>0</v>
      </c>
      <c r="E14" t="s">
        <v>209</v>
      </c>
      <c r="F14" t="s">
        <v>210</v>
      </c>
      <c r="G14" t="s">
        <v>211</v>
      </c>
      <c r="H14" t="s">
        <v>212</v>
      </c>
      <c r="I14" t="s">
        <v>213</v>
      </c>
      <c r="J14">
        <v>0</v>
      </c>
      <c r="K14">
        <v>0</v>
      </c>
      <c r="L14" s="103" t="s">
        <v>142</v>
      </c>
      <c r="M14" s="104" t="s">
        <v>187</v>
      </c>
      <c r="N14" s="4" t="s">
        <v>58</v>
      </c>
      <c r="O14" s="5" t="s">
        <v>2</v>
      </c>
      <c r="P14" s="6"/>
      <c r="Q14" s="7" t="s">
        <v>255</v>
      </c>
      <c r="R14" s="8" t="s">
        <v>58</v>
      </c>
      <c r="S14" s="9">
        <v>0</v>
      </c>
      <c r="T14" s="10"/>
      <c r="U14" s="11" t="s">
        <v>5</v>
      </c>
      <c r="V14" s="9">
        <v>0</v>
      </c>
      <c r="W14" s="12">
        <v>0</v>
      </c>
    </row>
    <row r="15" spans="1:23" ht="12.75" customHeight="1" x14ac:dyDescent="0.25">
      <c r="A15">
        <v>0</v>
      </c>
      <c r="C15" t="s">
        <v>17</v>
      </c>
      <c r="D15">
        <v>21</v>
      </c>
      <c r="E15">
        <v>0</v>
      </c>
      <c r="L15" s="103" t="s">
        <v>217</v>
      </c>
      <c r="M15" s="105" t="s">
        <v>182</v>
      </c>
      <c r="N15" s="217" t="s">
        <v>248</v>
      </c>
      <c r="O15" s="218"/>
      <c r="P15" s="218"/>
      <c r="Q15" s="218"/>
      <c r="R15" s="106"/>
      <c r="S15" s="107"/>
      <c r="T15" s="107"/>
      <c r="U15" s="108"/>
      <c r="V15" s="107"/>
      <c r="W15" s="109">
        <v>69322.23</v>
      </c>
    </row>
    <row r="16" spans="1:23" ht="30" x14ac:dyDescent="0.25">
      <c r="A16">
        <v>1</v>
      </c>
      <c r="B16">
        <v>1</v>
      </c>
      <c r="C16">
        <v>1</v>
      </c>
      <c r="D16">
        <v>21</v>
      </c>
      <c r="E16">
        <v>1</v>
      </c>
      <c r="F16">
        <v>0</v>
      </c>
      <c r="G16">
        <v>0</v>
      </c>
      <c r="H16">
        <v>0</v>
      </c>
      <c r="I16">
        <v>0</v>
      </c>
      <c r="J16">
        <v>21</v>
      </c>
      <c r="K16" t="e">
        <v>#N/A</v>
      </c>
      <c r="L16" s="103" t="s">
        <v>217</v>
      </c>
      <c r="M16" s="104" t="s">
        <v>183</v>
      </c>
      <c r="N16" s="4" t="s">
        <v>256</v>
      </c>
      <c r="O16" s="5" t="s">
        <v>2</v>
      </c>
      <c r="P16" s="6"/>
      <c r="Q16" s="7" t="s">
        <v>218</v>
      </c>
      <c r="R16" s="8" t="s">
        <v>58</v>
      </c>
      <c r="S16" s="9">
        <v>0</v>
      </c>
      <c r="T16" s="10"/>
      <c r="U16" s="11" t="s">
        <v>5</v>
      </c>
      <c r="V16" s="9">
        <v>0</v>
      </c>
      <c r="W16" s="12">
        <v>69322.23</v>
      </c>
    </row>
    <row r="17" spans="1:23" x14ac:dyDescent="0.25">
      <c r="A17">
        <v>2</v>
      </c>
      <c r="B17">
        <v>2</v>
      </c>
      <c r="C17">
        <v>2</v>
      </c>
      <c r="D17">
        <v>2</v>
      </c>
      <c r="E17">
        <v>1</v>
      </c>
      <c r="F17">
        <v>1</v>
      </c>
      <c r="G17">
        <v>0</v>
      </c>
      <c r="H17">
        <v>0</v>
      </c>
      <c r="I17">
        <v>0</v>
      </c>
      <c r="J17">
        <v>20</v>
      </c>
      <c r="K17">
        <v>2</v>
      </c>
      <c r="L17" s="103" t="s">
        <v>217</v>
      </c>
      <c r="M17" s="104" t="s">
        <v>184</v>
      </c>
      <c r="N17" s="4" t="s">
        <v>257</v>
      </c>
      <c r="O17" s="5" t="s">
        <v>2</v>
      </c>
      <c r="P17" s="6"/>
      <c r="Q17" s="7" t="s">
        <v>219</v>
      </c>
      <c r="R17" s="8" t="s">
        <v>58</v>
      </c>
      <c r="S17" s="9">
        <v>0</v>
      </c>
      <c r="T17" s="10"/>
      <c r="U17" s="11" t="s">
        <v>5</v>
      </c>
      <c r="V17" s="9">
        <v>0</v>
      </c>
      <c r="W17" s="12">
        <v>3721</v>
      </c>
    </row>
    <row r="18" spans="1:23" ht="30" x14ac:dyDescent="0.25">
      <c r="A18" t="s">
        <v>254</v>
      </c>
      <c r="B18">
        <v>2</v>
      </c>
      <c r="C18" t="s">
        <v>254</v>
      </c>
      <c r="D18">
        <v>0</v>
      </c>
      <c r="E18">
        <v>1</v>
      </c>
      <c r="F18">
        <v>1</v>
      </c>
      <c r="G18">
        <v>0</v>
      </c>
      <c r="H18">
        <v>0</v>
      </c>
      <c r="I18">
        <v>1</v>
      </c>
      <c r="J18">
        <v>0</v>
      </c>
      <c r="K18">
        <v>0</v>
      </c>
      <c r="L18" s="103" t="s">
        <v>217</v>
      </c>
      <c r="M18" s="104" t="s">
        <v>187</v>
      </c>
      <c r="N18" s="4" t="s">
        <v>163</v>
      </c>
      <c r="O18" s="5" t="s">
        <v>4</v>
      </c>
      <c r="P18" s="6" t="s">
        <v>220</v>
      </c>
      <c r="Q18" s="7" t="s">
        <v>258</v>
      </c>
      <c r="R18" s="8" t="s">
        <v>18</v>
      </c>
      <c r="S18" s="9">
        <v>100</v>
      </c>
      <c r="T18" s="10">
        <v>29.945599999999999</v>
      </c>
      <c r="U18" s="11" t="s">
        <v>5</v>
      </c>
      <c r="V18" s="9">
        <v>37.21</v>
      </c>
      <c r="W18" s="12">
        <v>3721</v>
      </c>
    </row>
    <row r="19" spans="1:23" x14ac:dyDescent="0.25">
      <c r="A19">
        <v>2</v>
      </c>
      <c r="B19">
        <v>2</v>
      </c>
      <c r="C19">
        <v>2</v>
      </c>
      <c r="D19">
        <v>3</v>
      </c>
      <c r="E19">
        <v>1</v>
      </c>
      <c r="F19">
        <v>2</v>
      </c>
      <c r="G19">
        <v>0</v>
      </c>
      <c r="H19">
        <v>0</v>
      </c>
      <c r="I19">
        <v>0</v>
      </c>
      <c r="J19">
        <v>18</v>
      </c>
      <c r="K19">
        <v>3</v>
      </c>
      <c r="L19" s="103" t="s">
        <v>217</v>
      </c>
      <c r="M19" s="104" t="s">
        <v>184</v>
      </c>
      <c r="N19" s="4" t="s">
        <v>259</v>
      </c>
      <c r="O19" s="5" t="s">
        <v>2</v>
      </c>
      <c r="P19" s="6" t="s">
        <v>221</v>
      </c>
      <c r="Q19" s="7" t="s">
        <v>222</v>
      </c>
      <c r="R19" s="8" t="s">
        <v>58</v>
      </c>
      <c r="S19" s="9">
        <v>0</v>
      </c>
      <c r="T19" s="10">
        <v>0</v>
      </c>
      <c r="U19" s="11" t="s">
        <v>5</v>
      </c>
      <c r="V19" s="9">
        <v>0</v>
      </c>
      <c r="W19" s="12">
        <v>5966.85</v>
      </c>
    </row>
    <row r="20" spans="1:23" ht="30" x14ac:dyDescent="0.25">
      <c r="A20" t="s">
        <v>254</v>
      </c>
      <c r="B20">
        <v>2</v>
      </c>
      <c r="C20" t="s">
        <v>254</v>
      </c>
      <c r="D20">
        <v>0</v>
      </c>
      <c r="E20">
        <v>1</v>
      </c>
      <c r="F20">
        <v>2</v>
      </c>
      <c r="G20">
        <v>0</v>
      </c>
      <c r="H20">
        <v>0</v>
      </c>
      <c r="I20">
        <v>1</v>
      </c>
      <c r="J20">
        <v>0</v>
      </c>
      <c r="K20">
        <v>0</v>
      </c>
      <c r="L20" s="103" t="s">
        <v>217</v>
      </c>
      <c r="M20" s="104" t="s">
        <v>187</v>
      </c>
      <c r="N20" s="4" t="s">
        <v>164</v>
      </c>
      <c r="O20" s="5" t="s">
        <v>2</v>
      </c>
      <c r="P20" s="6" t="s">
        <v>223</v>
      </c>
      <c r="Q20" s="7" t="s">
        <v>260</v>
      </c>
      <c r="R20" s="8" t="s">
        <v>19</v>
      </c>
      <c r="S20" s="9">
        <v>6.48</v>
      </c>
      <c r="T20" s="10">
        <v>496.79</v>
      </c>
      <c r="U20" s="11" t="s">
        <v>5</v>
      </c>
      <c r="V20" s="9">
        <v>617.16</v>
      </c>
      <c r="W20" s="12">
        <v>3999.2</v>
      </c>
    </row>
    <row r="21" spans="1:23" ht="45" x14ac:dyDescent="0.25">
      <c r="A21" t="s">
        <v>254</v>
      </c>
      <c r="B21">
        <v>2</v>
      </c>
      <c r="C21" t="s">
        <v>254</v>
      </c>
      <c r="D21">
        <v>0</v>
      </c>
      <c r="E21">
        <v>1</v>
      </c>
      <c r="F21">
        <v>2</v>
      </c>
      <c r="G21">
        <v>0</v>
      </c>
      <c r="H21">
        <v>0</v>
      </c>
      <c r="I21">
        <v>2</v>
      </c>
      <c r="J21">
        <v>0</v>
      </c>
      <c r="K21">
        <v>0</v>
      </c>
      <c r="L21" s="103" t="s">
        <v>217</v>
      </c>
      <c r="M21" s="104" t="s">
        <v>187</v>
      </c>
      <c r="N21" s="4" t="s">
        <v>165</v>
      </c>
      <c r="O21" s="5" t="s">
        <v>4</v>
      </c>
      <c r="P21" s="6" t="s">
        <v>224</v>
      </c>
      <c r="Q21" s="7" t="s">
        <v>261</v>
      </c>
      <c r="R21" s="8" t="s">
        <v>20</v>
      </c>
      <c r="S21" s="9">
        <v>1</v>
      </c>
      <c r="T21" s="10">
        <v>1583.88</v>
      </c>
      <c r="U21" s="11" t="s">
        <v>5</v>
      </c>
      <c r="V21" s="9">
        <v>1967.65</v>
      </c>
      <c r="W21" s="12">
        <v>1967.65</v>
      </c>
    </row>
    <row r="22" spans="1:23" x14ac:dyDescent="0.25">
      <c r="A22">
        <v>2</v>
      </c>
      <c r="B22">
        <v>2</v>
      </c>
      <c r="C22">
        <v>2</v>
      </c>
      <c r="D22">
        <v>6</v>
      </c>
      <c r="E22">
        <v>1</v>
      </c>
      <c r="F22">
        <v>3</v>
      </c>
      <c r="G22">
        <v>0</v>
      </c>
      <c r="H22">
        <v>0</v>
      </c>
      <c r="I22">
        <v>0</v>
      </c>
      <c r="J22">
        <v>15</v>
      </c>
      <c r="K22">
        <v>6</v>
      </c>
      <c r="L22" s="103" t="s">
        <v>217</v>
      </c>
      <c r="M22" s="104" t="s">
        <v>184</v>
      </c>
      <c r="N22" s="4" t="s">
        <v>262</v>
      </c>
      <c r="O22" s="5" t="s">
        <v>2</v>
      </c>
      <c r="P22" s="6"/>
      <c r="Q22" s="7" t="s">
        <v>225</v>
      </c>
      <c r="R22" s="8" t="s">
        <v>58</v>
      </c>
      <c r="S22" s="9">
        <v>0</v>
      </c>
      <c r="T22" s="10">
        <v>0</v>
      </c>
      <c r="U22" s="11" t="s">
        <v>5</v>
      </c>
      <c r="V22" s="9">
        <v>0</v>
      </c>
      <c r="W22" s="12">
        <v>50392.73</v>
      </c>
    </row>
    <row r="23" spans="1:23" ht="45" x14ac:dyDescent="0.25">
      <c r="A23" t="s">
        <v>254</v>
      </c>
      <c r="B23">
        <v>2</v>
      </c>
      <c r="C23" t="s">
        <v>254</v>
      </c>
      <c r="D23">
        <v>0</v>
      </c>
      <c r="E23">
        <v>1</v>
      </c>
      <c r="F23">
        <v>3</v>
      </c>
      <c r="G23">
        <v>0</v>
      </c>
      <c r="H23">
        <v>0</v>
      </c>
      <c r="I23">
        <v>1</v>
      </c>
      <c r="J23">
        <v>0</v>
      </c>
      <c r="K23">
        <v>0</v>
      </c>
      <c r="L23" s="103" t="s">
        <v>217</v>
      </c>
      <c r="M23" s="104" t="s">
        <v>187</v>
      </c>
      <c r="N23" s="4" t="s">
        <v>166</v>
      </c>
      <c r="O23" s="5" t="s">
        <v>4</v>
      </c>
      <c r="P23" s="6" t="s">
        <v>226</v>
      </c>
      <c r="Q23" s="7" t="s">
        <v>263</v>
      </c>
      <c r="R23" s="8" t="s">
        <v>169</v>
      </c>
      <c r="S23" s="9">
        <v>32.76</v>
      </c>
      <c r="T23" s="10">
        <v>75.47</v>
      </c>
      <c r="U23" s="11" t="s">
        <v>5</v>
      </c>
      <c r="V23" s="9">
        <v>93.76</v>
      </c>
      <c r="W23" s="12">
        <v>3071.58</v>
      </c>
    </row>
    <row r="24" spans="1:23" ht="30" x14ac:dyDescent="0.25">
      <c r="A24" t="s">
        <v>254</v>
      </c>
      <c r="B24">
        <v>2</v>
      </c>
      <c r="C24" t="s">
        <v>254</v>
      </c>
      <c r="D24">
        <v>0</v>
      </c>
      <c r="E24">
        <v>1</v>
      </c>
      <c r="F24">
        <v>3</v>
      </c>
      <c r="G24">
        <v>0</v>
      </c>
      <c r="H24">
        <v>0</v>
      </c>
      <c r="I24">
        <v>2</v>
      </c>
      <c r="J24">
        <v>0</v>
      </c>
      <c r="K24">
        <v>0</v>
      </c>
      <c r="L24" s="103" t="s">
        <v>217</v>
      </c>
      <c r="M24" s="104" t="s">
        <v>187</v>
      </c>
      <c r="N24" s="4" t="s">
        <v>167</v>
      </c>
      <c r="O24" s="5" t="s">
        <v>2</v>
      </c>
      <c r="P24" s="6" t="s">
        <v>22</v>
      </c>
      <c r="Q24" s="7" t="s">
        <v>175</v>
      </c>
      <c r="R24" s="8" t="s">
        <v>169</v>
      </c>
      <c r="S24" s="9">
        <v>16.38</v>
      </c>
      <c r="T24" s="10">
        <v>222.23</v>
      </c>
      <c r="U24" s="11" t="s">
        <v>5</v>
      </c>
      <c r="V24" s="9">
        <v>276.08</v>
      </c>
      <c r="W24" s="12">
        <v>4522.1899999999996</v>
      </c>
    </row>
    <row r="25" spans="1:23" ht="45" x14ac:dyDescent="0.25">
      <c r="A25" t="s">
        <v>254</v>
      </c>
      <c r="B25">
        <v>2</v>
      </c>
      <c r="C25" t="s">
        <v>254</v>
      </c>
      <c r="D25">
        <v>0</v>
      </c>
      <c r="E25">
        <v>1</v>
      </c>
      <c r="F25">
        <v>3</v>
      </c>
      <c r="G25">
        <v>0</v>
      </c>
      <c r="H25">
        <v>0</v>
      </c>
      <c r="I25">
        <v>3</v>
      </c>
      <c r="J25">
        <v>0</v>
      </c>
      <c r="K25">
        <v>0</v>
      </c>
      <c r="L25" s="103" t="s">
        <v>217</v>
      </c>
      <c r="M25" s="104" t="s">
        <v>187</v>
      </c>
      <c r="N25" s="4" t="s">
        <v>264</v>
      </c>
      <c r="O25" s="5" t="s">
        <v>2</v>
      </c>
      <c r="P25" s="6" t="s">
        <v>227</v>
      </c>
      <c r="Q25" s="7" t="s">
        <v>265</v>
      </c>
      <c r="R25" s="8" t="s">
        <v>169</v>
      </c>
      <c r="S25" s="9">
        <v>21.52</v>
      </c>
      <c r="T25" s="10">
        <v>898.34</v>
      </c>
      <c r="U25" s="11" t="s">
        <v>5</v>
      </c>
      <c r="V25" s="9">
        <v>1116.01</v>
      </c>
      <c r="W25" s="12">
        <v>24016.54</v>
      </c>
    </row>
    <row r="26" spans="1:23" ht="45" x14ac:dyDescent="0.25">
      <c r="A26" t="s">
        <v>254</v>
      </c>
      <c r="B26">
        <v>2</v>
      </c>
      <c r="C26" t="s">
        <v>254</v>
      </c>
      <c r="D26">
        <v>0</v>
      </c>
      <c r="E26">
        <v>1</v>
      </c>
      <c r="F26">
        <v>3</v>
      </c>
      <c r="G26">
        <v>0</v>
      </c>
      <c r="H26">
        <v>0</v>
      </c>
      <c r="I26">
        <v>4</v>
      </c>
      <c r="J26">
        <v>0</v>
      </c>
      <c r="K26">
        <v>0</v>
      </c>
      <c r="L26" s="103" t="s">
        <v>217</v>
      </c>
      <c r="M26" s="104" t="s">
        <v>187</v>
      </c>
      <c r="N26" s="4" t="s">
        <v>266</v>
      </c>
      <c r="O26" s="5" t="s">
        <v>4</v>
      </c>
      <c r="P26" s="6" t="s">
        <v>228</v>
      </c>
      <c r="Q26" s="7" t="s">
        <v>267</v>
      </c>
      <c r="R26" s="8" t="s">
        <v>19</v>
      </c>
      <c r="S26" s="9">
        <v>73.2</v>
      </c>
      <c r="T26" s="10">
        <v>163.63999999999999</v>
      </c>
      <c r="U26" s="11" t="s">
        <v>5</v>
      </c>
      <c r="V26" s="9">
        <v>203.29</v>
      </c>
      <c r="W26" s="12">
        <v>14880.83</v>
      </c>
    </row>
    <row r="27" spans="1:23" ht="45" x14ac:dyDescent="0.25">
      <c r="A27" t="s">
        <v>254</v>
      </c>
      <c r="B27">
        <v>2</v>
      </c>
      <c r="C27" t="s">
        <v>254</v>
      </c>
      <c r="D27">
        <v>0</v>
      </c>
      <c r="E27">
        <v>1</v>
      </c>
      <c r="F27">
        <v>3</v>
      </c>
      <c r="G27">
        <v>0</v>
      </c>
      <c r="H27">
        <v>0</v>
      </c>
      <c r="I27">
        <v>5</v>
      </c>
      <c r="J27">
        <v>0</v>
      </c>
      <c r="K27">
        <v>0</v>
      </c>
      <c r="L27" s="103" t="s">
        <v>217</v>
      </c>
      <c r="M27" s="104" t="s">
        <v>187</v>
      </c>
      <c r="N27" s="4" t="s">
        <v>268</v>
      </c>
      <c r="O27" s="5" t="s">
        <v>2</v>
      </c>
      <c r="P27" s="6" t="s">
        <v>229</v>
      </c>
      <c r="Q27" s="7" t="s">
        <v>269</v>
      </c>
      <c r="R27" s="8" t="s">
        <v>19</v>
      </c>
      <c r="S27" s="9">
        <v>23.04</v>
      </c>
      <c r="T27" s="10">
        <v>136.31</v>
      </c>
      <c r="U27" s="11" t="s">
        <v>5</v>
      </c>
      <c r="V27" s="9">
        <v>169.34</v>
      </c>
      <c r="W27" s="12">
        <v>3901.59</v>
      </c>
    </row>
    <row r="28" spans="1:23" x14ac:dyDescent="0.25">
      <c r="A28">
        <v>2</v>
      </c>
      <c r="B28">
        <v>2</v>
      </c>
      <c r="C28">
        <v>2</v>
      </c>
      <c r="D28">
        <v>9</v>
      </c>
      <c r="E28">
        <v>1</v>
      </c>
      <c r="F28">
        <v>4</v>
      </c>
      <c r="G28">
        <v>0</v>
      </c>
      <c r="H28">
        <v>0</v>
      </c>
      <c r="I28">
        <v>0</v>
      </c>
      <c r="J28">
        <v>9</v>
      </c>
      <c r="K28" t="e">
        <v>#N/A</v>
      </c>
      <c r="L28" s="103" t="s">
        <v>217</v>
      </c>
      <c r="M28" s="104" t="s">
        <v>184</v>
      </c>
      <c r="N28" s="4" t="s">
        <v>270</v>
      </c>
      <c r="O28" s="5" t="s">
        <v>2</v>
      </c>
      <c r="P28" s="6"/>
      <c r="Q28" s="7" t="s">
        <v>230</v>
      </c>
      <c r="R28" s="8" t="s">
        <v>58</v>
      </c>
      <c r="S28" s="9">
        <v>0</v>
      </c>
      <c r="T28" s="10">
        <v>0</v>
      </c>
      <c r="U28" s="11" t="s">
        <v>5</v>
      </c>
      <c r="V28" s="9">
        <v>0</v>
      </c>
      <c r="W28" s="12">
        <v>9241.65</v>
      </c>
    </row>
    <row r="29" spans="1:23" ht="30" x14ac:dyDescent="0.25">
      <c r="A29" t="s">
        <v>254</v>
      </c>
      <c r="B29">
        <v>2</v>
      </c>
      <c r="C29" t="s">
        <v>254</v>
      </c>
      <c r="D29">
        <v>0</v>
      </c>
      <c r="E29">
        <v>1</v>
      </c>
      <c r="F29">
        <v>4</v>
      </c>
      <c r="G29">
        <v>0</v>
      </c>
      <c r="H29">
        <v>0</v>
      </c>
      <c r="I29">
        <v>1</v>
      </c>
      <c r="J29">
        <v>0</v>
      </c>
      <c r="K29">
        <v>0</v>
      </c>
      <c r="L29" s="103" t="s">
        <v>217</v>
      </c>
      <c r="M29" s="104" t="s">
        <v>187</v>
      </c>
      <c r="N29" s="4" t="s">
        <v>168</v>
      </c>
      <c r="O29" s="5" t="s">
        <v>2</v>
      </c>
      <c r="P29" s="6" t="s">
        <v>231</v>
      </c>
      <c r="Q29" s="7" t="s">
        <v>271</v>
      </c>
      <c r="R29" s="8" t="s">
        <v>19</v>
      </c>
      <c r="S29" s="9">
        <v>56</v>
      </c>
      <c r="T29" s="10">
        <v>1.81</v>
      </c>
      <c r="U29" s="11" t="s">
        <v>5</v>
      </c>
      <c r="V29" s="9">
        <v>2.25</v>
      </c>
      <c r="W29" s="12">
        <v>126</v>
      </c>
    </row>
    <row r="30" spans="1:23" ht="45" x14ac:dyDescent="0.25">
      <c r="A30" t="s">
        <v>254</v>
      </c>
      <c r="B30">
        <v>2</v>
      </c>
      <c r="C30" t="s">
        <v>254</v>
      </c>
      <c r="D30">
        <v>0</v>
      </c>
      <c r="E30">
        <v>1</v>
      </c>
      <c r="F30">
        <v>4</v>
      </c>
      <c r="G30">
        <v>0</v>
      </c>
      <c r="H30">
        <v>0</v>
      </c>
      <c r="I30">
        <v>2</v>
      </c>
      <c r="J30">
        <v>0</v>
      </c>
      <c r="K30">
        <v>0</v>
      </c>
      <c r="L30" s="103" t="s">
        <v>217</v>
      </c>
      <c r="M30" s="104" t="s">
        <v>187</v>
      </c>
      <c r="N30" s="4" t="s">
        <v>170</v>
      </c>
      <c r="O30" s="5" t="s">
        <v>2</v>
      </c>
      <c r="P30" s="6" t="s">
        <v>232</v>
      </c>
      <c r="Q30" s="7" t="s">
        <v>272</v>
      </c>
      <c r="R30" s="8" t="s">
        <v>19</v>
      </c>
      <c r="S30" s="9">
        <v>28</v>
      </c>
      <c r="T30" s="10">
        <v>31.66</v>
      </c>
      <c r="U30" s="11" t="s">
        <v>5</v>
      </c>
      <c r="V30" s="9">
        <v>39.33</v>
      </c>
      <c r="W30" s="12">
        <v>1101.24</v>
      </c>
    </row>
    <row r="31" spans="1:23" ht="30" x14ac:dyDescent="0.25">
      <c r="A31" t="s">
        <v>254</v>
      </c>
      <c r="B31">
        <v>2</v>
      </c>
      <c r="C31" t="s">
        <v>254</v>
      </c>
      <c r="D31">
        <v>0</v>
      </c>
      <c r="E31">
        <v>1</v>
      </c>
      <c r="F31">
        <v>4</v>
      </c>
      <c r="G31">
        <v>0</v>
      </c>
      <c r="H31">
        <v>0</v>
      </c>
      <c r="I31">
        <v>3</v>
      </c>
      <c r="J31">
        <v>0</v>
      </c>
      <c r="K31">
        <v>0</v>
      </c>
      <c r="L31" s="103" t="s">
        <v>217</v>
      </c>
      <c r="M31" s="104" t="s">
        <v>187</v>
      </c>
      <c r="N31" s="4" t="s">
        <v>171</v>
      </c>
      <c r="O31" s="5" t="s">
        <v>2</v>
      </c>
      <c r="P31" s="6" t="s">
        <v>23</v>
      </c>
      <c r="Q31" s="7" t="s">
        <v>176</v>
      </c>
      <c r="R31" s="8" t="s">
        <v>21</v>
      </c>
      <c r="S31" s="9">
        <v>371</v>
      </c>
      <c r="T31" s="10">
        <v>1.8</v>
      </c>
      <c r="U31" s="11" t="s">
        <v>5</v>
      </c>
      <c r="V31" s="9">
        <v>2.2400000000000002</v>
      </c>
      <c r="W31" s="12">
        <v>831.04</v>
      </c>
    </row>
    <row r="32" spans="1:23" ht="60" x14ac:dyDescent="0.25">
      <c r="A32" t="s">
        <v>254</v>
      </c>
      <c r="B32">
        <v>2</v>
      </c>
      <c r="C32" t="s">
        <v>254</v>
      </c>
      <c r="D32">
        <v>0</v>
      </c>
      <c r="E32">
        <v>1</v>
      </c>
      <c r="F32">
        <v>4</v>
      </c>
      <c r="G32">
        <v>0</v>
      </c>
      <c r="H32">
        <v>0</v>
      </c>
      <c r="I32">
        <v>4</v>
      </c>
      <c r="J32">
        <v>0</v>
      </c>
      <c r="K32">
        <v>0</v>
      </c>
      <c r="L32" s="103" t="s">
        <v>217</v>
      </c>
      <c r="M32" s="104" t="s">
        <v>187</v>
      </c>
      <c r="N32" s="4" t="s">
        <v>172</v>
      </c>
      <c r="O32" s="5" t="s">
        <v>4</v>
      </c>
      <c r="P32" s="6" t="s">
        <v>233</v>
      </c>
      <c r="Q32" s="7" t="s">
        <v>273</v>
      </c>
      <c r="R32" s="8" t="s">
        <v>20</v>
      </c>
      <c r="S32" s="9">
        <v>1</v>
      </c>
      <c r="T32" s="10">
        <v>491.41</v>
      </c>
      <c r="U32" s="11" t="s">
        <v>5</v>
      </c>
      <c r="V32" s="9">
        <v>610.48</v>
      </c>
      <c r="W32" s="12">
        <v>610.48</v>
      </c>
    </row>
    <row r="33" spans="1:23" ht="75" x14ac:dyDescent="0.25">
      <c r="A33" t="s">
        <v>254</v>
      </c>
      <c r="B33">
        <v>2</v>
      </c>
      <c r="C33" t="s">
        <v>254</v>
      </c>
      <c r="D33">
        <v>0</v>
      </c>
      <c r="E33">
        <v>1</v>
      </c>
      <c r="F33">
        <v>4</v>
      </c>
      <c r="G33">
        <v>0</v>
      </c>
      <c r="H33">
        <v>0</v>
      </c>
      <c r="I33">
        <v>5</v>
      </c>
      <c r="J33">
        <v>0</v>
      </c>
      <c r="K33">
        <v>0</v>
      </c>
      <c r="L33" s="103" t="s">
        <v>217</v>
      </c>
      <c r="M33" s="104" t="s">
        <v>187</v>
      </c>
      <c r="N33" s="4" t="s">
        <v>173</v>
      </c>
      <c r="O33" s="5" t="s">
        <v>4</v>
      </c>
      <c r="P33" s="6" t="s">
        <v>234</v>
      </c>
      <c r="Q33" s="7" t="s">
        <v>274</v>
      </c>
      <c r="R33" s="8" t="s">
        <v>20</v>
      </c>
      <c r="S33" s="9">
        <v>2</v>
      </c>
      <c r="T33" s="10">
        <v>602.29</v>
      </c>
      <c r="U33" s="11" t="s">
        <v>5</v>
      </c>
      <c r="V33" s="9">
        <v>748.22</v>
      </c>
      <c r="W33" s="12">
        <v>1496.44</v>
      </c>
    </row>
    <row r="34" spans="1:23" ht="75" x14ac:dyDescent="0.25">
      <c r="A34" t="s">
        <v>254</v>
      </c>
      <c r="B34">
        <v>2</v>
      </c>
      <c r="C34" t="s">
        <v>254</v>
      </c>
      <c r="D34">
        <v>0</v>
      </c>
      <c r="E34">
        <v>1</v>
      </c>
      <c r="F34">
        <v>4</v>
      </c>
      <c r="G34">
        <v>0</v>
      </c>
      <c r="H34">
        <v>0</v>
      </c>
      <c r="I34">
        <v>6</v>
      </c>
      <c r="J34">
        <v>0</v>
      </c>
      <c r="K34">
        <v>0</v>
      </c>
      <c r="L34" s="103" t="s">
        <v>217</v>
      </c>
      <c r="M34" s="104" t="s">
        <v>187</v>
      </c>
      <c r="N34" s="4" t="s">
        <v>174</v>
      </c>
      <c r="O34" s="5" t="s">
        <v>4</v>
      </c>
      <c r="P34" s="6" t="s">
        <v>235</v>
      </c>
      <c r="Q34" s="7" t="s">
        <v>275</v>
      </c>
      <c r="R34" s="8" t="s">
        <v>20</v>
      </c>
      <c r="S34" s="9">
        <v>4</v>
      </c>
      <c r="T34" s="10">
        <v>384.51</v>
      </c>
      <c r="U34" s="11" t="s">
        <v>5</v>
      </c>
      <c r="V34" s="9">
        <v>477.68</v>
      </c>
      <c r="W34" s="12">
        <v>1910.72</v>
      </c>
    </row>
    <row r="35" spans="1:23" x14ac:dyDescent="0.25">
      <c r="A35" t="s">
        <v>254</v>
      </c>
      <c r="B35">
        <v>2</v>
      </c>
      <c r="C35" t="s">
        <v>254</v>
      </c>
      <c r="D35">
        <v>0</v>
      </c>
      <c r="E35">
        <v>1</v>
      </c>
      <c r="F35">
        <v>4</v>
      </c>
      <c r="G35">
        <v>0</v>
      </c>
      <c r="H35">
        <v>0</v>
      </c>
      <c r="I35">
        <v>7</v>
      </c>
      <c r="J35">
        <v>0</v>
      </c>
      <c r="K35">
        <v>0</v>
      </c>
      <c r="L35" s="103" t="s">
        <v>217</v>
      </c>
      <c r="M35" s="104" t="s">
        <v>187</v>
      </c>
      <c r="N35" s="4" t="s">
        <v>276</v>
      </c>
      <c r="O35" s="5" t="s">
        <v>4</v>
      </c>
      <c r="P35" s="6" t="s">
        <v>236</v>
      </c>
      <c r="Q35" s="7" t="s">
        <v>177</v>
      </c>
      <c r="R35" s="8" t="s">
        <v>19</v>
      </c>
      <c r="S35" s="9">
        <v>468</v>
      </c>
      <c r="T35" s="10">
        <v>2.06</v>
      </c>
      <c r="U35" s="11" t="s">
        <v>5</v>
      </c>
      <c r="V35" s="9">
        <v>2.56</v>
      </c>
      <c r="W35" s="12">
        <v>1198.08</v>
      </c>
    </row>
    <row r="36" spans="1:23" ht="45" x14ac:dyDescent="0.25">
      <c r="A36" t="s">
        <v>254</v>
      </c>
      <c r="B36">
        <v>2</v>
      </c>
      <c r="C36" t="s">
        <v>254</v>
      </c>
      <c r="D36">
        <v>0</v>
      </c>
      <c r="E36">
        <v>1</v>
      </c>
      <c r="F36">
        <v>4</v>
      </c>
      <c r="G36">
        <v>0</v>
      </c>
      <c r="H36">
        <v>0</v>
      </c>
      <c r="I36">
        <v>8</v>
      </c>
      <c r="J36">
        <v>0</v>
      </c>
      <c r="K36">
        <v>0</v>
      </c>
      <c r="L36" s="103" t="s">
        <v>217</v>
      </c>
      <c r="M36" s="104" t="s">
        <v>187</v>
      </c>
      <c r="N36" s="4" t="s">
        <v>277</v>
      </c>
      <c r="O36" s="5" t="s">
        <v>4</v>
      </c>
      <c r="P36" s="6" t="s">
        <v>224</v>
      </c>
      <c r="Q36" s="7" t="s">
        <v>261</v>
      </c>
      <c r="R36" s="8" t="s">
        <v>20</v>
      </c>
      <c r="S36" s="9">
        <v>1</v>
      </c>
      <c r="T36" s="10">
        <v>1583.88</v>
      </c>
      <c r="U36" s="11" t="s">
        <v>5</v>
      </c>
      <c r="V36" s="9">
        <v>1967.65</v>
      </c>
      <c r="W36" s="12">
        <v>1967.65</v>
      </c>
    </row>
    <row r="37" spans="1:23" ht="5.0999999999999996" customHeight="1" x14ac:dyDescent="0.25">
      <c r="A37">
        <v>-1</v>
      </c>
      <c r="C37">
        <v>-1</v>
      </c>
      <c r="E37">
        <v>0</v>
      </c>
      <c r="F37">
        <v>0</v>
      </c>
      <c r="G37">
        <v>0</v>
      </c>
      <c r="H37">
        <v>0</v>
      </c>
      <c r="I37">
        <v>0</v>
      </c>
      <c r="L37" s="103" t="s">
        <v>217</v>
      </c>
      <c r="M37" s="110"/>
      <c r="N37" s="110"/>
      <c r="O37" s="112"/>
      <c r="P37" s="112"/>
      <c r="Q37" s="112"/>
      <c r="R37" s="112"/>
      <c r="S37" s="112"/>
      <c r="T37" s="112"/>
      <c r="U37" s="112"/>
      <c r="V37" s="112"/>
      <c r="W37" s="111"/>
    </row>
    <row r="40" spans="1:23" x14ac:dyDescent="0.25">
      <c r="N40" s="113" t="s">
        <v>237</v>
      </c>
      <c r="P40" s="219" t="s">
        <v>238</v>
      </c>
      <c r="Q40" s="220"/>
      <c r="R40" s="220"/>
      <c r="S40" s="220"/>
      <c r="T40" s="220"/>
      <c r="U40" s="220"/>
      <c r="V40" s="220"/>
      <c r="W40" s="221"/>
    </row>
    <row r="42" spans="1:23" x14ac:dyDescent="0.25">
      <c r="N42" s="114" t="s">
        <v>24</v>
      </c>
      <c r="W42" s="115"/>
    </row>
    <row r="43" spans="1:23" ht="12.75" customHeight="1" x14ac:dyDescent="0.25">
      <c r="N43" s="222" t="s">
        <v>239</v>
      </c>
      <c r="O43" s="223"/>
      <c r="P43" s="223"/>
      <c r="Q43" s="223"/>
      <c r="R43" s="223"/>
      <c r="S43" s="223"/>
      <c r="T43" s="223"/>
      <c r="U43" s="223"/>
      <c r="V43" s="223"/>
      <c r="W43" s="224"/>
    </row>
    <row r="44" spans="1:23" x14ac:dyDescent="0.25">
      <c r="N44" s="222"/>
      <c r="O44" s="223"/>
      <c r="P44" s="223"/>
      <c r="Q44" s="223"/>
      <c r="R44" s="223"/>
      <c r="S44" s="223"/>
      <c r="T44" s="223"/>
      <c r="U44" s="223"/>
      <c r="V44" s="223"/>
      <c r="W44" s="224"/>
    </row>
    <row r="45" spans="1:23" x14ac:dyDescent="0.25">
      <c r="N45" s="225"/>
      <c r="O45" s="226"/>
      <c r="P45" s="226"/>
      <c r="Q45" s="226"/>
      <c r="R45" s="226"/>
      <c r="S45" s="226"/>
      <c r="T45" s="226"/>
      <c r="U45" s="226"/>
      <c r="V45" s="226"/>
      <c r="W45" s="227"/>
    </row>
    <row r="46" spans="1:23" x14ac:dyDescent="0.25">
      <c r="N46" s="116"/>
      <c r="O46" s="116"/>
      <c r="P46" s="116"/>
      <c r="Q46" s="116"/>
      <c r="R46" s="116"/>
      <c r="S46" s="116"/>
      <c r="T46" s="116"/>
      <c r="U46" s="116"/>
      <c r="V46" s="116"/>
      <c r="W46" s="116"/>
    </row>
    <row r="47" spans="1:23" x14ac:dyDescent="0.25">
      <c r="N47" s="228" t="s">
        <v>278</v>
      </c>
      <c r="O47" s="229"/>
      <c r="P47" s="229"/>
      <c r="Q47" s="229"/>
      <c r="R47" s="229"/>
      <c r="S47" s="229"/>
      <c r="T47" s="229"/>
      <c r="U47" s="229"/>
      <c r="V47" s="229"/>
      <c r="W47" s="230"/>
    </row>
    <row r="48" spans="1:23" ht="15" customHeight="1" x14ac:dyDescent="0.25">
      <c r="N48" s="231" t="s">
        <v>240</v>
      </c>
      <c r="O48" s="232"/>
      <c r="P48" s="232"/>
      <c r="Q48" s="232"/>
      <c r="R48" s="232"/>
      <c r="S48" s="232"/>
      <c r="T48" s="232"/>
      <c r="U48" s="232"/>
      <c r="V48" s="232"/>
      <c r="W48" s="233"/>
    </row>
    <row r="50" spans="14:22" ht="30" customHeight="1" x14ac:dyDescent="0.25">
      <c r="N50" s="215" t="s">
        <v>158</v>
      </c>
      <c r="O50" s="215"/>
      <c r="P50" s="215"/>
      <c r="R50" s="117"/>
      <c r="S50" s="117"/>
      <c r="T50" s="117"/>
      <c r="U50" s="117"/>
      <c r="V50" s="118"/>
    </row>
    <row r="51" spans="14:22" x14ac:dyDescent="0.25">
      <c r="N51" s="119" t="s">
        <v>25</v>
      </c>
      <c r="R51" s="120" t="s">
        <v>26</v>
      </c>
      <c r="S51" s="120"/>
      <c r="T51" s="120"/>
      <c r="U51" s="120"/>
    </row>
    <row r="52" spans="14:22" x14ac:dyDescent="0.25">
      <c r="R52" s="1" t="s">
        <v>27</v>
      </c>
      <c r="S52" s="13" t="s">
        <v>159</v>
      </c>
      <c r="U52" s="14"/>
    </row>
    <row r="53" spans="14:22" x14ac:dyDescent="0.25">
      <c r="N53" s="216">
        <v>46253</v>
      </c>
      <c r="O53" s="216"/>
      <c r="P53" s="216"/>
      <c r="R53" s="1" t="s">
        <v>28</v>
      </c>
      <c r="S53" s="13" t="s">
        <v>160</v>
      </c>
      <c r="T53" s="14"/>
      <c r="U53" s="14"/>
    </row>
    <row r="54" spans="14:22" x14ac:dyDescent="0.25">
      <c r="N54" s="121" t="s">
        <v>29</v>
      </c>
      <c r="O54" s="122"/>
      <c r="P54" s="122"/>
      <c r="R54" s="1"/>
      <c r="S54" s="13"/>
      <c r="T54" s="14"/>
      <c r="U54" s="14"/>
    </row>
  </sheetData>
  <mergeCells count="19">
    <mergeCell ref="N4:O4"/>
    <mergeCell ref="R4:W4"/>
    <mergeCell ref="N5:O5"/>
    <mergeCell ref="R5:W5"/>
    <mergeCell ref="N7:O7"/>
    <mergeCell ref="R7:T7"/>
    <mergeCell ref="F8:K8"/>
    <mergeCell ref="L8:L12"/>
    <mergeCell ref="N8:O8"/>
    <mergeCell ref="R8:T8"/>
    <mergeCell ref="F9:K9"/>
    <mergeCell ref="F10:K10"/>
    <mergeCell ref="N50:P50"/>
    <mergeCell ref="N53:P53"/>
    <mergeCell ref="N15:Q15"/>
    <mergeCell ref="P40:W40"/>
    <mergeCell ref="N43:W45"/>
    <mergeCell ref="N47:W47"/>
    <mergeCell ref="N48:W48"/>
  </mergeCells>
  <conditionalFormatting sqref="M14 M16:M36">
    <cfRule type="cellIs" dxfId="48" priority="50" stopIfTrue="1" operator="notEqual">
      <formula>#REF!</formula>
    </cfRule>
  </conditionalFormatting>
  <conditionalFormatting sqref="N14 N16:N36">
    <cfRule type="expression" dxfId="47" priority="32" stopIfTrue="1">
      <formula>$C14=1</formula>
    </cfRule>
    <cfRule type="expression" dxfId="46" priority="33" stopIfTrue="1">
      <formula>OR($C14=0,$C14=2,$C14=3,$C14=4)</formula>
    </cfRule>
  </conditionalFormatting>
  <conditionalFormatting sqref="N8:O8">
    <cfRule type="expression" dxfId="45" priority="48" stopIfTrue="1">
      <formula>ISERROR(INDIRECT($F$9))</formula>
    </cfRule>
  </conditionalFormatting>
  <conditionalFormatting sqref="O14:P14 R14:S14 O16:P36">
    <cfRule type="expression" dxfId="44" priority="37" stopIfTrue="1">
      <formula>$C14=1</formula>
    </cfRule>
    <cfRule type="expression" dxfId="43" priority="38" stopIfTrue="1">
      <formula>OR($C14=0,$C14=2,$C14=3,$C14=4)</formula>
    </cfRule>
  </conditionalFormatting>
  <conditionalFormatting sqref="Q14">
    <cfRule type="expression" dxfId="42" priority="25" stopIfTrue="1">
      <formula>$C14=1</formula>
    </cfRule>
    <cfRule type="expression" dxfId="41" priority="26" stopIfTrue="1">
      <formula>OR($C14=0,$C14=2,$C14=3,$C14=4)</formula>
    </cfRule>
  </conditionalFormatting>
  <conditionalFormatting sqref="Q16:Q36 Q14">
    <cfRule type="beginsWith" dxfId="40" priority="24" operator="beginsWith" text="(">
      <formula>LEFT(Q14,LEN("("))="("</formula>
    </cfRule>
  </conditionalFormatting>
  <conditionalFormatting sqref="Q16:Q36">
    <cfRule type="expression" dxfId="39" priority="1" stopIfTrue="1">
      <formula>$C16=1</formula>
    </cfRule>
    <cfRule type="expression" dxfId="38" priority="2" stopIfTrue="1">
      <formula>OR($C16=0,$C16=2,$C16=3,$C16=4)</formula>
    </cfRule>
  </conditionalFormatting>
  <conditionalFormatting sqref="R16:S36">
    <cfRule type="expression" dxfId="37" priority="22" stopIfTrue="1">
      <formula>$C16=1</formula>
    </cfRule>
    <cfRule type="expression" dxfId="36" priority="23" stopIfTrue="1">
      <formula>OR($C16=0,$C16=2,$C16=3,$C16=4)</formula>
    </cfRule>
  </conditionalFormatting>
  <conditionalFormatting sqref="R7:U8">
    <cfRule type="expression" dxfId="35" priority="49" stopIfTrue="1">
      <formula>TIPOORCAMENTO="Proposto"</formula>
    </cfRule>
  </conditionalFormatting>
  <conditionalFormatting sqref="R9:W9">
    <cfRule type="expression" dxfId="34" priority="30" stopIfTrue="1">
      <formula>TIPOORCAMENTO="Proposto"</formula>
    </cfRule>
  </conditionalFormatting>
  <conditionalFormatting sqref="T14:U14 T16:U36">
    <cfRule type="expression" dxfId="33" priority="34" stopIfTrue="1">
      <formula>$C14=1</formula>
    </cfRule>
    <cfRule type="expression" dxfId="32" priority="35" stopIfTrue="1">
      <formula>OR($C14=0,$C14=2,$C14=3,$C14=4)</formula>
    </cfRule>
    <cfRule type="expression" dxfId="31" priority="36" stopIfTrue="1">
      <formula>AND(TIPOORCAMENTO="Licitado",$C14&lt;&gt;"L",$C14&lt;&gt;-1)</formula>
    </cfRule>
  </conditionalFormatting>
  <conditionalFormatting sqref="V14:W14">
    <cfRule type="expression" dxfId="30" priority="28" stopIfTrue="1">
      <formula>$C14=1</formula>
    </cfRule>
    <cfRule type="expression" dxfId="29" priority="29" stopIfTrue="1">
      <formula>OR($C14=0,$C14=2,$C14=3,$C14=4)</formula>
    </cfRule>
  </conditionalFormatting>
  <conditionalFormatting sqref="V16:W36">
    <cfRule type="expression" dxfId="28" priority="3" stopIfTrue="1">
      <formula>$C16=1</formula>
    </cfRule>
    <cfRule type="expression" dxfId="27" priority="4" stopIfTrue="1">
      <formula>OR($C16=0,$C16=2,$C16=3,$C16=4)</formula>
    </cfRule>
  </conditionalFormatting>
  <pageMargins left="0.51181102362204722" right="0.51181102362204722" top="0.59055118110236227" bottom="0.59055118110236227" header="0.31496062992125984" footer="0.31496062992125984"/>
  <pageSetup paperSize="9" scale="4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1A01B-66AA-4AEA-B578-D517D38CC949}">
  <dimension ref="A1:J52"/>
  <sheetViews>
    <sheetView topLeftCell="A22" zoomScaleNormal="100" zoomScaleSheetLayoutView="100" workbookViewId="0">
      <selection activeCell="A49" sqref="A49:B50"/>
    </sheetView>
  </sheetViews>
  <sheetFormatPr defaultRowHeight="15" x14ac:dyDescent="0.25"/>
  <cols>
    <col min="1" max="6" width="10.5703125" style="15" customWidth="1"/>
    <col min="7" max="7" width="12.85546875" style="15" customWidth="1"/>
    <col min="8" max="10" width="10.5703125" style="15" customWidth="1"/>
  </cols>
  <sheetData>
    <row r="1" spans="1:10" ht="15.75" x14ac:dyDescent="0.25">
      <c r="F1" s="16" t="s">
        <v>150</v>
      </c>
      <c r="I1" s="242" t="s">
        <v>0</v>
      </c>
      <c r="J1" s="243"/>
    </row>
    <row r="2" spans="1:10" x14ac:dyDescent="0.25">
      <c r="I2" s="244" t="s">
        <v>1</v>
      </c>
      <c r="J2" s="245"/>
    </row>
    <row r="4" spans="1:10" x14ac:dyDescent="0.25">
      <c r="A4" s="239" t="s">
        <v>6</v>
      </c>
      <c r="B4" s="240"/>
      <c r="C4" s="239" t="s">
        <v>33</v>
      </c>
      <c r="D4" s="240"/>
      <c r="E4" s="239" t="s">
        <v>7</v>
      </c>
      <c r="F4" s="241"/>
      <c r="G4" s="241"/>
      <c r="H4" s="241"/>
      <c r="I4" s="241"/>
      <c r="J4" s="240"/>
    </row>
    <row r="5" spans="1:10" ht="12.75" customHeight="1" x14ac:dyDescent="0.25">
      <c r="A5" s="236" t="s">
        <v>58</v>
      </c>
      <c r="B5" s="237"/>
      <c r="C5" s="236" t="s">
        <v>58</v>
      </c>
      <c r="D5" s="237"/>
      <c r="E5" s="236" t="s">
        <v>151</v>
      </c>
      <c r="F5" s="238"/>
      <c r="G5" s="238"/>
      <c r="H5" s="238"/>
      <c r="I5" s="238"/>
      <c r="J5" s="237"/>
    </row>
    <row r="6" spans="1:10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</row>
    <row r="7" spans="1:10" x14ac:dyDescent="0.25">
      <c r="A7" s="239" t="s">
        <v>36</v>
      </c>
      <c r="B7" s="241"/>
      <c r="C7" s="241"/>
      <c r="D7" s="241"/>
      <c r="E7" s="241"/>
      <c r="F7" s="241"/>
      <c r="G7" s="241"/>
      <c r="H7" s="241"/>
      <c r="I7" s="241"/>
      <c r="J7" s="240"/>
    </row>
    <row r="8" spans="1:10" ht="15.75" customHeight="1" x14ac:dyDescent="0.25">
      <c r="A8" s="246" t="s">
        <v>152</v>
      </c>
      <c r="B8" s="247"/>
      <c r="C8" s="247"/>
      <c r="D8" s="247"/>
      <c r="E8" s="247"/>
      <c r="F8" s="247"/>
      <c r="G8" s="247"/>
      <c r="H8" s="247"/>
      <c r="I8" s="247"/>
      <c r="J8" s="248"/>
    </row>
    <row r="9" spans="1:10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</row>
    <row r="10" spans="1:10" ht="12.75" customHeight="1" x14ac:dyDescent="0.25">
      <c r="A10" s="249" t="s">
        <v>38</v>
      </c>
      <c r="B10" s="250"/>
      <c r="C10" s="250"/>
      <c r="D10" s="250"/>
      <c r="E10" s="250"/>
      <c r="F10" s="250"/>
      <c r="G10" s="250"/>
      <c r="H10" s="251"/>
      <c r="I10" s="252">
        <v>1</v>
      </c>
      <c r="J10" s="253"/>
    </row>
    <row r="11" spans="1:10" ht="12.75" customHeight="1" x14ac:dyDescent="0.25">
      <c r="A11" s="254" t="s">
        <v>39</v>
      </c>
      <c r="B11" s="255"/>
      <c r="C11" s="255"/>
      <c r="D11" s="255"/>
      <c r="E11" s="255"/>
      <c r="F11" s="255"/>
      <c r="G11" s="255"/>
      <c r="H11" s="256"/>
      <c r="I11" s="252">
        <v>0.03</v>
      </c>
      <c r="J11" s="253"/>
    </row>
    <row r="12" spans="1:10" x14ac:dyDescent="0.25">
      <c r="A12" s="18"/>
      <c r="B12" s="18"/>
      <c r="C12" s="18"/>
      <c r="D12" s="18"/>
      <c r="E12" s="18"/>
      <c r="F12" s="18"/>
      <c r="G12" s="18"/>
      <c r="H12" s="18"/>
      <c r="I12" s="18"/>
      <c r="J12" s="18"/>
    </row>
    <row r="13" spans="1:10" ht="15" customHeight="1" x14ac:dyDescent="0.25"/>
    <row r="14" spans="1:10" ht="15.75" x14ac:dyDescent="0.25">
      <c r="A14" s="260" t="s">
        <v>5</v>
      </c>
      <c r="B14" s="261"/>
      <c r="C14" s="261"/>
      <c r="D14" s="261"/>
      <c r="E14" s="261"/>
      <c r="F14" s="261"/>
      <c r="G14" s="261"/>
      <c r="H14" s="261"/>
      <c r="I14" s="261"/>
      <c r="J14" s="262"/>
    </row>
    <row r="16" spans="1:10" x14ac:dyDescent="0.25">
      <c r="A16" s="239" t="s">
        <v>40</v>
      </c>
      <c r="B16" s="241"/>
      <c r="C16" s="241"/>
      <c r="D16" s="241"/>
      <c r="E16" s="241"/>
      <c r="F16" s="241"/>
      <c r="G16" s="241"/>
      <c r="H16" s="241"/>
      <c r="I16" s="241"/>
      <c r="J16" s="240"/>
    </row>
    <row r="17" spans="1:10" x14ac:dyDescent="0.25">
      <c r="A17" s="263" t="s">
        <v>37</v>
      </c>
      <c r="B17" s="264"/>
      <c r="C17" s="264"/>
      <c r="D17" s="264"/>
      <c r="E17" s="264"/>
      <c r="F17" s="264"/>
      <c r="G17" s="264"/>
      <c r="H17" s="264"/>
      <c r="I17" s="264"/>
      <c r="J17" s="265"/>
    </row>
    <row r="19" spans="1:10" ht="12.75" customHeight="1" x14ac:dyDescent="0.25">
      <c r="A19" s="266" t="s">
        <v>41</v>
      </c>
      <c r="B19" s="267"/>
      <c r="C19" s="267"/>
      <c r="D19" s="267"/>
      <c r="E19" s="267"/>
      <c r="F19" s="267"/>
      <c r="G19" s="267"/>
      <c r="H19" s="268"/>
      <c r="I19" s="272" t="s">
        <v>42</v>
      </c>
      <c r="J19" s="274" t="s">
        <v>43</v>
      </c>
    </row>
    <row r="20" spans="1:10" ht="12.75" customHeight="1" x14ac:dyDescent="0.25">
      <c r="A20" s="269"/>
      <c r="B20" s="270"/>
      <c r="C20" s="270"/>
      <c r="D20" s="270"/>
      <c r="E20" s="270"/>
      <c r="F20" s="270"/>
      <c r="G20" s="270"/>
      <c r="H20" s="271"/>
      <c r="I20" s="273"/>
      <c r="J20" s="275"/>
    </row>
    <row r="21" spans="1:10" ht="15" customHeight="1" x14ac:dyDescent="0.25">
      <c r="A21" s="257" t="s">
        <v>153</v>
      </c>
      <c r="B21" s="258"/>
      <c r="C21" s="258"/>
      <c r="D21" s="258"/>
      <c r="E21" s="258"/>
      <c r="F21" s="258"/>
      <c r="G21" s="258"/>
      <c r="H21" s="259"/>
      <c r="I21" s="19" t="s">
        <v>30</v>
      </c>
      <c r="J21" s="20">
        <v>4.6699999999999998E-2</v>
      </c>
    </row>
    <row r="22" spans="1:10" ht="15" customHeight="1" x14ac:dyDescent="0.25">
      <c r="A22" s="257" t="s">
        <v>154</v>
      </c>
      <c r="B22" s="258"/>
      <c r="C22" s="258"/>
      <c r="D22" s="258"/>
      <c r="E22" s="258"/>
      <c r="F22" s="258"/>
      <c r="G22" s="258"/>
      <c r="H22" s="259"/>
      <c r="I22" s="19" t="s">
        <v>31</v>
      </c>
      <c r="J22" s="20">
        <v>7.4000000000000003E-3</v>
      </c>
    </row>
    <row r="23" spans="1:10" ht="15" customHeight="1" x14ac:dyDescent="0.25">
      <c r="A23" s="257" t="s">
        <v>44</v>
      </c>
      <c r="B23" s="258"/>
      <c r="C23" s="258"/>
      <c r="D23" s="258"/>
      <c r="E23" s="258"/>
      <c r="F23" s="258"/>
      <c r="G23" s="258"/>
      <c r="H23" s="259"/>
      <c r="I23" s="19" t="s">
        <v>32</v>
      </c>
      <c r="J23" s="20">
        <v>9.7000000000000003E-3</v>
      </c>
    </row>
    <row r="24" spans="1:10" ht="15" customHeight="1" x14ac:dyDescent="0.25">
      <c r="A24" s="257" t="s">
        <v>45</v>
      </c>
      <c r="B24" s="258"/>
      <c r="C24" s="258"/>
      <c r="D24" s="258"/>
      <c r="E24" s="258"/>
      <c r="F24" s="258"/>
      <c r="G24" s="258"/>
      <c r="H24" s="259"/>
      <c r="I24" s="19" t="s">
        <v>34</v>
      </c>
      <c r="J24" s="20">
        <v>1.21E-2</v>
      </c>
    </row>
    <row r="25" spans="1:10" ht="15" customHeight="1" x14ac:dyDescent="0.25">
      <c r="A25" s="257" t="s">
        <v>155</v>
      </c>
      <c r="B25" s="258"/>
      <c r="C25" s="258"/>
      <c r="D25" s="258"/>
      <c r="E25" s="258"/>
      <c r="F25" s="258"/>
      <c r="G25" s="258"/>
      <c r="H25" s="259"/>
      <c r="I25" s="19" t="s">
        <v>17</v>
      </c>
      <c r="J25" s="20">
        <v>7.7100000000000002E-2</v>
      </c>
    </row>
    <row r="26" spans="1:10" ht="15" customHeight="1" x14ac:dyDescent="0.25">
      <c r="A26" s="257" t="s">
        <v>46</v>
      </c>
      <c r="B26" s="258"/>
      <c r="C26" s="258"/>
      <c r="D26" s="258"/>
      <c r="E26" s="258"/>
      <c r="F26" s="258"/>
      <c r="G26" s="258"/>
      <c r="H26" s="259"/>
      <c r="I26" s="19" t="s">
        <v>8</v>
      </c>
      <c r="J26" s="20">
        <v>3.6499999999999998E-2</v>
      </c>
    </row>
    <row r="27" spans="1:10" ht="15" customHeight="1" x14ac:dyDescent="0.25">
      <c r="A27" s="257" t="s">
        <v>47</v>
      </c>
      <c r="B27" s="258"/>
      <c r="C27" s="258"/>
      <c r="D27" s="258"/>
      <c r="E27" s="258"/>
      <c r="F27" s="258"/>
      <c r="G27" s="258"/>
      <c r="H27" s="259"/>
      <c r="I27" s="19" t="s">
        <v>48</v>
      </c>
      <c r="J27" s="21">
        <v>0.03</v>
      </c>
    </row>
    <row r="28" spans="1:10" ht="15" customHeight="1" x14ac:dyDescent="0.25">
      <c r="A28" s="257" t="s">
        <v>49</v>
      </c>
      <c r="B28" s="258"/>
      <c r="C28" s="258"/>
      <c r="D28" s="258"/>
      <c r="E28" s="258"/>
      <c r="F28" s="258"/>
      <c r="G28" s="258"/>
      <c r="H28" s="259"/>
      <c r="I28" s="19" t="s">
        <v>50</v>
      </c>
      <c r="J28" s="21">
        <v>0</v>
      </c>
    </row>
    <row r="29" spans="1:10" ht="15" customHeight="1" x14ac:dyDescent="0.25">
      <c r="A29" s="257" t="s">
        <v>51</v>
      </c>
      <c r="B29" s="258"/>
      <c r="C29" s="258"/>
      <c r="D29" s="258"/>
      <c r="E29" s="258"/>
      <c r="F29" s="258"/>
      <c r="G29" s="258"/>
      <c r="H29" s="259"/>
      <c r="I29" s="22" t="s">
        <v>35</v>
      </c>
      <c r="J29" s="21">
        <v>0.24229999999999999</v>
      </c>
    </row>
    <row r="30" spans="1:10" ht="15" customHeight="1" x14ac:dyDescent="0.25">
      <c r="A30" s="279" t="s">
        <v>52</v>
      </c>
      <c r="B30" s="280"/>
      <c r="C30" s="280"/>
      <c r="D30" s="280"/>
      <c r="E30" s="280"/>
      <c r="F30" s="280"/>
      <c r="G30" s="280"/>
      <c r="H30" s="281"/>
      <c r="I30" s="23" t="s">
        <v>53</v>
      </c>
      <c r="J30" s="24">
        <v>0.24229999999999999</v>
      </c>
    </row>
    <row r="31" spans="1:10" ht="15" customHeight="1" x14ac:dyDescent="0.25"/>
    <row r="32" spans="1:10" ht="15.75" x14ac:dyDescent="0.25">
      <c r="A32" s="25" t="s">
        <v>142</v>
      </c>
      <c r="B32" s="282" t="s">
        <v>142</v>
      </c>
      <c r="C32" s="282"/>
      <c r="D32" s="282"/>
      <c r="E32" s="282"/>
      <c r="F32" s="282"/>
      <c r="G32" s="282"/>
      <c r="H32" s="282"/>
      <c r="I32" s="282"/>
      <c r="J32" s="282"/>
    </row>
    <row r="34" spans="1:10" x14ac:dyDescent="0.25">
      <c r="A34" s="283" t="s">
        <v>54</v>
      </c>
      <c r="B34" s="283"/>
      <c r="C34" s="283"/>
      <c r="D34" s="283"/>
      <c r="E34" s="283"/>
      <c r="F34" s="283"/>
      <c r="G34" s="283"/>
      <c r="H34" s="283"/>
      <c r="I34" s="283"/>
      <c r="J34" s="283"/>
    </row>
    <row r="35" spans="1:10" ht="15.75" x14ac:dyDescent="0.25">
      <c r="A35" s="26"/>
      <c r="B35" s="26"/>
      <c r="C35" s="26"/>
      <c r="D35" s="284" t="s">
        <v>55</v>
      </c>
      <c r="E35" s="285" t="s">
        <v>156</v>
      </c>
      <c r="F35" s="285"/>
      <c r="G35" s="285"/>
      <c r="H35" s="286" t="s">
        <v>56</v>
      </c>
      <c r="I35" s="26"/>
      <c r="J35" s="26"/>
    </row>
    <row r="36" spans="1:10" ht="15.75" x14ac:dyDescent="0.25">
      <c r="A36" s="26"/>
      <c r="B36" s="26"/>
      <c r="C36" s="26"/>
      <c r="D36" s="284"/>
      <c r="E36" s="287" t="s">
        <v>57</v>
      </c>
      <c r="F36" s="287"/>
      <c r="G36" s="287"/>
      <c r="H36" s="286"/>
      <c r="I36" s="26"/>
      <c r="J36" s="26"/>
    </row>
    <row r="37" spans="1:10" ht="15" customHeight="1" x14ac:dyDescent="0.25">
      <c r="A37" s="27"/>
      <c r="B37" s="27"/>
      <c r="C37" s="27"/>
      <c r="D37" s="27"/>
      <c r="E37" s="27"/>
      <c r="F37" s="27"/>
      <c r="G37" s="27"/>
      <c r="H37" s="27"/>
      <c r="I37" s="27"/>
      <c r="J37" s="27"/>
    </row>
    <row r="38" spans="1:10" ht="50.1" customHeight="1" x14ac:dyDescent="0.25">
      <c r="A38" s="276" t="s">
        <v>157</v>
      </c>
      <c r="B38" s="277"/>
      <c r="C38" s="277"/>
      <c r="D38" s="277"/>
      <c r="E38" s="277"/>
      <c r="F38" s="277"/>
      <c r="G38" s="277"/>
      <c r="H38" s="277"/>
      <c r="I38" s="277"/>
      <c r="J38" s="278"/>
    </row>
    <row r="41" spans="1:10" x14ac:dyDescent="0.25">
      <c r="A41" s="15" t="s">
        <v>24</v>
      </c>
    </row>
    <row r="42" spans="1:10" ht="27.75" customHeight="1" x14ac:dyDescent="0.25">
      <c r="A42" s="289"/>
      <c r="B42" s="290"/>
      <c r="C42" s="290"/>
      <c r="D42" s="290"/>
      <c r="E42" s="290"/>
      <c r="F42" s="290"/>
      <c r="G42" s="290"/>
      <c r="H42" s="290"/>
      <c r="I42" s="290"/>
      <c r="J42" s="291"/>
    </row>
    <row r="44" spans="1:10" x14ac:dyDescent="0.25">
      <c r="A44" s="292" t="s">
        <v>158</v>
      </c>
      <c r="B44" s="292"/>
      <c r="C44" s="292"/>
      <c r="D44" s="292"/>
      <c r="G44" s="293">
        <v>46253</v>
      </c>
      <c r="H44" s="293"/>
      <c r="I44" s="293"/>
      <c r="J44" s="293"/>
    </row>
    <row r="45" spans="1:10" x14ac:dyDescent="0.25">
      <c r="A45" s="294" t="s">
        <v>25</v>
      </c>
      <c r="B45" s="294"/>
      <c r="C45" s="294"/>
      <c r="D45" s="294"/>
      <c r="F45" s="28"/>
      <c r="G45" s="29" t="s">
        <v>29</v>
      </c>
      <c r="H45" s="30"/>
      <c r="I45" s="30"/>
      <c r="J45" s="30"/>
    </row>
    <row r="46" spans="1:10" ht="30" customHeight="1" x14ac:dyDescent="0.25"/>
    <row r="47" spans="1:10" x14ac:dyDescent="0.25">
      <c r="A47" s="295"/>
      <c r="B47" s="295"/>
      <c r="C47" s="295"/>
      <c r="D47" s="295"/>
      <c r="E47" s="31"/>
    </row>
    <row r="48" spans="1:10" ht="12.75" customHeight="1" x14ac:dyDescent="0.25">
      <c r="A48" s="288" t="s">
        <v>26</v>
      </c>
      <c r="B48" s="288"/>
      <c r="C48" s="288"/>
      <c r="D48" s="288"/>
    </row>
    <row r="49" spans="1:5" x14ac:dyDescent="0.25">
      <c r="A49" s="1" t="s">
        <v>27</v>
      </c>
      <c r="B49" s="13" t="s">
        <v>159</v>
      </c>
      <c r="C49" s="14"/>
      <c r="D49" s="14"/>
      <c r="E49" s="31"/>
    </row>
    <row r="50" spans="1:5" x14ac:dyDescent="0.25">
      <c r="A50" s="1" t="s">
        <v>28</v>
      </c>
      <c r="B50" s="13" t="s">
        <v>160</v>
      </c>
      <c r="C50" s="14"/>
      <c r="D50" s="14"/>
      <c r="E50" s="31"/>
    </row>
    <row r="51" spans="1:5" x14ac:dyDescent="0.25">
      <c r="A51" s="1"/>
      <c r="B51" s="13"/>
      <c r="C51" s="14"/>
      <c r="D51" s="14"/>
      <c r="E51" s="31"/>
    </row>
    <row r="52" spans="1:5" x14ac:dyDescent="0.25">
      <c r="A52" s="1"/>
      <c r="B52" s="32"/>
      <c r="C52" s="14"/>
      <c r="D52" s="14"/>
      <c r="E52" s="31"/>
    </row>
  </sheetData>
  <mergeCells count="43">
    <mergeCell ref="A48:D48"/>
    <mergeCell ref="A42:J42"/>
    <mergeCell ref="A44:D44"/>
    <mergeCell ref="G44:J44"/>
    <mergeCell ref="A45:D45"/>
    <mergeCell ref="A47:D47"/>
    <mergeCell ref="A38:J38"/>
    <mergeCell ref="A28:H28"/>
    <mergeCell ref="A29:H29"/>
    <mergeCell ref="A30:H30"/>
    <mergeCell ref="B32:J32"/>
    <mergeCell ref="A34:J34"/>
    <mergeCell ref="D35:D36"/>
    <mergeCell ref="E35:G35"/>
    <mergeCell ref="H35:H36"/>
    <mergeCell ref="E36:G36"/>
    <mergeCell ref="A25:H25"/>
    <mergeCell ref="A26:H26"/>
    <mergeCell ref="A27:H27"/>
    <mergeCell ref="A22:H22"/>
    <mergeCell ref="A23:H23"/>
    <mergeCell ref="A24:H24"/>
    <mergeCell ref="A21:H21"/>
    <mergeCell ref="A14:J14"/>
    <mergeCell ref="A16:J16"/>
    <mergeCell ref="A17:J17"/>
    <mergeCell ref="A19:H20"/>
    <mergeCell ref="I19:I20"/>
    <mergeCell ref="J19:J20"/>
    <mergeCell ref="A7:J7"/>
    <mergeCell ref="A8:J8"/>
    <mergeCell ref="A10:H10"/>
    <mergeCell ref="I10:J10"/>
    <mergeCell ref="A11:H11"/>
    <mergeCell ref="I11:J11"/>
    <mergeCell ref="A5:B5"/>
    <mergeCell ref="C5:D5"/>
    <mergeCell ref="E5:J5"/>
    <mergeCell ref="I1:J1"/>
    <mergeCell ref="I2:J2"/>
    <mergeCell ref="A4:B4"/>
    <mergeCell ref="C4:D4"/>
    <mergeCell ref="E4:J4"/>
  </mergeCells>
  <conditionalFormatting sqref="A23:J24">
    <cfRule type="expression" dxfId="26" priority="9">
      <formula>$A$17=#REF!</formula>
    </cfRule>
  </conditionalFormatting>
  <conditionalFormatting sqref="A30:J30">
    <cfRule type="expression" dxfId="25" priority="10" stopIfTrue="1">
      <formula>DESONERACAO="não"</formula>
    </cfRule>
  </conditionalFormatting>
  <conditionalFormatting sqref="J21:J26">
    <cfRule type="expression" dxfId="24" priority="8">
      <formula>$A$17=#REF!</formula>
    </cfRule>
  </conditionalFormatting>
  <conditionalFormatting sqref="J29">
    <cfRule type="expression" dxfId="23" priority="13" stopIfTrue="1">
      <formula>DESONERACAO="não"</formula>
    </cfRule>
  </conditionalFormatting>
  <dataValidations disablePrompts="1" count="6">
    <dataValidation operator="greaterThanOrEqual" allowBlank="1" showErrorMessage="1" errorTitle="Erro de valores" error="Digite um valor igual a 0% ou 2%." sqref="J28" xr:uid="{6AF44722-223A-4CE2-9661-119BA3467894}">
      <formula1>0</formula1>
      <formula2>0</formula2>
    </dataValidation>
    <dataValidation type="list" allowBlank="1" showErrorMessage="1" sqref="A17:J17" xr:uid="{85A2A00C-5E31-4579-ADDA-44A4F3957AA7}">
      <formula1>BDI.TipoObra</formula1>
      <formula2>0</formula2>
    </dataValidation>
    <dataValidation type="decimal" allowBlank="1" showInputMessage="1" showErrorMessage="1" errorTitle="Valor não permitido" error="Digite um percentual entre 0% e 100%." promptTitle="Valores admissíveis:" prompt="Insira valores entre 0 e 100%." sqref="I10:J10" xr:uid="{E302FAC5-1650-41F2-B707-AFC121B425A7}">
      <formula1>0</formula1>
      <formula2>1</formula2>
    </dataValidation>
    <dataValidation type="decimal" allowBlank="1" showInputMessage="1" showErrorMessage="1" errorTitle="Valor não permitido" error="Digite um percentual entre 2% e 5%." promptTitle="Valores comuns:" prompt="Entre 2 e 5%." sqref="I11:J11" xr:uid="{76ABDF3D-E876-4C2F-9D2F-475B0F1048F3}">
      <formula1>0.02</formula1>
      <formula2>0.05</formula2>
    </dataValidation>
    <dataValidation type="decimal" allowBlank="1" showErrorMessage="1" errorTitle="Erro de valores" error="Digite um valor maior do que 0." sqref="J27" xr:uid="{4C466E7F-3AC9-44AD-858B-13EA8345C0C7}">
      <formula1>0</formula1>
      <formula2>1</formula2>
    </dataValidation>
    <dataValidation type="decimal" allowBlank="1" showErrorMessage="1" errorTitle="Erro de valores" error="Digite um valor entre 0% e 100%" sqref="J21:J26" xr:uid="{D1969D04-0771-478F-964B-03A0FCC7A852}">
      <formula1>0</formula1>
      <formula2>1</formula2>
    </dataValidation>
  </dataValidations>
  <pageMargins left="0.511811024" right="0.511811024" top="0.78740157499999996" bottom="0.78740157499999996" header="0.31496062000000002" footer="0.31496062000000002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29590-D59B-43D5-AA93-CD1FC6645DEC}">
  <dimension ref="A1:G56"/>
  <sheetViews>
    <sheetView zoomScaleNormal="100" zoomScaleSheetLayoutView="100" workbookViewId="0">
      <selection activeCell="K21" sqref="K21"/>
    </sheetView>
  </sheetViews>
  <sheetFormatPr defaultRowHeight="15" x14ac:dyDescent="0.25"/>
  <cols>
    <col min="1" max="1" width="6.7109375" customWidth="1"/>
    <col min="2" max="2" width="11.7109375" customWidth="1"/>
    <col min="3" max="3" width="24.5703125" customWidth="1"/>
    <col min="4" max="5" width="16.7109375" customWidth="1"/>
    <col min="6" max="6" width="19.7109375" bestFit="1" customWidth="1"/>
    <col min="7" max="7" width="17.7109375" customWidth="1"/>
    <col min="248" max="248" width="6.7109375" customWidth="1"/>
    <col min="249" max="250" width="11.7109375" customWidth="1"/>
    <col min="251" max="252" width="16.7109375" customWidth="1"/>
    <col min="253" max="253" width="15.7109375" customWidth="1"/>
    <col min="254" max="254" width="17.7109375" customWidth="1"/>
    <col min="504" max="504" width="6.7109375" customWidth="1"/>
    <col min="505" max="506" width="11.7109375" customWidth="1"/>
    <col min="507" max="508" width="16.7109375" customWidth="1"/>
    <col min="509" max="509" width="15.7109375" customWidth="1"/>
    <col min="510" max="510" width="17.7109375" customWidth="1"/>
    <col min="760" max="760" width="6.7109375" customWidth="1"/>
    <col min="761" max="762" width="11.7109375" customWidth="1"/>
    <col min="763" max="764" width="16.7109375" customWidth="1"/>
    <col min="765" max="765" width="15.7109375" customWidth="1"/>
    <col min="766" max="766" width="17.7109375" customWidth="1"/>
    <col min="1016" max="1016" width="6.7109375" customWidth="1"/>
    <col min="1017" max="1018" width="11.7109375" customWidth="1"/>
    <col min="1019" max="1020" width="16.7109375" customWidth="1"/>
    <col min="1021" max="1021" width="15.7109375" customWidth="1"/>
    <col min="1022" max="1022" width="17.7109375" customWidth="1"/>
    <col min="1272" max="1272" width="6.7109375" customWidth="1"/>
    <col min="1273" max="1274" width="11.7109375" customWidth="1"/>
    <col min="1275" max="1276" width="16.7109375" customWidth="1"/>
    <col min="1277" max="1277" width="15.7109375" customWidth="1"/>
    <col min="1278" max="1278" width="17.7109375" customWidth="1"/>
    <col min="1528" max="1528" width="6.7109375" customWidth="1"/>
    <col min="1529" max="1530" width="11.7109375" customWidth="1"/>
    <col min="1531" max="1532" width="16.7109375" customWidth="1"/>
    <col min="1533" max="1533" width="15.7109375" customWidth="1"/>
    <col min="1534" max="1534" width="17.7109375" customWidth="1"/>
    <col min="1784" max="1784" width="6.7109375" customWidth="1"/>
    <col min="1785" max="1786" width="11.7109375" customWidth="1"/>
    <col min="1787" max="1788" width="16.7109375" customWidth="1"/>
    <col min="1789" max="1789" width="15.7109375" customWidth="1"/>
    <col min="1790" max="1790" width="17.7109375" customWidth="1"/>
    <col min="2040" max="2040" width="6.7109375" customWidth="1"/>
    <col min="2041" max="2042" width="11.7109375" customWidth="1"/>
    <col min="2043" max="2044" width="16.7109375" customWidth="1"/>
    <col min="2045" max="2045" width="15.7109375" customWidth="1"/>
    <col min="2046" max="2046" width="17.7109375" customWidth="1"/>
    <col min="2296" max="2296" width="6.7109375" customWidth="1"/>
    <col min="2297" max="2298" width="11.7109375" customWidth="1"/>
    <col min="2299" max="2300" width="16.7109375" customWidth="1"/>
    <col min="2301" max="2301" width="15.7109375" customWidth="1"/>
    <col min="2302" max="2302" width="17.7109375" customWidth="1"/>
    <col min="2552" max="2552" width="6.7109375" customWidth="1"/>
    <col min="2553" max="2554" width="11.7109375" customWidth="1"/>
    <col min="2555" max="2556" width="16.7109375" customWidth="1"/>
    <col min="2557" max="2557" width="15.7109375" customWidth="1"/>
    <col min="2558" max="2558" width="17.7109375" customWidth="1"/>
    <col min="2808" max="2808" width="6.7109375" customWidth="1"/>
    <col min="2809" max="2810" width="11.7109375" customWidth="1"/>
    <col min="2811" max="2812" width="16.7109375" customWidth="1"/>
    <col min="2813" max="2813" width="15.7109375" customWidth="1"/>
    <col min="2814" max="2814" width="17.7109375" customWidth="1"/>
    <col min="3064" max="3064" width="6.7109375" customWidth="1"/>
    <col min="3065" max="3066" width="11.7109375" customWidth="1"/>
    <col min="3067" max="3068" width="16.7109375" customWidth="1"/>
    <col min="3069" max="3069" width="15.7109375" customWidth="1"/>
    <col min="3070" max="3070" width="17.7109375" customWidth="1"/>
    <col min="3320" max="3320" width="6.7109375" customWidth="1"/>
    <col min="3321" max="3322" width="11.7109375" customWidth="1"/>
    <col min="3323" max="3324" width="16.7109375" customWidth="1"/>
    <col min="3325" max="3325" width="15.7109375" customWidth="1"/>
    <col min="3326" max="3326" width="17.7109375" customWidth="1"/>
    <col min="3576" max="3576" width="6.7109375" customWidth="1"/>
    <col min="3577" max="3578" width="11.7109375" customWidth="1"/>
    <col min="3579" max="3580" width="16.7109375" customWidth="1"/>
    <col min="3581" max="3581" width="15.7109375" customWidth="1"/>
    <col min="3582" max="3582" width="17.7109375" customWidth="1"/>
    <col min="3832" max="3832" width="6.7109375" customWidth="1"/>
    <col min="3833" max="3834" width="11.7109375" customWidth="1"/>
    <col min="3835" max="3836" width="16.7109375" customWidth="1"/>
    <col min="3837" max="3837" width="15.7109375" customWidth="1"/>
    <col min="3838" max="3838" width="17.7109375" customWidth="1"/>
    <col min="4088" max="4088" width="6.7109375" customWidth="1"/>
    <col min="4089" max="4090" width="11.7109375" customWidth="1"/>
    <col min="4091" max="4092" width="16.7109375" customWidth="1"/>
    <col min="4093" max="4093" width="15.7109375" customWidth="1"/>
    <col min="4094" max="4094" width="17.7109375" customWidth="1"/>
    <col min="4344" max="4344" width="6.7109375" customWidth="1"/>
    <col min="4345" max="4346" width="11.7109375" customWidth="1"/>
    <col min="4347" max="4348" width="16.7109375" customWidth="1"/>
    <col min="4349" max="4349" width="15.7109375" customWidth="1"/>
    <col min="4350" max="4350" width="17.7109375" customWidth="1"/>
    <col min="4600" max="4600" width="6.7109375" customWidth="1"/>
    <col min="4601" max="4602" width="11.7109375" customWidth="1"/>
    <col min="4603" max="4604" width="16.7109375" customWidth="1"/>
    <col min="4605" max="4605" width="15.7109375" customWidth="1"/>
    <col min="4606" max="4606" width="17.7109375" customWidth="1"/>
    <col min="4856" max="4856" width="6.7109375" customWidth="1"/>
    <col min="4857" max="4858" width="11.7109375" customWidth="1"/>
    <col min="4859" max="4860" width="16.7109375" customWidth="1"/>
    <col min="4861" max="4861" width="15.7109375" customWidth="1"/>
    <col min="4862" max="4862" width="17.7109375" customWidth="1"/>
    <col min="5112" max="5112" width="6.7109375" customWidth="1"/>
    <col min="5113" max="5114" width="11.7109375" customWidth="1"/>
    <col min="5115" max="5116" width="16.7109375" customWidth="1"/>
    <col min="5117" max="5117" width="15.7109375" customWidth="1"/>
    <col min="5118" max="5118" width="17.7109375" customWidth="1"/>
    <col min="5368" max="5368" width="6.7109375" customWidth="1"/>
    <col min="5369" max="5370" width="11.7109375" customWidth="1"/>
    <col min="5371" max="5372" width="16.7109375" customWidth="1"/>
    <col min="5373" max="5373" width="15.7109375" customWidth="1"/>
    <col min="5374" max="5374" width="17.7109375" customWidth="1"/>
    <col min="5624" max="5624" width="6.7109375" customWidth="1"/>
    <col min="5625" max="5626" width="11.7109375" customWidth="1"/>
    <col min="5627" max="5628" width="16.7109375" customWidth="1"/>
    <col min="5629" max="5629" width="15.7109375" customWidth="1"/>
    <col min="5630" max="5630" width="17.7109375" customWidth="1"/>
    <col min="5880" max="5880" width="6.7109375" customWidth="1"/>
    <col min="5881" max="5882" width="11.7109375" customWidth="1"/>
    <col min="5883" max="5884" width="16.7109375" customWidth="1"/>
    <col min="5885" max="5885" width="15.7109375" customWidth="1"/>
    <col min="5886" max="5886" width="17.7109375" customWidth="1"/>
    <col min="6136" max="6136" width="6.7109375" customWidth="1"/>
    <col min="6137" max="6138" width="11.7109375" customWidth="1"/>
    <col min="6139" max="6140" width="16.7109375" customWidth="1"/>
    <col min="6141" max="6141" width="15.7109375" customWidth="1"/>
    <col min="6142" max="6142" width="17.7109375" customWidth="1"/>
    <col min="6392" max="6392" width="6.7109375" customWidth="1"/>
    <col min="6393" max="6394" width="11.7109375" customWidth="1"/>
    <col min="6395" max="6396" width="16.7109375" customWidth="1"/>
    <col min="6397" max="6397" width="15.7109375" customWidth="1"/>
    <col min="6398" max="6398" width="17.7109375" customWidth="1"/>
    <col min="6648" max="6648" width="6.7109375" customWidth="1"/>
    <col min="6649" max="6650" width="11.7109375" customWidth="1"/>
    <col min="6651" max="6652" width="16.7109375" customWidth="1"/>
    <col min="6653" max="6653" width="15.7109375" customWidth="1"/>
    <col min="6654" max="6654" width="17.7109375" customWidth="1"/>
    <col min="6904" max="6904" width="6.7109375" customWidth="1"/>
    <col min="6905" max="6906" width="11.7109375" customWidth="1"/>
    <col min="6907" max="6908" width="16.7109375" customWidth="1"/>
    <col min="6909" max="6909" width="15.7109375" customWidth="1"/>
    <col min="6910" max="6910" width="17.7109375" customWidth="1"/>
    <col min="7160" max="7160" width="6.7109375" customWidth="1"/>
    <col min="7161" max="7162" width="11.7109375" customWidth="1"/>
    <col min="7163" max="7164" width="16.7109375" customWidth="1"/>
    <col min="7165" max="7165" width="15.7109375" customWidth="1"/>
    <col min="7166" max="7166" width="17.7109375" customWidth="1"/>
    <col min="7416" max="7416" width="6.7109375" customWidth="1"/>
    <col min="7417" max="7418" width="11.7109375" customWidth="1"/>
    <col min="7419" max="7420" width="16.7109375" customWidth="1"/>
    <col min="7421" max="7421" width="15.7109375" customWidth="1"/>
    <col min="7422" max="7422" width="17.7109375" customWidth="1"/>
    <col min="7672" max="7672" width="6.7109375" customWidth="1"/>
    <col min="7673" max="7674" width="11.7109375" customWidth="1"/>
    <col min="7675" max="7676" width="16.7109375" customWidth="1"/>
    <col min="7677" max="7677" width="15.7109375" customWidth="1"/>
    <col min="7678" max="7678" width="17.7109375" customWidth="1"/>
    <col min="7928" max="7928" width="6.7109375" customWidth="1"/>
    <col min="7929" max="7930" width="11.7109375" customWidth="1"/>
    <col min="7931" max="7932" width="16.7109375" customWidth="1"/>
    <col min="7933" max="7933" width="15.7109375" customWidth="1"/>
    <col min="7934" max="7934" width="17.7109375" customWidth="1"/>
    <col min="8184" max="8184" width="6.7109375" customWidth="1"/>
    <col min="8185" max="8186" width="11.7109375" customWidth="1"/>
    <col min="8187" max="8188" width="16.7109375" customWidth="1"/>
    <col min="8189" max="8189" width="15.7109375" customWidth="1"/>
    <col min="8190" max="8190" width="17.7109375" customWidth="1"/>
    <col min="8440" max="8440" width="6.7109375" customWidth="1"/>
    <col min="8441" max="8442" width="11.7109375" customWidth="1"/>
    <col min="8443" max="8444" width="16.7109375" customWidth="1"/>
    <col min="8445" max="8445" width="15.7109375" customWidth="1"/>
    <col min="8446" max="8446" width="17.7109375" customWidth="1"/>
    <col min="8696" max="8696" width="6.7109375" customWidth="1"/>
    <col min="8697" max="8698" width="11.7109375" customWidth="1"/>
    <col min="8699" max="8700" width="16.7109375" customWidth="1"/>
    <col min="8701" max="8701" width="15.7109375" customWidth="1"/>
    <col min="8702" max="8702" width="17.7109375" customWidth="1"/>
    <col min="8952" max="8952" width="6.7109375" customWidth="1"/>
    <col min="8953" max="8954" width="11.7109375" customWidth="1"/>
    <col min="8955" max="8956" width="16.7109375" customWidth="1"/>
    <col min="8957" max="8957" width="15.7109375" customWidth="1"/>
    <col min="8958" max="8958" width="17.7109375" customWidth="1"/>
    <col min="9208" max="9208" width="6.7109375" customWidth="1"/>
    <col min="9209" max="9210" width="11.7109375" customWidth="1"/>
    <col min="9211" max="9212" width="16.7109375" customWidth="1"/>
    <col min="9213" max="9213" width="15.7109375" customWidth="1"/>
    <col min="9214" max="9214" width="17.7109375" customWidth="1"/>
    <col min="9464" max="9464" width="6.7109375" customWidth="1"/>
    <col min="9465" max="9466" width="11.7109375" customWidth="1"/>
    <col min="9467" max="9468" width="16.7109375" customWidth="1"/>
    <col min="9469" max="9469" width="15.7109375" customWidth="1"/>
    <col min="9470" max="9470" width="17.7109375" customWidth="1"/>
    <col min="9720" max="9720" width="6.7109375" customWidth="1"/>
    <col min="9721" max="9722" width="11.7109375" customWidth="1"/>
    <col min="9723" max="9724" width="16.7109375" customWidth="1"/>
    <col min="9725" max="9725" width="15.7109375" customWidth="1"/>
    <col min="9726" max="9726" width="17.7109375" customWidth="1"/>
    <col min="9976" max="9976" width="6.7109375" customWidth="1"/>
    <col min="9977" max="9978" width="11.7109375" customWidth="1"/>
    <col min="9979" max="9980" width="16.7109375" customWidth="1"/>
    <col min="9981" max="9981" width="15.7109375" customWidth="1"/>
    <col min="9982" max="9982" width="17.7109375" customWidth="1"/>
    <col min="10232" max="10232" width="6.7109375" customWidth="1"/>
    <col min="10233" max="10234" width="11.7109375" customWidth="1"/>
    <col min="10235" max="10236" width="16.7109375" customWidth="1"/>
    <col min="10237" max="10237" width="15.7109375" customWidth="1"/>
    <col min="10238" max="10238" width="17.7109375" customWidth="1"/>
    <col min="10488" max="10488" width="6.7109375" customWidth="1"/>
    <col min="10489" max="10490" width="11.7109375" customWidth="1"/>
    <col min="10491" max="10492" width="16.7109375" customWidth="1"/>
    <col min="10493" max="10493" width="15.7109375" customWidth="1"/>
    <col min="10494" max="10494" width="17.7109375" customWidth="1"/>
    <col min="10744" max="10744" width="6.7109375" customWidth="1"/>
    <col min="10745" max="10746" width="11.7109375" customWidth="1"/>
    <col min="10747" max="10748" width="16.7109375" customWidth="1"/>
    <col min="10749" max="10749" width="15.7109375" customWidth="1"/>
    <col min="10750" max="10750" width="17.7109375" customWidth="1"/>
    <col min="11000" max="11000" width="6.7109375" customWidth="1"/>
    <col min="11001" max="11002" width="11.7109375" customWidth="1"/>
    <col min="11003" max="11004" width="16.7109375" customWidth="1"/>
    <col min="11005" max="11005" width="15.7109375" customWidth="1"/>
    <col min="11006" max="11006" width="17.7109375" customWidth="1"/>
    <col min="11256" max="11256" width="6.7109375" customWidth="1"/>
    <col min="11257" max="11258" width="11.7109375" customWidth="1"/>
    <col min="11259" max="11260" width="16.7109375" customWidth="1"/>
    <col min="11261" max="11261" width="15.7109375" customWidth="1"/>
    <col min="11262" max="11262" width="17.7109375" customWidth="1"/>
    <col min="11512" max="11512" width="6.7109375" customWidth="1"/>
    <col min="11513" max="11514" width="11.7109375" customWidth="1"/>
    <col min="11515" max="11516" width="16.7109375" customWidth="1"/>
    <col min="11517" max="11517" width="15.7109375" customWidth="1"/>
    <col min="11518" max="11518" width="17.7109375" customWidth="1"/>
    <col min="11768" max="11768" width="6.7109375" customWidth="1"/>
    <col min="11769" max="11770" width="11.7109375" customWidth="1"/>
    <col min="11771" max="11772" width="16.7109375" customWidth="1"/>
    <col min="11773" max="11773" width="15.7109375" customWidth="1"/>
    <col min="11774" max="11774" width="17.7109375" customWidth="1"/>
    <col min="12024" max="12024" width="6.7109375" customWidth="1"/>
    <col min="12025" max="12026" width="11.7109375" customWidth="1"/>
    <col min="12027" max="12028" width="16.7109375" customWidth="1"/>
    <col min="12029" max="12029" width="15.7109375" customWidth="1"/>
    <col min="12030" max="12030" width="17.7109375" customWidth="1"/>
    <col min="12280" max="12280" width="6.7109375" customWidth="1"/>
    <col min="12281" max="12282" width="11.7109375" customWidth="1"/>
    <col min="12283" max="12284" width="16.7109375" customWidth="1"/>
    <col min="12285" max="12285" width="15.7109375" customWidth="1"/>
    <col min="12286" max="12286" width="17.7109375" customWidth="1"/>
    <col min="12536" max="12536" width="6.7109375" customWidth="1"/>
    <col min="12537" max="12538" width="11.7109375" customWidth="1"/>
    <col min="12539" max="12540" width="16.7109375" customWidth="1"/>
    <col min="12541" max="12541" width="15.7109375" customWidth="1"/>
    <col min="12542" max="12542" width="17.7109375" customWidth="1"/>
    <col min="12792" max="12792" width="6.7109375" customWidth="1"/>
    <col min="12793" max="12794" width="11.7109375" customWidth="1"/>
    <col min="12795" max="12796" width="16.7109375" customWidth="1"/>
    <col min="12797" max="12797" width="15.7109375" customWidth="1"/>
    <col min="12798" max="12798" width="17.7109375" customWidth="1"/>
    <col min="13048" max="13048" width="6.7109375" customWidth="1"/>
    <col min="13049" max="13050" width="11.7109375" customWidth="1"/>
    <col min="13051" max="13052" width="16.7109375" customWidth="1"/>
    <col min="13053" max="13053" width="15.7109375" customWidth="1"/>
    <col min="13054" max="13054" width="17.7109375" customWidth="1"/>
    <col min="13304" max="13304" width="6.7109375" customWidth="1"/>
    <col min="13305" max="13306" width="11.7109375" customWidth="1"/>
    <col min="13307" max="13308" width="16.7109375" customWidth="1"/>
    <col min="13309" max="13309" width="15.7109375" customWidth="1"/>
    <col min="13310" max="13310" width="17.7109375" customWidth="1"/>
    <col min="13560" max="13560" width="6.7109375" customWidth="1"/>
    <col min="13561" max="13562" width="11.7109375" customWidth="1"/>
    <col min="13563" max="13564" width="16.7109375" customWidth="1"/>
    <col min="13565" max="13565" width="15.7109375" customWidth="1"/>
    <col min="13566" max="13566" width="17.7109375" customWidth="1"/>
    <col min="13816" max="13816" width="6.7109375" customWidth="1"/>
    <col min="13817" max="13818" width="11.7109375" customWidth="1"/>
    <col min="13819" max="13820" width="16.7109375" customWidth="1"/>
    <col min="13821" max="13821" width="15.7109375" customWidth="1"/>
    <col min="13822" max="13822" width="17.7109375" customWidth="1"/>
    <col min="14072" max="14072" width="6.7109375" customWidth="1"/>
    <col min="14073" max="14074" width="11.7109375" customWidth="1"/>
    <col min="14075" max="14076" width="16.7109375" customWidth="1"/>
    <col min="14077" max="14077" width="15.7109375" customWidth="1"/>
    <col min="14078" max="14078" width="17.7109375" customWidth="1"/>
    <col min="14328" max="14328" width="6.7109375" customWidth="1"/>
    <col min="14329" max="14330" width="11.7109375" customWidth="1"/>
    <col min="14331" max="14332" width="16.7109375" customWidth="1"/>
    <col min="14333" max="14333" width="15.7109375" customWidth="1"/>
    <col min="14334" max="14334" width="17.7109375" customWidth="1"/>
    <col min="14584" max="14584" width="6.7109375" customWidth="1"/>
    <col min="14585" max="14586" width="11.7109375" customWidth="1"/>
    <col min="14587" max="14588" width="16.7109375" customWidth="1"/>
    <col min="14589" max="14589" width="15.7109375" customWidth="1"/>
    <col min="14590" max="14590" width="17.7109375" customWidth="1"/>
    <col min="14840" max="14840" width="6.7109375" customWidth="1"/>
    <col min="14841" max="14842" width="11.7109375" customWidth="1"/>
    <col min="14843" max="14844" width="16.7109375" customWidth="1"/>
    <col min="14845" max="14845" width="15.7109375" customWidth="1"/>
    <col min="14846" max="14846" width="17.7109375" customWidth="1"/>
    <col min="15096" max="15096" width="6.7109375" customWidth="1"/>
    <col min="15097" max="15098" width="11.7109375" customWidth="1"/>
    <col min="15099" max="15100" width="16.7109375" customWidth="1"/>
    <col min="15101" max="15101" width="15.7109375" customWidth="1"/>
    <col min="15102" max="15102" width="17.7109375" customWidth="1"/>
    <col min="15352" max="15352" width="6.7109375" customWidth="1"/>
    <col min="15353" max="15354" width="11.7109375" customWidth="1"/>
    <col min="15355" max="15356" width="16.7109375" customWidth="1"/>
    <col min="15357" max="15357" width="15.7109375" customWidth="1"/>
    <col min="15358" max="15358" width="17.7109375" customWidth="1"/>
    <col min="15608" max="15608" width="6.7109375" customWidth="1"/>
    <col min="15609" max="15610" width="11.7109375" customWidth="1"/>
    <col min="15611" max="15612" width="16.7109375" customWidth="1"/>
    <col min="15613" max="15613" width="15.7109375" customWidth="1"/>
    <col min="15614" max="15614" width="17.7109375" customWidth="1"/>
    <col min="15864" max="15864" width="6.7109375" customWidth="1"/>
    <col min="15865" max="15866" width="11.7109375" customWidth="1"/>
    <col min="15867" max="15868" width="16.7109375" customWidth="1"/>
    <col min="15869" max="15869" width="15.7109375" customWidth="1"/>
    <col min="15870" max="15870" width="17.7109375" customWidth="1"/>
    <col min="16120" max="16120" width="6.7109375" customWidth="1"/>
    <col min="16121" max="16122" width="11.7109375" customWidth="1"/>
    <col min="16123" max="16124" width="16.7109375" customWidth="1"/>
    <col min="16125" max="16125" width="15.7109375" customWidth="1"/>
    <col min="16126" max="16126" width="17.7109375" customWidth="1"/>
  </cols>
  <sheetData>
    <row r="1" spans="1:7" ht="75" customHeight="1" thickBot="1" x14ac:dyDescent="0.3"/>
    <row r="2" spans="1:7" ht="26.1" customHeight="1" thickBot="1" x14ac:dyDescent="0.3">
      <c r="A2" s="152" t="s">
        <v>59</v>
      </c>
      <c r="B2" s="153"/>
      <c r="C2" s="153"/>
      <c r="D2" s="153"/>
      <c r="E2" s="153"/>
      <c r="F2" s="153"/>
      <c r="G2" s="154"/>
    </row>
    <row r="3" spans="1:7" ht="29.25" customHeight="1" thickBot="1" x14ac:dyDescent="0.3">
      <c r="A3" s="159" t="s">
        <v>60</v>
      </c>
      <c r="B3" s="160"/>
      <c r="C3" s="160"/>
      <c r="D3" s="160"/>
      <c r="E3" s="160"/>
      <c r="F3" s="160"/>
      <c r="G3" s="161"/>
    </row>
    <row r="4" spans="1:7" ht="26.1" customHeight="1" thickBot="1" x14ac:dyDescent="0.3">
      <c r="A4" s="152" t="s">
        <v>61</v>
      </c>
      <c r="B4" s="153"/>
      <c r="C4" s="153"/>
      <c r="D4" s="153"/>
      <c r="E4" s="153"/>
      <c r="F4" s="153"/>
      <c r="G4" s="154"/>
    </row>
    <row r="5" spans="1:7" ht="20.100000000000001" customHeight="1" thickBot="1" x14ac:dyDescent="0.3">
      <c r="A5" s="155" t="s">
        <v>62</v>
      </c>
      <c r="B5" s="156"/>
      <c r="C5" s="157" t="s">
        <v>63</v>
      </c>
      <c r="D5" s="158"/>
      <c r="E5" s="33" t="s">
        <v>64</v>
      </c>
      <c r="F5" s="34" t="s">
        <v>65</v>
      </c>
      <c r="G5" s="35" t="s">
        <v>179</v>
      </c>
    </row>
    <row r="6" spans="1:7" s="36" customFormat="1" ht="20.100000000000001" customHeight="1" thickBot="1" x14ac:dyDescent="0.25">
      <c r="A6" s="165" t="s">
        <v>66</v>
      </c>
      <c r="B6" s="166"/>
      <c r="C6" s="166"/>
      <c r="D6" s="166"/>
      <c r="E6" s="166"/>
      <c r="F6" s="167" t="s">
        <v>178</v>
      </c>
      <c r="G6" s="168"/>
    </row>
    <row r="7" spans="1:7" ht="15" customHeight="1" x14ac:dyDescent="0.25">
      <c r="A7" s="169" t="s">
        <v>284</v>
      </c>
      <c r="B7" s="170"/>
      <c r="C7" s="170"/>
      <c r="D7" s="170"/>
      <c r="E7" s="170"/>
      <c r="F7" s="170"/>
      <c r="G7" s="171"/>
    </row>
    <row r="8" spans="1:7" ht="15" customHeight="1" x14ac:dyDescent="0.25">
      <c r="A8" s="172" t="s">
        <v>67</v>
      </c>
      <c r="B8" s="174" t="s">
        <v>68</v>
      </c>
      <c r="C8" s="174"/>
      <c r="D8" s="176" t="s">
        <v>69</v>
      </c>
      <c r="E8" s="182"/>
      <c r="F8" s="176" t="s">
        <v>70</v>
      </c>
      <c r="G8" s="177"/>
    </row>
    <row r="9" spans="1:7" ht="15" customHeight="1" thickBot="1" x14ac:dyDescent="0.3">
      <c r="A9" s="173"/>
      <c r="B9" s="175"/>
      <c r="C9" s="175"/>
      <c r="D9" s="72" t="s">
        <v>71</v>
      </c>
      <c r="E9" s="72" t="s">
        <v>72</v>
      </c>
      <c r="F9" s="72" t="s">
        <v>71</v>
      </c>
      <c r="G9" s="73" t="s">
        <v>72</v>
      </c>
    </row>
    <row r="10" spans="1:7" ht="15" customHeight="1" thickBot="1" x14ac:dyDescent="0.3">
      <c r="A10" s="178" t="s">
        <v>73</v>
      </c>
      <c r="B10" s="179"/>
      <c r="C10" s="179"/>
      <c r="D10" s="179"/>
      <c r="E10" s="179"/>
      <c r="F10" s="179"/>
      <c r="G10" s="180"/>
    </row>
    <row r="11" spans="1:7" ht="15" customHeight="1" thickTop="1" x14ac:dyDescent="0.25">
      <c r="A11" s="41" t="s">
        <v>74</v>
      </c>
      <c r="B11" s="181" t="s">
        <v>75</v>
      </c>
      <c r="C11" s="181"/>
      <c r="D11" s="42">
        <v>0.1</v>
      </c>
      <c r="E11" s="42">
        <v>0.1</v>
      </c>
      <c r="F11" s="42">
        <v>0.2</v>
      </c>
      <c r="G11" s="43">
        <v>0.2</v>
      </c>
    </row>
    <row r="12" spans="1:7" ht="15" customHeight="1" x14ac:dyDescent="0.25">
      <c r="A12" s="44" t="s">
        <v>76</v>
      </c>
      <c r="B12" s="162" t="s">
        <v>77</v>
      </c>
      <c r="C12" s="162"/>
      <c r="D12" s="45">
        <v>1.4999999999999999E-2</v>
      </c>
      <c r="E12" s="45">
        <v>1.4999999999999999E-2</v>
      </c>
      <c r="F12" s="45">
        <v>1.4999999999999999E-2</v>
      </c>
      <c r="G12" s="46">
        <v>1.4999999999999999E-2</v>
      </c>
    </row>
    <row r="13" spans="1:7" ht="15" customHeight="1" x14ac:dyDescent="0.25">
      <c r="A13" s="44" t="s">
        <v>78</v>
      </c>
      <c r="B13" s="162" t="s">
        <v>79</v>
      </c>
      <c r="C13" s="162"/>
      <c r="D13" s="45">
        <v>0.01</v>
      </c>
      <c r="E13" s="45">
        <v>0.01</v>
      </c>
      <c r="F13" s="45">
        <v>0.01</v>
      </c>
      <c r="G13" s="46">
        <v>0.01</v>
      </c>
    </row>
    <row r="14" spans="1:7" ht="15" customHeight="1" x14ac:dyDescent="0.25">
      <c r="A14" s="44" t="s">
        <v>80</v>
      </c>
      <c r="B14" s="162" t="s">
        <v>81</v>
      </c>
      <c r="C14" s="162"/>
      <c r="D14" s="45">
        <v>2E-3</v>
      </c>
      <c r="E14" s="45">
        <v>2E-3</v>
      </c>
      <c r="F14" s="45">
        <v>2E-3</v>
      </c>
      <c r="G14" s="46">
        <v>2E-3</v>
      </c>
    </row>
    <row r="15" spans="1:7" ht="15" customHeight="1" x14ac:dyDescent="0.25">
      <c r="A15" s="44" t="s">
        <v>82</v>
      </c>
      <c r="B15" s="162" t="s">
        <v>83</v>
      </c>
      <c r="C15" s="162"/>
      <c r="D15" s="45">
        <v>6.0000000000000001E-3</v>
      </c>
      <c r="E15" s="45">
        <v>6.0000000000000001E-3</v>
      </c>
      <c r="F15" s="45">
        <v>6.0000000000000001E-3</v>
      </c>
      <c r="G15" s="46">
        <v>6.0000000000000001E-3</v>
      </c>
    </row>
    <row r="16" spans="1:7" ht="15" customHeight="1" x14ac:dyDescent="0.25">
      <c r="A16" s="44" t="s">
        <v>84</v>
      </c>
      <c r="B16" s="162" t="s">
        <v>85</v>
      </c>
      <c r="C16" s="162"/>
      <c r="D16" s="45">
        <v>2.5000000000000001E-2</v>
      </c>
      <c r="E16" s="45">
        <v>2.5000000000000001E-2</v>
      </c>
      <c r="F16" s="45">
        <v>2.5000000000000001E-2</v>
      </c>
      <c r="G16" s="46">
        <v>2.5000000000000001E-2</v>
      </c>
    </row>
    <row r="17" spans="1:7" ht="15" customHeight="1" x14ac:dyDescent="0.25">
      <c r="A17" s="44" t="s">
        <v>86</v>
      </c>
      <c r="B17" s="162" t="s">
        <v>87</v>
      </c>
      <c r="C17" s="162"/>
      <c r="D17" s="45">
        <v>0.03</v>
      </c>
      <c r="E17" s="45">
        <v>0.03</v>
      </c>
      <c r="F17" s="45">
        <v>0.03</v>
      </c>
      <c r="G17" s="46">
        <v>0.03</v>
      </c>
    </row>
    <row r="18" spans="1:7" ht="15" customHeight="1" x14ac:dyDescent="0.25">
      <c r="A18" s="44" t="s">
        <v>88</v>
      </c>
      <c r="B18" s="162" t="s">
        <v>89</v>
      </c>
      <c r="C18" s="162"/>
      <c r="D18" s="45">
        <v>0.08</v>
      </c>
      <c r="E18" s="45">
        <v>0.08</v>
      </c>
      <c r="F18" s="45">
        <v>0.08</v>
      </c>
      <c r="G18" s="46">
        <v>0.08</v>
      </c>
    </row>
    <row r="19" spans="1:7" ht="15" customHeight="1" thickBot="1" x14ac:dyDescent="0.3">
      <c r="A19" s="47" t="s">
        <v>90</v>
      </c>
      <c r="B19" s="163" t="s">
        <v>91</v>
      </c>
      <c r="C19" s="163"/>
      <c r="D19" s="48">
        <v>0</v>
      </c>
      <c r="E19" s="48">
        <v>0</v>
      </c>
      <c r="F19" s="48">
        <v>0</v>
      </c>
      <c r="G19" s="49">
        <v>0</v>
      </c>
    </row>
    <row r="20" spans="1:7" ht="15" customHeight="1" thickTop="1" thickBot="1" x14ac:dyDescent="0.3">
      <c r="A20" s="50" t="s">
        <v>92</v>
      </c>
      <c r="B20" s="164" t="s">
        <v>93</v>
      </c>
      <c r="C20" s="164"/>
      <c r="D20" s="51">
        <f>SUM(D11:D19)</f>
        <v>0.26800000000000002</v>
      </c>
      <c r="E20" s="51">
        <f>SUM(E11:E19)</f>
        <v>0.26800000000000002</v>
      </c>
      <c r="F20" s="51">
        <f>SUM(F11:F19)</f>
        <v>0.36800000000000005</v>
      </c>
      <c r="G20" s="52">
        <f>SUM(G11:G19)</f>
        <v>0.36800000000000005</v>
      </c>
    </row>
    <row r="21" spans="1:7" ht="15" customHeight="1" thickBot="1" x14ac:dyDescent="0.3">
      <c r="A21" s="178" t="s">
        <v>94</v>
      </c>
      <c r="B21" s="179"/>
      <c r="C21" s="179"/>
      <c r="D21" s="179"/>
      <c r="E21" s="179"/>
      <c r="F21" s="179"/>
      <c r="G21" s="180"/>
    </row>
    <row r="22" spans="1:7" ht="15" customHeight="1" thickTop="1" x14ac:dyDescent="0.25">
      <c r="A22" s="41" t="s">
        <v>95</v>
      </c>
      <c r="B22" s="181" t="s">
        <v>96</v>
      </c>
      <c r="C22" s="181"/>
      <c r="D22" s="53">
        <v>0.17780000000000001</v>
      </c>
      <c r="E22" s="53" t="s">
        <v>97</v>
      </c>
      <c r="F22" s="53">
        <v>0.17780000000000001</v>
      </c>
      <c r="G22" s="54" t="s">
        <v>97</v>
      </c>
    </row>
    <row r="23" spans="1:7" ht="15" customHeight="1" x14ac:dyDescent="0.25">
      <c r="A23" s="44" t="s">
        <v>98</v>
      </c>
      <c r="B23" s="162" t="s">
        <v>99</v>
      </c>
      <c r="C23" s="162"/>
      <c r="D23" s="55">
        <v>4.2099999999999999E-2</v>
      </c>
      <c r="E23" s="55" t="s">
        <v>97</v>
      </c>
      <c r="F23" s="55">
        <v>4.2099999999999999E-2</v>
      </c>
      <c r="G23" s="56" t="s">
        <v>97</v>
      </c>
    </row>
    <row r="24" spans="1:7" ht="15" customHeight="1" x14ac:dyDescent="0.25">
      <c r="A24" s="44" t="s">
        <v>100</v>
      </c>
      <c r="B24" s="162" t="s">
        <v>101</v>
      </c>
      <c r="C24" s="162"/>
      <c r="D24" s="55">
        <v>8.8000000000000005E-3</v>
      </c>
      <c r="E24" s="55">
        <v>6.7000000000000002E-3</v>
      </c>
      <c r="F24" s="55">
        <v>8.8000000000000005E-3</v>
      </c>
      <c r="G24" s="56">
        <v>6.7000000000000002E-3</v>
      </c>
    </row>
    <row r="25" spans="1:7" ht="15" customHeight="1" x14ac:dyDescent="0.25">
      <c r="A25" s="44" t="s">
        <v>102</v>
      </c>
      <c r="B25" s="162" t="s">
        <v>103</v>
      </c>
      <c r="C25" s="162"/>
      <c r="D25" s="55">
        <v>0.10920000000000001</v>
      </c>
      <c r="E25" s="55">
        <v>8.2900000000000001E-2</v>
      </c>
      <c r="F25" s="55">
        <v>0.10920000000000001</v>
      </c>
      <c r="G25" s="56">
        <v>8.2900000000000001E-2</v>
      </c>
    </row>
    <row r="26" spans="1:7" ht="15" customHeight="1" x14ac:dyDescent="0.25">
      <c r="A26" s="44" t="s">
        <v>104</v>
      </c>
      <c r="B26" s="162" t="s">
        <v>105</v>
      </c>
      <c r="C26" s="162"/>
      <c r="D26" s="55">
        <v>6.9999999999999999E-4</v>
      </c>
      <c r="E26" s="55">
        <v>5.0000000000000001E-4</v>
      </c>
      <c r="F26" s="55">
        <v>6.9999999999999999E-4</v>
      </c>
      <c r="G26" s="56">
        <v>5.0000000000000001E-4</v>
      </c>
    </row>
    <row r="27" spans="1:7" ht="15" customHeight="1" x14ac:dyDescent="0.25">
      <c r="A27" s="44" t="s">
        <v>106</v>
      </c>
      <c r="B27" s="162" t="s">
        <v>107</v>
      </c>
      <c r="C27" s="162"/>
      <c r="D27" s="55">
        <v>7.3000000000000001E-3</v>
      </c>
      <c r="E27" s="55">
        <v>5.5999999999999999E-3</v>
      </c>
      <c r="F27" s="55">
        <v>7.3000000000000001E-3</v>
      </c>
      <c r="G27" s="56">
        <v>5.5999999999999999E-3</v>
      </c>
    </row>
    <row r="28" spans="1:7" ht="15" customHeight="1" x14ac:dyDescent="0.25">
      <c r="A28" s="44" t="s">
        <v>108</v>
      </c>
      <c r="B28" s="162" t="s">
        <v>109</v>
      </c>
      <c r="C28" s="162"/>
      <c r="D28" s="55">
        <v>1.6500000000000001E-2</v>
      </c>
      <c r="E28" s="55" t="s">
        <v>97</v>
      </c>
      <c r="F28" s="55">
        <v>1.6500000000000001E-2</v>
      </c>
      <c r="G28" s="56" t="s">
        <v>97</v>
      </c>
    </row>
    <row r="29" spans="1:7" ht="15" customHeight="1" x14ac:dyDescent="0.25">
      <c r="A29" s="44" t="s">
        <v>110</v>
      </c>
      <c r="B29" s="162" t="s">
        <v>111</v>
      </c>
      <c r="C29" s="162"/>
      <c r="D29" s="55">
        <v>2.9999999999999997E-4</v>
      </c>
      <c r="E29" s="55">
        <v>2.0000000000000001E-4</v>
      </c>
      <c r="F29" s="55">
        <v>2.9999999999999997E-4</v>
      </c>
      <c r="G29" s="56">
        <v>2.0000000000000001E-4</v>
      </c>
    </row>
    <row r="30" spans="1:7" ht="15" customHeight="1" x14ac:dyDescent="0.25">
      <c r="A30" s="44" t="s">
        <v>112</v>
      </c>
      <c r="B30" s="162" t="s">
        <v>113</v>
      </c>
      <c r="C30" s="162"/>
      <c r="D30" s="55">
        <v>0.1104</v>
      </c>
      <c r="E30" s="55">
        <v>8.3799999999999999E-2</v>
      </c>
      <c r="F30" s="55">
        <v>0.1104</v>
      </c>
      <c r="G30" s="56">
        <v>8.3799999999999999E-2</v>
      </c>
    </row>
    <row r="31" spans="1:7" ht="15" customHeight="1" thickBot="1" x14ac:dyDescent="0.3">
      <c r="A31" s="47" t="s">
        <v>114</v>
      </c>
      <c r="B31" s="163" t="s">
        <v>115</v>
      </c>
      <c r="C31" s="163"/>
      <c r="D31" s="57">
        <v>4.0000000000000002E-4</v>
      </c>
      <c r="E31" s="57">
        <v>2.9999999999999997E-4</v>
      </c>
      <c r="F31" s="57">
        <v>4.0000000000000002E-4</v>
      </c>
      <c r="G31" s="58">
        <v>2.9999999999999997E-4</v>
      </c>
    </row>
    <row r="32" spans="1:7" ht="15" customHeight="1" thickTop="1" thickBot="1" x14ac:dyDescent="0.3">
      <c r="A32" s="50" t="s">
        <v>116</v>
      </c>
      <c r="B32" s="164" t="s">
        <v>93</v>
      </c>
      <c r="C32" s="164"/>
      <c r="D32" s="51">
        <f>SUM(D22:D31)</f>
        <v>0.47350000000000003</v>
      </c>
      <c r="E32" s="51">
        <f>SUM(E22:E31)</f>
        <v>0.18</v>
      </c>
      <c r="F32" s="51">
        <f>SUM(F22:F31)</f>
        <v>0.47350000000000003</v>
      </c>
      <c r="G32" s="52">
        <f>SUM(G22:G31)</f>
        <v>0.18</v>
      </c>
    </row>
    <row r="33" spans="1:7" ht="15" customHeight="1" thickBot="1" x14ac:dyDescent="0.3">
      <c r="A33" s="178" t="s">
        <v>117</v>
      </c>
      <c r="B33" s="179"/>
      <c r="C33" s="179"/>
      <c r="D33" s="179"/>
      <c r="E33" s="179"/>
      <c r="F33" s="179"/>
      <c r="G33" s="180"/>
    </row>
    <row r="34" spans="1:7" ht="15" customHeight="1" thickTop="1" x14ac:dyDescent="0.25">
      <c r="A34" s="41" t="s">
        <v>118</v>
      </c>
      <c r="B34" s="181" t="s">
        <v>119</v>
      </c>
      <c r="C34" s="181"/>
      <c r="D34" s="53">
        <v>4.1799999999999997E-2</v>
      </c>
      <c r="E34" s="53">
        <v>3.1699999999999999E-2</v>
      </c>
      <c r="F34" s="53">
        <v>4.1799999999999997E-2</v>
      </c>
      <c r="G34" s="54">
        <v>3.1699999999999999E-2</v>
      </c>
    </row>
    <row r="35" spans="1:7" ht="15" customHeight="1" x14ac:dyDescent="0.25">
      <c r="A35" s="44" t="s">
        <v>120</v>
      </c>
      <c r="B35" s="162" t="s">
        <v>121</v>
      </c>
      <c r="C35" s="162"/>
      <c r="D35" s="55">
        <v>1.1000000000000001E-3</v>
      </c>
      <c r="E35" s="55">
        <v>8.0000000000000004E-4</v>
      </c>
      <c r="F35" s="55">
        <v>1.1000000000000001E-3</v>
      </c>
      <c r="G35" s="56">
        <v>8.0000000000000004E-4</v>
      </c>
    </row>
    <row r="36" spans="1:7" ht="15" customHeight="1" x14ac:dyDescent="0.25">
      <c r="A36" s="44" t="s">
        <v>122</v>
      </c>
      <c r="B36" s="162" t="s">
        <v>123</v>
      </c>
      <c r="C36" s="162"/>
      <c r="D36" s="55">
        <v>3.5900000000000001E-2</v>
      </c>
      <c r="E36" s="55">
        <v>2.7300000000000001E-2</v>
      </c>
      <c r="F36" s="55">
        <v>3.5900000000000001E-2</v>
      </c>
      <c r="G36" s="56">
        <v>2.7300000000000001E-2</v>
      </c>
    </row>
    <row r="37" spans="1:7" ht="15" customHeight="1" x14ac:dyDescent="0.25">
      <c r="A37" s="44" t="s">
        <v>124</v>
      </c>
      <c r="B37" s="162" t="s">
        <v>125</v>
      </c>
      <c r="C37" s="162"/>
      <c r="D37" s="55">
        <v>1.78E-2</v>
      </c>
      <c r="E37" s="55">
        <v>1.35E-2</v>
      </c>
      <c r="F37" s="55">
        <v>1.78E-2</v>
      </c>
      <c r="G37" s="56">
        <v>1.35E-2</v>
      </c>
    </row>
    <row r="38" spans="1:7" ht="15" customHeight="1" thickBot="1" x14ac:dyDescent="0.3">
      <c r="A38" s="47" t="s">
        <v>126</v>
      </c>
      <c r="B38" s="163" t="s">
        <v>127</v>
      </c>
      <c r="C38" s="163"/>
      <c r="D38" s="57">
        <v>3.5000000000000001E-3</v>
      </c>
      <c r="E38" s="57">
        <v>2.5999999999999999E-3</v>
      </c>
      <c r="F38" s="57">
        <v>3.5000000000000001E-3</v>
      </c>
      <c r="G38" s="58">
        <v>2.5999999999999999E-3</v>
      </c>
    </row>
    <row r="39" spans="1:7" ht="15" customHeight="1" thickTop="1" thickBot="1" x14ac:dyDescent="0.3">
      <c r="A39" s="50" t="s">
        <v>128</v>
      </c>
      <c r="B39" s="164" t="s">
        <v>93</v>
      </c>
      <c r="C39" s="164"/>
      <c r="D39" s="51">
        <f>SUM(D34:D38)</f>
        <v>0.10009999999999999</v>
      </c>
      <c r="E39" s="51">
        <f>SUM(E34:E38)</f>
        <v>7.5900000000000009E-2</v>
      </c>
      <c r="F39" s="51">
        <f>SUM(F34:F38)</f>
        <v>0.10009999999999999</v>
      </c>
      <c r="G39" s="52">
        <f>SUM(G34:G38)</f>
        <v>7.5900000000000009E-2</v>
      </c>
    </row>
    <row r="40" spans="1:7" ht="15" customHeight="1" thickBot="1" x14ac:dyDescent="0.3">
      <c r="A40" s="178" t="s">
        <v>129</v>
      </c>
      <c r="B40" s="179"/>
      <c r="C40" s="179"/>
      <c r="D40" s="179"/>
      <c r="E40" s="179"/>
      <c r="F40" s="179"/>
      <c r="G40" s="180"/>
    </row>
    <row r="41" spans="1:7" ht="15" customHeight="1" thickTop="1" x14ac:dyDescent="0.25">
      <c r="A41" s="41" t="s">
        <v>130</v>
      </c>
      <c r="B41" s="181" t="s">
        <v>131</v>
      </c>
      <c r="C41" s="181"/>
      <c r="D41" s="53">
        <v>0.11600000000000001</v>
      </c>
      <c r="E41" s="53">
        <v>0.04</v>
      </c>
      <c r="F41" s="53">
        <v>0.17419999999999999</v>
      </c>
      <c r="G41" s="54">
        <v>6.6199999999999995E-2</v>
      </c>
    </row>
    <row r="42" spans="1:7" ht="15" customHeight="1" thickBot="1" x14ac:dyDescent="0.3">
      <c r="A42" s="47" t="s">
        <v>132</v>
      </c>
      <c r="B42" s="163" t="s">
        <v>133</v>
      </c>
      <c r="C42" s="163"/>
      <c r="D42" s="57">
        <v>3.5999999999999999E-3</v>
      </c>
      <c r="E42" s="57">
        <v>2.8E-3</v>
      </c>
      <c r="F42" s="57">
        <v>3.7000000000000002E-3</v>
      </c>
      <c r="G42" s="58">
        <v>2.8E-3</v>
      </c>
    </row>
    <row r="43" spans="1:7" ht="15" customHeight="1" thickTop="1" x14ac:dyDescent="0.25">
      <c r="A43" s="59" t="s">
        <v>134</v>
      </c>
      <c r="B43" s="183" t="s">
        <v>93</v>
      </c>
      <c r="C43" s="183"/>
      <c r="D43" s="60">
        <f>SUM(D41:D42)</f>
        <v>0.11960000000000001</v>
      </c>
      <c r="E43" s="60">
        <f>SUM(E41:E42)</f>
        <v>4.2799999999999998E-2</v>
      </c>
      <c r="F43" s="60">
        <f>SUM(F41:F42)</f>
        <v>0.1779</v>
      </c>
      <c r="G43" s="61">
        <f>SUM(G41:G42)</f>
        <v>6.8999999999999992E-2</v>
      </c>
    </row>
    <row r="44" spans="1:7" ht="15" customHeight="1" thickBot="1" x14ac:dyDescent="0.3">
      <c r="A44" s="184" t="s">
        <v>135</v>
      </c>
      <c r="B44" s="185"/>
      <c r="C44" s="186"/>
      <c r="D44" s="62">
        <f>D20+D32+D39+D43</f>
        <v>0.96120000000000005</v>
      </c>
      <c r="E44" s="62">
        <f>E20+E32+E39+E43</f>
        <v>0.56669999999999998</v>
      </c>
      <c r="F44" s="62">
        <f>F20+F32+F39+F43</f>
        <v>1.1195000000000002</v>
      </c>
      <c r="G44" s="63">
        <f>G20+G32+G39+G43</f>
        <v>0.69289999999999996</v>
      </c>
    </row>
    <row r="45" spans="1:7" ht="15" customHeight="1" x14ac:dyDescent="0.25">
      <c r="A45" s="64" t="s">
        <v>136</v>
      </c>
      <c r="B45" s="194" t="s">
        <v>137</v>
      </c>
      <c r="C45" s="194"/>
      <c r="D45" s="194"/>
      <c r="E45" s="65" t="s">
        <v>138</v>
      </c>
      <c r="F45" s="195" t="s">
        <v>139</v>
      </c>
      <c r="G45" s="196"/>
    </row>
    <row r="46" spans="1:7" ht="15" customHeight="1" x14ac:dyDescent="0.25">
      <c r="A46" s="192" t="s">
        <v>180</v>
      </c>
      <c r="B46" s="193"/>
      <c r="C46" s="193"/>
      <c r="D46" s="193"/>
      <c r="E46" s="193"/>
      <c r="F46" s="193"/>
      <c r="G46" s="66" t="str">
        <f>F6</f>
        <v>Julho/2026</v>
      </c>
    </row>
    <row r="47" spans="1:7" ht="15" customHeight="1" thickBot="1" x14ac:dyDescent="0.3">
      <c r="A47" s="192" t="s">
        <v>141</v>
      </c>
      <c r="B47" s="197"/>
      <c r="C47" s="197"/>
      <c r="D47" s="197"/>
      <c r="E47" s="197"/>
      <c r="F47" s="74" t="s">
        <v>70</v>
      </c>
      <c r="G47" s="67" t="s">
        <v>140</v>
      </c>
    </row>
    <row r="48" spans="1:7" ht="15" customHeight="1" thickBot="1" x14ac:dyDescent="0.3">
      <c r="A48" s="187" t="s">
        <v>143</v>
      </c>
      <c r="B48" s="188"/>
      <c r="C48" s="68" t="s">
        <v>144</v>
      </c>
      <c r="D48" s="189" t="s">
        <v>283</v>
      </c>
      <c r="E48" s="190"/>
      <c r="F48" s="190"/>
      <c r="G48" s="191"/>
    </row>
    <row r="49" spans="1:7" ht="15" customHeight="1" thickTop="1" x14ac:dyDescent="0.25">
      <c r="A49" s="198" t="s">
        <v>145</v>
      </c>
      <c r="B49" s="199"/>
      <c r="C49" s="69">
        <f>IF($F$47=0,0,IF(AND($F$47="COM DESONERAÇÃO",$G$47=0),"-",IF(AND($F$47="SEM DESONERAÇÃO",$G$47=0),"-",IF(AND($F$47="COM DESONERAÇÃO",$G$47="HORISTA"),D20,IF(AND($F$47="COM DESONERAÇÃO",$G$47="MENSALISTA"),E20,IF(AND($F$47="SEM DESONERAÇÃO",$G$47="HORISTA"),F20,IF(AND($F$47="SEM DESONERAÇÃO",$G$47="MENSALISTA"),G20)))))))</f>
        <v>0.36800000000000005</v>
      </c>
      <c r="D49" s="198" t="s">
        <v>146</v>
      </c>
      <c r="E49" s="200"/>
      <c r="F49" s="200"/>
      <c r="G49" s="201"/>
    </row>
    <row r="50" spans="1:7" ht="15" customHeight="1" x14ac:dyDescent="0.25">
      <c r="A50" s="202" t="s">
        <v>147</v>
      </c>
      <c r="B50" s="203"/>
      <c r="C50" s="70">
        <f>IF($F$47=0,0,IF(AND($F$47="COM DESONERAÇÃO",$G$47=0),"-",IF(AND($F$47="SEM DESONERAÇÃO",$G$47=0),"-",IF(AND($F$47="COM DESONERAÇÃO",$G$47="HORISTA"),D32,IF(AND($F$47="COM DESONERAÇÃO",$G$47="MENSALISTA"),E32,IF(AND($F$47="SEM DESONERAÇÃO",$G$47="HORISTA"),F32,IF(AND($F$47="SEM DESONERAÇÃO",$G$47="MENSALISTA"),G32)))))))</f>
        <v>0.47350000000000003</v>
      </c>
      <c r="D50" s="204">
        <f>IF($F$47=0,0,IF(AND($F$47="COM DESONERAÇÃO",$G$47=0),"-",IF(AND($F$47="SEM DESONERAÇÃO",$G$47=0),"-",IF(AND($F$47="COM DESONERAÇÃO",$G$47="HORISTA"),D44,IF(AND($F$47="COM DESONERAÇÃO",$G$47="MENSALISTA"),E44,IF(AND($F$47="SEM DESONERAÇÃO",$G$47="HORISTA"),F44,IF(AND($F$47="SEM DESONERAÇÃO",$G$47="MENSALISTA"),G44)))))))</f>
        <v>1.1195000000000002</v>
      </c>
      <c r="E50" s="205"/>
      <c r="F50" s="205"/>
      <c r="G50" s="206"/>
    </row>
    <row r="51" spans="1:7" ht="15" customHeight="1" x14ac:dyDescent="0.25">
      <c r="A51" s="202" t="s">
        <v>148</v>
      </c>
      <c r="B51" s="203"/>
      <c r="C51" s="70">
        <f>IF($F$47=0,0,IF(AND($F$47="COM DESONERAÇÃO",$G$47=0),"-",IF(AND($F$47="SEM DESONERAÇÃO",$G$47=0),"-",IF(AND($F$47="COM DESONERAÇÃO",$G$47="HORISTA"),D39,IF(AND($F$47="COM DESONERAÇÃO",$G$47="MENSALISTA"),E39,IF(AND($F$47="SEM DESONERAÇÃO",$G$47="HORISTA"),F39,IF(AND($F$47="SEM DESONERAÇÃO",$G$47="MENSALISTA"),G39)))))))</f>
        <v>0.10009999999999999</v>
      </c>
      <c r="D51" s="207"/>
      <c r="E51" s="208"/>
      <c r="F51" s="208"/>
      <c r="G51" s="209"/>
    </row>
    <row r="52" spans="1:7" ht="15" customHeight="1" thickBot="1" x14ac:dyDescent="0.3">
      <c r="A52" s="213" t="s">
        <v>149</v>
      </c>
      <c r="B52" s="214"/>
      <c r="C52" s="71">
        <f>IF($F$47=0,0,IF(AND($F$47="COM DESONERAÇÃO",$G$47=0),"-",IF(AND($F$47="SEM DESONERAÇÃO",$G$47=0),"-",IF(AND($F$47="COM DESONERAÇÃO",$G$47="HORISTA"),D43,IF(AND($F$47="COM DESONERAÇÃO",$G$47="MENSALISTA"),E43,IF(AND($F$47="SEM DESONERAÇÃO",$G$47="HORISTA"),F43,IF(AND($F$47="SEM DESONERAÇÃO",$G$47="MENSALISTA"),G43)))))))</f>
        <v>0.1779</v>
      </c>
      <c r="D52" s="210"/>
      <c r="E52" s="211"/>
      <c r="F52" s="211"/>
      <c r="G52" s="212"/>
    </row>
    <row r="53" spans="1:7" ht="20.100000000000001" customHeight="1" x14ac:dyDescent="0.25">
      <c r="A53" s="151" t="s">
        <v>285</v>
      </c>
    </row>
    <row r="54" spans="1:7" ht="15" customHeight="1" x14ac:dyDescent="0.25">
      <c r="A54" s="37"/>
      <c r="B54" s="38"/>
      <c r="C54" s="37"/>
      <c r="D54" s="37"/>
      <c r="E54" s="39"/>
      <c r="F54" s="39"/>
      <c r="G54" s="39"/>
    </row>
    <row r="55" spans="1:7" ht="15" customHeight="1" x14ac:dyDescent="0.25">
      <c r="A55" s="37"/>
      <c r="B55" s="37"/>
      <c r="C55" s="37"/>
      <c r="D55" s="37"/>
      <c r="E55" s="149"/>
      <c r="F55" s="149" t="s">
        <v>282</v>
      </c>
      <c r="G55" s="39"/>
    </row>
    <row r="56" spans="1:7" x14ac:dyDescent="0.25">
      <c r="E56" s="150"/>
      <c r="F56" s="150" t="s">
        <v>286</v>
      </c>
    </row>
  </sheetData>
  <mergeCells count="59">
    <mergeCell ref="A49:B49"/>
    <mergeCell ref="D49:G49"/>
    <mergeCell ref="A50:B50"/>
    <mergeCell ref="D50:G52"/>
    <mergeCell ref="A51:B51"/>
    <mergeCell ref="A52:B52"/>
    <mergeCell ref="A48:B48"/>
    <mergeCell ref="D48:G48"/>
    <mergeCell ref="A46:F46"/>
    <mergeCell ref="B45:D45"/>
    <mergeCell ref="F45:G45"/>
    <mergeCell ref="A47:E47"/>
    <mergeCell ref="A44:C44"/>
    <mergeCell ref="B35:C35"/>
    <mergeCell ref="B36:C36"/>
    <mergeCell ref="B39:C39"/>
    <mergeCell ref="A40:G40"/>
    <mergeCell ref="B34:C34"/>
    <mergeCell ref="B22:C22"/>
    <mergeCell ref="B41:C41"/>
    <mergeCell ref="B42:C42"/>
    <mergeCell ref="B43:C43"/>
    <mergeCell ref="B13:C13"/>
    <mergeCell ref="D8:E8"/>
    <mergeCell ref="A21:G21"/>
    <mergeCell ref="B37:C37"/>
    <mergeCell ref="B38:C38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A33:G33"/>
    <mergeCell ref="B18:C18"/>
    <mergeCell ref="B19:C19"/>
    <mergeCell ref="B20:C20"/>
    <mergeCell ref="A6:E6"/>
    <mergeCell ref="F6:G6"/>
    <mergeCell ref="A7:G7"/>
    <mergeCell ref="B14:C14"/>
    <mergeCell ref="B15:C15"/>
    <mergeCell ref="B16:C16"/>
    <mergeCell ref="B17:C17"/>
    <mergeCell ref="A8:A9"/>
    <mergeCell ref="B8:C9"/>
    <mergeCell ref="F8:G8"/>
    <mergeCell ref="A10:G10"/>
    <mergeCell ref="B11:C11"/>
    <mergeCell ref="B12:C12"/>
    <mergeCell ref="A4:G4"/>
    <mergeCell ref="A5:B5"/>
    <mergeCell ref="C5:D5"/>
    <mergeCell ref="A2:G2"/>
    <mergeCell ref="A3:G3"/>
  </mergeCells>
  <dataValidations disablePrompts="1" count="1">
    <dataValidation type="list" allowBlank="1" showInputMessage="1" showErrorMessage="1" sqref="F47:G47 IS47:IT47 SO47:SP47 ACK47:ACL47 AMG47:AMH47 AWC47:AWD47 BFY47:BFZ47 BPU47:BPV47 BZQ47:BZR47 CJM47:CJN47 CTI47:CTJ47 DDE47:DDF47 DNA47:DNB47 DWW47:DWX47 EGS47:EGT47 EQO47:EQP47 FAK47:FAL47 FKG47:FKH47 FUC47:FUD47 GDY47:GDZ47 GNU47:GNV47 GXQ47:GXR47 HHM47:HHN47 HRI47:HRJ47 IBE47:IBF47 ILA47:ILB47 IUW47:IUX47 JES47:JET47 JOO47:JOP47 JYK47:JYL47 KIG47:KIH47 KSC47:KSD47 LBY47:LBZ47 LLU47:LLV47 LVQ47:LVR47 MFM47:MFN47 MPI47:MPJ47 MZE47:MZF47 NJA47:NJB47 NSW47:NSX47 OCS47:OCT47 OMO47:OMP47 OWK47:OWL47 PGG47:PGH47 PQC47:PQD47 PZY47:PZZ47 QJU47:QJV47 QTQ47:QTR47 RDM47:RDN47 RNI47:RNJ47 RXE47:RXF47 SHA47:SHB47 SQW47:SQX47 TAS47:TAT47 TKO47:TKP47 TUK47:TUL47 UEG47:UEH47 UOC47:UOD47 UXY47:UXZ47 VHU47:VHV47 VRQ47:VRR47 WBM47:WBN47 WLI47:WLJ47 WVE47:WVF47 F65581:G65581 IS65581:IT65581 SO65581:SP65581 ACK65581:ACL65581 AMG65581:AMH65581 AWC65581:AWD65581 BFY65581:BFZ65581 BPU65581:BPV65581 BZQ65581:BZR65581 CJM65581:CJN65581 CTI65581:CTJ65581 DDE65581:DDF65581 DNA65581:DNB65581 DWW65581:DWX65581 EGS65581:EGT65581 EQO65581:EQP65581 FAK65581:FAL65581 FKG65581:FKH65581 FUC65581:FUD65581 GDY65581:GDZ65581 GNU65581:GNV65581 GXQ65581:GXR65581 HHM65581:HHN65581 HRI65581:HRJ65581 IBE65581:IBF65581 ILA65581:ILB65581 IUW65581:IUX65581 JES65581:JET65581 JOO65581:JOP65581 JYK65581:JYL65581 KIG65581:KIH65581 KSC65581:KSD65581 LBY65581:LBZ65581 LLU65581:LLV65581 LVQ65581:LVR65581 MFM65581:MFN65581 MPI65581:MPJ65581 MZE65581:MZF65581 NJA65581:NJB65581 NSW65581:NSX65581 OCS65581:OCT65581 OMO65581:OMP65581 OWK65581:OWL65581 PGG65581:PGH65581 PQC65581:PQD65581 PZY65581:PZZ65581 QJU65581:QJV65581 QTQ65581:QTR65581 RDM65581:RDN65581 RNI65581:RNJ65581 RXE65581:RXF65581 SHA65581:SHB65581 SQW65581:SQX65581 TAS65581:TAT65581 TKO65581:TKP65581 TUK65581:TUL65581 UEG65581:UEH65581 UOC65581:UOD65581 UXY65581:UXZ65581 VHU65581:VHV65581 VRQ65581:VRR65581 WBM65581:WBN65581 WLI65581:WLJ65581 WVE65581:WVF65581 F131117:G131117 IS131117:IT131117 SO131117:SP131117 ACK131117:ACL131117 AMG131117:AMH131117 AWC131117:AWD131117 BFY131117:BFZ131117 BPU131117:BPV131117 BZQ131117:BZR131117 CJM131117:CJN131117 CTI131117:CTJ131117 DDE131117:DDF131117 DNA131117:DNB131117 DWW131117:DWX131117 EGS131117:EGT131117 EQO131117:EQP131117 FAK131117:FAL131117 FKG131117:FKH131117 FUC131117:FUD131117 GDY131117:GDZ131117 GNU131117:GNV131117 GXQ131117:GXR131117 HHM131117:HHN131117 HRI131117:HRJ131117 IBE131117:IBF131117 ILA131117:ILB131117 IUW131117:IUX131117 JES131117:JET131117 JOO131117:JOP131117 JYK131117:JYL131117 KIG131117:KIH131117 KSC131117:KSD131117 LBY131117:LBZ131117 LLU131117:LLV131117 LVQ131117:LVR131117 MFM131117:MFN131117 MPI131117:MPJ131117 MZE131117:MZF131117 NJA131117:NJB131117 NSW131117:NSX131117 OCS131117:OCT131117 OMO131117:OMP131117 OWK131117:OWL131117 PGG131117:PGH131117 PQC131117:PQD131117 PZY131117:PZZ131117 QJU131117:QJV131117 QTQ131117:QTR131117 RDM131117:RDN131117 RNI131117:RNJ131117 RXE131117:RXF131117 SHA131117:SHB131117 SQW131117:SQX131117 TAS131117:TAT131117 TKO131117:TKP131117 TUK131117:TUL131117 UEG131117:UEH131117 UOC131117:UOD131117 UXY131117:UXZ131117 VHU131117:VHV131117 VRQ131117:VRR131117 WBM131117:WBN131117 WLI131117:WLJ131117 WVE131117:WVF131117 F196653:G196653 IS196653:IT196653 SO196653:SP196653 ACK196653:ACL196653 AMG196653:AMH196653 AWC196653:AWD196653 BFY196653:BFZ196653 BPU196653:BPV196653 BZQ196653:BZR196653 CJM196653:CJN196653 CTI196653:CTJ196653 DDE196653:DDF196653 DNA196653:DNB196653 DWW196653:DWX196653 EGS196653:EGT196653 EQO196653:EQP196653 FAK196653:FAL196653 FKG196653:FKH196653 FUC196653:FUD196653 GDY196653:GDZ196653 GNU196653:GNV196653 GXQ196653:GXR196653 HHM196653:HHN196653 HRI196653:HRJ196653 IBE196653:IBF196653 ILA196653:ILB196653 IUW196653:IUX196653 JES196653:JET196653 JOO196653:JOP196653 JYK196653:JYL196653 KIG196653:KIH196653 KSC196653:KSD196653 LBY196653:LBZ196653 LLU196653:LLV196653 LVQ196653:LVR196653 MFM196653:MFN196653 MPI196653:MPJ196653 MZE196653:MZF196653 NJA196653:NJB196653 NSW196653:NSX196653 OCS196653:OCT196653 OMO196653:OMP196653 OWK196653:OWL196653 PGG196653:PGH196653 PQC196653:PQD196653 PZY196653:PZZ196653 QJU196653:QJV196653 QTQ196653:QTR196653 RDM196653:RDN196653 RNI196653:RNJ196653 RXE196653:RXF196653 SHA196653:SHB196653 SQW196653:SQX196653 TAS196653:TAT196653 TKO196653:TKP196653 TUK196653:TUL196653 UEG196653:UEH196653 UOC196653:UOD196653 UXY196653:UXZ196653 VHU196653:VHV196653 VRQ196653:VRR196653 WBM196653:WBN196653 WLI196653:WLJ196653 WVE196653:WVF196653 F262189:G262189 IS262189:IT262189 SO262189:SP262189 ACK262189:ACL262189 AMG262189:AMH262189 AWC262189:AWD262189 BFY262189:BFZ262189 BPU262189:BPV262189 BZQ262189:BZR262189 CJM262189:CJN262189 CTI262189:CTJ262189 DDE262189:DDF262189 DNA262189:DNB262189 DWW262189:DWX262189 EGS262189:EGT262189 EQO262189:EQP262189 FAK262189:FAL262189 FKG262189:FKH262189 FUC262189:FUD262189 GDY262189:GDZ262189 GNU262189:GNV262189 GXQ262189:GXR262189 HHM262189:HHN262189 HRI262189:HRJ262189 IBE262189:IBF262189 ILA262189:ILB262189 IUW262189:IUX262189 JES262189:JET262189 JOO262189:JOP262189 JYK262189:JYL262189 KIG262189:KIH262189 KSC262189:KSD262189 LBY262189:LBZ262189 LLU262189:LLV262189 LVQ262189:LVR262189 MFM262189:MFN262189 MPI262189:MPJ262189 MZE262189:MZF262189 NJA262189:NJB262189 NSW262189:NSX262189 OCS262189:OCT262189 OMO262189:OMP262189 OWK262189:OWL262189 PGG262189:PGH262189 PQC262189:PQD262189 PZY262189:PZZ262189 QJU262189:QJV262189 QTQ262189:QTR262189 RDM262189:RDN262189 RNI262189:RNJ262189 RXE262189:RXF262189 SHA262189:SHB262189 SQW262189:SQX262189 TAS262189:TAT262189 TKO262189:TKP262189 TUK262189:TUL262189 UEG262189:UEH262189 UOC262189:UOD262189 UXY262189:UXZ262189 VHU262189:VHV262189 VRQ262189:VRR262189 WBM262189:WBN262189 WLI262189:WLJ262189 WVE262189:WVF262189 F327725:G327725 IS327725:IT327725 SO327725:SP327725 ACK327725:ACL327725 AMG327725:AMH327725 AWC327725:AWD327725 BFY327725:BFZ327725 BPU327725:BPV327725 BZQ327725:BZR327725 CJM327725:CJN327725 CTI327725:CTJ327725 DDE327725:DDF327725 DNA327725:DNB327725 DWW327725:DWX327725 EGS327725:EGT327725 EQO327725:EQP327725 FAK327725:FAL327725 FKG327725:FKH327725 FUC327725:FUD327725 GDY327725:GDZ327725 GNU327725:GNV327725 GXQ327725:GXR327725 HHM327725:HHN327725 HRI327725:HRJ327725 IBE327725:IBF327725 ILA327725:ILB327725 IUW327725:IUX327725 JES327725:JET327725 JOO327725:JOP327725 JYK327725:JYL327725 KIG327725:KIH327725 KSC327725:KSD327725 LBY327725:LBZ327725 LLU327725:LLV327725 LVQ327725:LVR327725 MFM327725:MFN327725 MPI327725:MPJ327725 MZE327725:MZF327725 NJA327725:NJB327725 NSW327725:NSX327725 OCS327725:OCT327725 OMO327725:OMP327725 OWK327725:OWL327725 PGG327725:PGH327725 PQC327725:PQD327725 PZY327725:PZZ327725 QJU327725:QJV327725 QTQ327725:QTR327725 RDM327725:RDN327725 RNI327725:RNJ327725 RXE327725:RXF327725 SHA327725:SHB327725 SQW327725:SQX327725 TAS327725:TAT327725 TKO327725:TKP327725 TUK327725:TUL327725 UEG327725:UEH327725 UOC327725:UOD327725 UXY327725:UXZ327725 VHU327725:VHV327725 VRQ327725:VRR327725 WBM327725:WBN327725 WLI327725:WLJ327725 WVE327725:WVF327725 F393261:G393261 IS393261:IT393261 SO393261:SP393261 ACK393261:ACL393261 AMG393261:AMH393261 AWC393261:AWD393261 BFY393261:BFZ393261 BPU393261:BPV393261 BZQ393261:BZR393261 CJM393261:CJN393261 CTI393261:CTJ393261 DDE393261:DDF393261 DNA393261:DNB393261 DWW393261:DWX393261 EGS393261:EGT393261 EQO393261:EQP393261 FAK393261:FAL393261 FKG393261:FKH393261 FUC393261:FUD393261 GDY393261:GDZ393261 GNU393261:GNV393261 GXQ393261:GXR393261 HHM393261:HHN393261 HRI393261:HRJ393261 IBE393261:IBF393261 ILA393261:ILB393261 IUW393261:IUX393261 JES393261:JET393261 JOO393261:JOP393261 JYK393261:JYL393261 KIG393261:KIH393261 KSC393261:KSD393261 LBY393261:LBZ393261 LLU393261:LLV393261 LVQ393261:LVR393261 MFM393261:MFN393261 MPI393261:MPJ393261 MZE393261:MZF393261 NJA393261:NJB393261 NSW393261:NSX393261 OCS393261:OCT393261 OMO393261:OMP393261 OWK393261:OWL393261 PGG393261:PGH393261 PQC393261:PQD393261 PZY393261:PZZ393261 QJU393261:QJV393261 QTQ393261:QTR393261 RDM393261:RDN393261 RNI393261:RNJ393261 RXE393261:RXF393261 SHA393261:SHB393261 SQW393261:SQX393261 TAS393261:TAT393261 TKO393261:TKP393261 TUK393261:TUL393261 UEG393261:UEH393261 UOC393261:UOD393261 UXY393261:UXZ393261 VHU393261:VHV393261 VRQ393261:VRR393261 WBM393261:WBN393261 WLI393261:WLJ393261 WVE393261:WVF393261 F458797:G458797 IS458797:IT458797 SO458797:SP458797 ACK458797:ACL458797 AMG458797:AMH458797 AWC458797:AWD458797 BFY458797:BFZ458797 BPU458797:BPV458797 BZQ458797:BZR458797 CJM458797:CJN458797 CTI458797:CTJ458797 DDE458797:DDF458797 DNA458797:DNB458797 DWW458797:DWX458797 EGS458797:EGT458797 EQO458797:EQP458797 FAK458797:FAL458797 FKG458797:FKH458797 FUC458797:FUD458797 GDY458797:GDZ458797 GNU458797:GNV458797 GXQ458797:GXR458797 HHM458797:HHN458797 HRI458797:HRJ458797 IBE458797:IBF458797 ILA458797:ILB458797 IUW458797:IUX458797 JES458797:JET458797 JOO458797:JOP458797 JYK458797:JYL458797 KIG458797:KIH458797 KSC458797:KSD458797 LBY458797:LBZ458797 LLU458797:LLV458797 LVQ458797:LVR458797 MFM458797:MFN458797 MPI458797:MPJ458797 MZE458797:MZF458797 NJA458797:NJB458797 NSW458797:NSX458797 OCS458797:OCT458797 OMO458797:OMP458797 OWK458797:OWL458797 PGG458797:PGH458797 PQC458797:PQD458797 PZY458797:PZZ458797 QJU458797:QJV458797 QTQ458797:QTR458797 RDM458797:RDN458797 RNI458797:RNJ458797 RXE458797:RXF458797 SHA458797:SHB458797 SQW458797:SQX458797 TAS458797:TAT458797 TKO458797:TKP458797 TUK458797:TUL458797 UEG458797:UEH458797 UOC458797:UOD458797 UXY458797:UXZ458797 VHU458797:VHV458797 VRQ458797:VRR458797 WBM458797:WBN458797 WLI458797:WLJ458797 WVE458797:WVF458797 F524333:G524333 IS524333:IT524333 SO524333:SP524333 ACK524333:ACL524333 AMG524333:AMH524333 AWC524333:AWD524333 BFY524333:BFZ524333 BPU524333:BPV524333 BZQ524333:BZR524333 CJM524333:CJN524333 CTI524333:CTJ524333 DDE524333:DDF524333 DNA524333:DNB524333 DWW524333:DWX524333 EGS524333:EGT524333 EQO524333:EQP524333 FAK524333:FAL524333 FKG524333:FKH524333 FUC524333:FUD524333 GDY524333:GDZ524333 GNU524333:GNV524333 GXQ524333:GXR524333 HHM524333:HHN524333 HRI524333:HRJ524333 IBE524333:IBF524333 ILA524333:ILB524333 IUW524333:IUX524333 JES524333:JET524333 JOO524333:JOP524333 JYK524333:JYL524333 KIG524333:KIH524333 KSC524333:KSD524333 LBY524333:LBZ524333 LLU524333:LLV524333 LVQ524333:LVR524333 MFM524333:MFN524333 MPI524333:MPJ524333 MZE524333:MZF524333 NJA524333:NJB524333 NSW524333:NSX524333 OCS524333:OCT524333 OMO524333:OMP524333 OWK524333:OWL524333 PGG524333:PGH524333 PQC524333:PQD524333 PZY524333:PZZ524333 QJU524333:QJV524333 QTQ524333:QTR524333 RDM524333:RDN524333 RNI524333:RNJ524333 RXE524333:RXF524333 SHA524333:SHB524333 SQW524333:SQX524333 TAS524333:TAT524333 TKO524333:TKP524333 TUK524333:TUL524333 UEG524333:UEH524333 UOC524333:UOD524333 UXY524333:UXZ524333 VHU524333:VHV524333 VRQ524333:VRR524333 WBM524333:WBN524333 WLI524333:WLJ524333 WVE524333:WVF524333 F589869:G589869 IS589869:IT589869 SO589869:SP589869 ACK589869:ACL589869 AMG589869:AMH589869 AWC589869:AWD589869 BFY589869:BFZ589869 BPU589869:BPV589869 BZQ589869:BZR589869 CJM589869:CJN589869 CTI589869:CTJ589869 DDE589869:DDF589869 DNA589869:DNB589869 DWW589869:DWX589869 EGS589869:EGT589869 EQO589869:EQP589869 FAK589869:FAL589869 FKG589869:FKH589869 FUC589869:FUD589869 GDY589869:GDZ589869 GNU589869:GNV589869 GXQ589869:GXR589869 HHM589869:HHN589869 HRI589869:HRJ589869 IBE589869:IBF589869 ILA589869:ILB589869 IUW589869:IUX589869 JES589869:JET589869 JOO589869:JOP589869 JYK589869:JYL589869 KIG589869:KIH589869 KSC589869:KSD589869 LBY589869:LBZ589869 LLU589869:LLV589869 LVQ589869:LVR589869 MFM589869:MFN589869 MPI589869:MPJ589869 MZE589869:MZF589869 NJA589869:NJB589869 NSW589869:NSX589869 OCS589869:OCT589869 OMO589869:OMP589869 OWK589869:OWL589869 PGG589869:PGH589869 PQC589869:PQD589869 PZY589869:PZZ589869 QJU589869:QJV589869 QTQ589869:QTR589869 RDM589869:RDN589869 RNI589869:RNJ589869 RXE589869:RXF589869 SHA589869:SHB589869 SQW589869:SQX589869 TAS589869:TAT589869 TKO589869:TKP589869 TUK589869:TUL589869 UEG589869:UEH589869 UOC589869:UOD589869 UXY589869:UXZ589869 VHU589869:VHV589869 VRQ589869:VRR589869 WBM589869:WBN589869 WLI589869:WLJ589869 WVE589869:WVF589869 F655405:G655405 IS655405:IT655405 SO655405:SP655405 ACK655405:ACL655405 AMG655405:AMH655405 AWC655405:AWD655405 BFY655405:BFZ655405 BPU655405:BPV655405 BZQ655405:BZR655405 CJM655405:CJN655405 CTI655405:CTJ655405 DDE655405:DDF655405 DNA655405:DNB655405 DWW655405:DWX655405 EGS655405:EGT655405 EQO655405:EQP655405 FAK655405:FAL655405 FKG655405:FKH655405 FUC655405:FUD655405 GDY655405:GDZ655405 GNU655405:GNV655405 GXQ655405:GXR655405 HHM655405:HHN655405 HRI655405:HRJ655405 IBE655405:IBF655405 ILA655405:ILB655405 IUW655405:IUX655405 JES655405:JET655405 JOO655405:JOP655405 JYK655405:JYL655405 KIG655405:KIH655405 KSC655405:KSD655405 LBY655405:LBZ655405 LLU655405:LLV655405 LVQ655405:LVR655405 MFM655405:MFN655405 MPI655405:MPJ655405 MZE655405:MZF655405 NJA655405:NJB655405 NSW655405:NSX655405 OCS655405:OCT655405 OMO655405:OMP655405 OWK655405:OWL655405 PGG655405:PGH655405 PQC655405:PQD655405 PZY655405:PZZ655405 QJU655405:QJV655405 QTQ655405:QTR655405 RDM655405:RDN655405 RNI655405:RNJ655405 RXE655405:RXF655405 SHA655405:SHB655405 SQW655405:SQX655405 TAS655405:TAT655405 TKO655405:TKP655405 TUK655405:TUL655405 UEG655405:UEH655405 UOC655405:UOD655405 UXY655405:UXZ655405 VHU655405:VHV655405 VRQ655405:VRR655405 WBM655405:WBN655405 WLI655405:WLJ655405 WVE655405:WVF655405 F720941:G720941 IS720941:IT720941 SO720941:SP720941 ACK720941:ACL720941 AMG720941:AMH720941 AWC720941:AWD720941 BFY720941:BFZ720941 BPU720941:BPV720941 BZQ720941:BZR720941 CJM720941:CJN720941 CTI720941:CTJ720941 DDE720941:DDF720941 DNA720941:DNB720941 DWW720941:DWX720941 EGS720941:EGT720941 EQO720941:EQP720941 FAK720941:FAL720941 FKG720941:FKH720941 FUC720941:FUD720941 GDY720941:GDZ720941 GNU720941:GNV720941 GXQ720941:GXR720941 HHM720941:HHN720941 HRI720941:HRJ720941 IBE720941:IBF720941 ILA720941:ILB720941 IUW720941:IUX720941 JES720941:JET720941 JOO720941:JOP720941 JYK720941:JYL720941 KIG720941:KIH720941 KSC720941:KSD720941 LBY720941:LBZ720941 LLU720941:LLV720941 LVQ720941:LVR720941 MFM720941:MFN720941 MPI720941:MPJ720941 MZE720941:MZF720941 NJA720941:NJB720941 NSW720941:NSX720941 OCS720941:OCT720941 OMO720941:OMP720941 OWK720941:OWL720941 PGG720941:PGH720941 PQC720941:PQD720941 PZY720941:PZZ720941 QJU720941:QJV720941 QTQ720941:QTR720941 RDM720941:RDN720941 RNI720941:RNJ720941 RXE720941:RXF720941 SHA720941:SHB720941 SQW720941:SQX720941 TAS720941:TAT720941 TKO720941:TKP720941 TUK720941:TUL720941 UEG720941:UEH720941 UOC720941:UOD720941 UXY720941:UXZ720941 VHU720941:VHV720941 VRQ720941:VRR720941 WBM720941:WBN720941 WLI720941:WLJ720941 WVE720941:WVF720941 F786477:G786477 IS786477:IT786477 SO786477:SP786477 ACK786477:ACL786477 AMG786477:AMH786477 AWC786477:AWD786477 BFY786477:BFZ786477 BPU786477:BPV786477 BZQ786477:BZR786477 CJM786477:CJN786477 CTI786477:CTJ786477 DDE786477:DDF786477 DNA786477:DNB786477 DWW786477:DWX786477 EGS786477:EGT786477 EQO786477:EQP786477 FAK786477:FAL786477 FKG786477:FKH786477 FUC786477:FUD786477 GDY786477:GDZ786477 GNU786477:GNV786477 GXQ786477:GXR786477 HHM786477:HHN786477 HRI786477:HRJ786477 IBE786477:IBF786477 ILA786477:ILB786477 IUW786477:IUX786477 JES786477:JET786477 JOO786477:JOP786477 JYK786477:JYL786477 KIG786477:KIH786477 KSC786477:KSD786477 LBY786477:LBZ786477 LLU786477:LLV786477 LVQ786477:LVR786477 MFM786477:MFN786477 MPI786477:MPJ786477 MZE786477:MZF786477 NJA786477:NJB786477 NSW786477:NSX786477 OCS786477:OCT786477 OMO786477:OMP786477 OWK786477:OWL786477 PGG786477:PGH786477 PQC786477:PQD786477 PZY786477:PZZ786477 QJU786477:QJV786477 QTQ786477:QTR786477 RDM786477:RDN786477 RNI786477:RNJ786477 RXE786477:RXF786477 SHA786477:SHB786477 SQW786477:SQX786477 TAS786477:TAT786477 TKO786477:TKP786477 TUK786477:TUL786477 UEG786477:UEH786477 UOC786477:UOD786477 UXY786477:UXZ786477 VHU786477:VHV786477 VRQ786477:VRR786477 WBM786477:WBN786477 WLI786477:WLJ786477 WVE786477:WVF786477 F852013:G852013 IS852013:IT852013 SO852013:SP852013 ACK852013:ACL852013 AMG852013:AMH852013 AWC852013:AWD852013 BFY852013:BFZ852013 BPU852013:BPV852013 BZQ852013:BZR852013 CJM852013:CJN852013 CTI852013:CTJ852013 DDE852013:DDF852013 DNA852013:DNB852013 DWW852013:DWX852013 EGS852013:EGT852013 EQO852013:EQP852013 FAK852013:FAL852013 FKG852013:FKH852013 FUC852013:FUD852013 GDY852013:GDZ852013 GNU852013:GNV852013 GXQ852013:GXR852013 HHM852013:HHN852013 HRI852013:HRJ852013 IBE852013:IBF852013 ILA852013:ILB852013 IUW852013:IUX852013 JES852013:JET852013 JOO852013:JOP852013 JYK852013:JYL852013 KIG852013:KIH852013 KSC852013:KSD852013 LBY852013:LBZ852013 LLU852013:LLV852013 LVQ852013:LVR852013 MFM852013:MFN852013 MPI852013:MPJ852013 MZE852013:MZF852013 NJA852013:NJB852013 NSW852013:NSX852013 OCS852013:OCT852013 OMO852013:OMP852013 OWK852013:OWL852013 PGG852013:PGH852013 PQC852013:PQD852013 PZY852013:PZZ852013 QJU852013:QJV852013 QTQ852013:QTR852013 RDM852013:RDN852013 RNI852013:RNJ852013 RXE852013:RXF852013 SHA852013:SHB852013 SQW852013:SQX852013 TAS852013:TAT852013 TKO852013:TKP852013 TUK852013:TUL852013 UEG852013:UEH852013 UOC852013:UOD852013 UXY852013:UXZ852013 VHU852013:VHV852013 VRQ852013:VRR852013 WBM852013:WBN852013 WLI852013:WLJ852013 WVE852013:WVF852013 F917549:G917549 IS917549:IT917549 SO917549:SP917549 ACK917549:ACL917549 AMG917549:AMH917549 AWC917549:AWD917549 BFY917549:BFZ917549 BPU917549:BPV917549 BZQ917549:BZR917549 CJM917549:CJN917549 CTI917549:CTJ917549 DDE917549:DDF917549 DNA917549:DNB917549 DWW917549:DWX917549 EGS917549:EGT917549 EQO917549:EQP917549 FAK917549:FAL917549 FKG917549:FKH917549 FUC917549:FUD917549 GDY917549:GDZ917549 GNU917549:GNV917549 GXQ917549:GXR917549 HHM917549:HHN917549 HRI917549:HRJ917549 IBE917549:IBF917549 ILA917549:ILB917549 IUW917549:IUX917549 JES917549:JET917549 JOO917549:JOP917549 JYK917549:JYL917549 KIG917549:KIH917549 KSC917549:KSD917549 LBY917549:LBZ917549 LLU917549:LLV917549 LVQ917549:LVR917549 MFM917549:MFN917549 MPI917549:MPJ917549 MZE917549:MZF917549 NJA917549:NJB917549 NSW917549:NSX917549 OCS917549:OCT917549 OMO917549:OMP917549 OWK917549:OWL917549 PGG917549:PGH917549 PQC917549:PQD917549 PZY917549:PZZ917549 QJU917549:QJV917549 QTQ917549:QTR917549 RDM917549:RDN917549 RNI917549:RNJ917549 RXE917549:RXF917549 SHA917549:SHB917549 SQW917549:SQX917549 TAS917549:TAT917549 TKO917549:TKP917549 TUK917549:TUL917549 UEG917549:UEH917549 UOC917549:UOD917549 UXY917549:UXZ917549 VHU917549:VHV917549 VRQ917549:VRR917549 WBM917549:WBN917549 WLI917549:WLJ917549 WVE917549:WVF917549 F983085:G983085 IS983085:IT983085 SO983085:SP983085 ACK983085:ACL983085 AMG983085:AMH983085 AWC983085:AWD983085 BFY983085:BFZ983085 BPU983085:BPV983085 BZQ983085:BZR983085 CJM983085:CJN983085 CTI983085:CTJ983085 DDE983085:DDF983085 DNA983085:DNB983085 DWW983085:DWX983085 EGS983085:EGT983085 EQO983085:EQP983085 FAK983085:FAL983085 FKG983085:FKH983085 FUC983085:FUD983085 GDY983085:GDZ983085 GNU983085:GNV983085 GXQ983085:GXR983085 HHM983085:HHN983085 HRI983085:HRJ983085 IBE983085:IBF983085 ILA983085:ILB983085 IUW983085:IUX983085 JES983085:JET983085 JOO983085:JOP983085 JYK983085:JYL983085 KIG983085:KIH983085 KSC983085:KSD983085 LBY983085:LBZ983085 LLU983085:LLV983085 LVQ983085:LVR983085 MFM983085:MFN983085 MPI983085:MPJ983085 MZE983085:MZF983085 NJA983085:NJB983085 NSW983085:NSX983085 OCS983085:OCT983085 OMO983085:OMP983085 OWK983085:OWL983085 PGG983085:PGH983085 PQC983085:PQD983085 PZY983085:PZZ983085 QJU983085:QJV983085 QTQ983085:QTR983085 RDM983085:RDN983085 RNI983085:RNJ983085 RXE983085:RXF983085 SHA983085:SHB983085 SQW983085:SQX983085 TAS983085:TAT983085 TKO983085:TKP983085 TUK983085:TUL983085 UEG983085:UEH983085 UOC983085:UOD983085 UXY983085:UXZ983085 VHU983085:VHV983085 VRQ983085:VRR983085 WBM983085:WBN983085 WLI983085:WLJ983085 WVE983085:WVF983085" xr:uid="{E581555F-871C-40B6-9834-5EEA1354749D}">
      <formula1>#REF!</formula1>
    </dataValidation>
  </dataValidations>
  <hyperlinks>
    <hyperlink ref="F45" r:id="rId1" xr:uid="{E5966A7A-1AAA-4D0F-9A13-79DB4E91029E}"/>
  </hyperlinks>
  <pageMargins left="0.51181102362204722" right="0.31496062992125984" top="0.39370078740157483" bottom="0.39370078740157483" header="0.31496062992125984" footer="0.31496062992125984"/>
  <pageSetup paperSize="9" scale="81"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C3E6C-7FD9-4853-AD5F-54269CC43B5F}">
  <dimension ref="A1:Y22"/>
  <sheetViews>
    <sheetView topLeftCell="N1" zoomScale="55" zoomScaleNormal="55" workbookViewId="0">
      <selection activeCell="AD10" sqref="AD10"/>
    </sheetView>
  </sheetViews>
  <sheetFormatPr defaultRowHeight="15" x14ac:dyDescent="0.25"/>
  <cols>
    <col min="1" max="1" width="5.5703125" hidden="1" customWidth="1"/>
    <col min="2" max="2" width="10.42578125" hidden="1" customWidth="1"/>
    <col min="3" max="3" width="5.5703125" hidden="1" customWidth="1"/>
    <col min="4" max="4" width="12.85546875" hidden="1" customWidth="1"/>
    <col min="5" max="5" width="8.5703125" hidden="1" customWidth="1"/>
    <col min="6" max="6" width="12.42578125" hidden="1" customWidth="1"/>
    <col min="7" max="7" width="14.5703125" hidden="1" customWidth="1"/>
    <col min="8" max="8" width="11.42578125" hidden="1" customWidth="1"/>
    <col min="9" max="9" width="13.42578125" hidden="1" customWidth="1"/>
    <col min="10" max="10" width="7.42578125" hidden="1" customWidth="1"/>
    <col min="11" max="11" width="7.5703125" hidden="1" customWidth="1"/>
    <col min="12" max="12" width="3.5703125" hidden="1" customWidth="1"/>
    <col min="13" max="13" width="8.5703125" hidden="1" customWidth="1"/>
    <col min="14" max="14" width="7.42578125" customWidth="1"/>
    <col min="15" max="16" width="15.5703125" customWidth="1"/>
    <col min="17" max="17" width="50.42578125" customWidth="1"/>
    <col min="18" max="18" width="10.5703125" customWidth="1"/>
    <col min="19" max="21" width="14.5703125" customWidth="1"/>
    <col min="22" max="23" width="15.5703125" customWidth="1"/>
    <col min="24" max="25" width="14.5703125" customWidth="1"/>
  </cols>
  <sheetData>
    <row r="1" spans="1:25" ht="25.5" customHeight="1" x14ac:dyDescent="0.25">
      <c r="N1" s="123" t="s">
        <v>280</v>
      </c>
      <c r="Q1" s="76"/>
    </row>
    <row r="2" spans="1:25" ht="25.5" customHeight="1" x14ac:dyDescent="0.25">
      <c r="N2" s="123"/>
      <c r="Q2" s="76"/>
      <c r="S2" s="40"/>
    </row>
    <row r="3" spans="1:25" ht="35.25" customHeight="1" x14ac:dyDescent="0.25">
      <c r="A3" s="124"/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5"/>
      <c r="O3" s="126"/>
      <c r="P3" s="127"/>
      <c r="Q3" s="128" t="s">
        <v>242</v>
      </c>
      <c r="R3" s="129"/>
      <c r="S3" s="130"/>
      <c r="T3" s="131"/>
      <c r="U3" s="130"/>
      <c r="V3" s="133">
        <f>'PO - PLANILHA ORÇAMENTÁRIA'!W15</f>
        <v>69322.23</v>
      </c>
      <c r="W3" s="133"/>
      <c r="X3" s="132">
        <v>1</v>
      </c>
      <c r="Y3" s="132"/>
    </row>
    <row r="4" spans="1:25" ht="25.5" customHeight="1" x14ac:dyDescent="0.25"/>
    <row r="5" spans="1:25" ht="56.25" customHeight="1" x14ac:dyDescent="0.25">
      <c r="A5" s="2" t="s">
        <v>205</v>
      </c>
      <c r="B5" s="2" t="s">
        <v>206</v>
      </c>
      <c r="C5" s="2" t="s">
        <v>207</v>
      </c>
      <c r="D5" s="2" t="s">
        <v>208</v>
      </c>
      <c r="E5" s="2" t="s">
        <v>209</v>
      </c>
      <c r="F5" s="2" t="s">
        <v>210</v>
      </c>
      <c r="G5" s="2" t="s">
        <v>211</v>
      </c>
      <c r="H5" s="2" t="s">
        <v>212</v>
      </c>
      <c r="I5" s="2" t="s">
        <v>213</v>
      </c>
      <c r="J5" s="2" t="s">
        <v>214</v>
      </c>
      <c r="K5" s="2" t="s">
        <v>215</v>
      </c>
      <c r="L5" s="102" t="s">
        <v>204</v>
      </c>
      <c r="M5" s="2" t="s">
        <v>216</v>
      </c>
      <c r="N5" s="2" t="s">
        <v>10</v>
      </c>
      <c r="O5" s="2" t="s">
        <v>11</v>
      </c>
      <c r="P5" s="2" t="s">
        <v>12</v>
      </c>
      <c r="Q5" s="2" t="s">
        <v>13</v>
      </c>
      <c r="R5" s="3" t="s">
        <v>14</v>
      </c>
      <c r="S5" s="2" t="s">
        <v>9</v>
      </c>
      <c r="T5" s="2" t="s">
        <v>161</v>
      </c>
      <c r="U5" s="2" t="s">
        <v>15</v>
      </c>
      <c r="V5" s="2" t="s">
        <v>16</v>
      </c>
      <c r="W5" s="2" t="s">
        <v>281</v>
      </c>
      <c r="X5" s="2" t="s">
        <v>279</v>
      </c>
      <c r="Y5" s="2" t="s">
        <v>287</v>
      </c>
    </row>
    <row r="6" spans="1:25" ht="60" x14ac:dyDescent="0.25">
      <c r="A6" s="136" t="s">
        <v>254</v>
      </c>
      <c r="B6" s="136">
        <v>2</v>
      </c>
      <c r="C6" s="136" t="s">
        <v>254</v>
      </c>
      <c r="D6" s="136">
        <v>0</v>
      </c>
      <c r="E6" s="136">
        <v>1</v>
      </c>
      <c r="F6" s="136">
        <v>3</v>
      </c>
      <c r="G6" s="136">
        <v>0</v>
      </c>
      <c r="H6" s="136">
        <v>0</v>
      </c>
      <c r="I6" s="136">
        <v>3</v>
      </c>
      <c r="J6" s="136">
        <v>0</v>
      </c>
      <c r="K6" s="136">
        <v>0</v>
      </c>
      <c r="L6" s="137" t="s">
        <v>217</v>
      </c>
      <c r="M6" s="138" t="s">
        <v>187</v>
      </c>
      <c r="N6" s="139" t="s">
        <v>264</v>
      </c>
      <c r="O6" s="140" t="s">
        <v>2</v>
      </c>
      <c r="P6" s="141" t="s">
        <v>227</v>
      </c>
      <c r="Q6" s="142" t="s">
        <v>265</v>
      </c>
      <c r="R6" s="143" t="s">
        <v>169</v>
      </c>
      <c r="S6" s="144">
        <v>21.52</v>
      </c>
      <c r="T6" s="145">
        <v>898.34</v>
      </c>
      <c r="U6" s="144">
        <v>1116.01</v>
      </c>
      <c r="V6" s="146">
        <v>24016.54</v>
      </c>
      <c r="W6" s="147">
        <f>V6</f>
        <v>24016.54</v>
      </c>
      <c r="X6" s="148">
        <f>$X$3*W6/$V$3</f>
        <v>0.34644788547627509</v>
      </c>
      <c r="Y6" s="148">
        <f>V6/$V$3</f>
        <v>0.34644788547627509</v>
      </c>
    </row>
    <row r="7" spans="1:25" ht="60" x14ac:dyDescent="0.25">
      <c r="A7" s="136" t="s">
        <v>254</v>
      </c>
      <c r="B7" s="136">
        <v>2</v>
      </c>
      <c r="C7" s="136" t="s">
        <v>254</v>
      </c>
      <c r="D7" s="136">
        <v>0</v>
      </c>
      <c r="E7" s="136">
        <v>1</v>
      </c>
      <c r="F7" s="136">
        <v>3</v>
      </c>
      <c r="G7" s="136">
        <v>0</v>
      </c>
      <c r="H7" s="136">
        <v>0</v>
      </c>
      <c r="I7" s="136">
        <v>4</v>
      </c>
      <c r="J7" s="136">
        <v>0</v>
      </c>
      <c r="K7" s="136">
        <v>0</v>
      </c>
      <c r="L7" s="137" t="s">
        <v>217</v>
      </c>
      <c r="M7" s="138" t="s">
        <v>187</v>
      </c>
      <c r="N7" s="139" t="s">
        <v>266</v>
      </c>
      <c r="O7" s="140" t="s">
        <v>4</v>
      </c>
      <c r="P7" s="141" t="s">
        <v>228</v>
      </c>
      <c r="Q7" s="142" t="s">
        <v>267</v>
      </c>
      <c r="R7" s="143" t="s">
        <v>19</v>
      </c>
      <c r="S7" s="144">
        <v>73.2</v>
      </c>
      <c r="T7" s="145">
        <v>163.63999999999999</v>
      </c>
      <c r="U7" s="144">
        <v>203.29</v>
      </c>
      <c r="V7" s="146">
        <v>14880.83</v>
      </c>
      <c r="W7" s="147">
        <f>W6+V7</f>
        <v>38897.370000000003</v>
      </c>
      <c r="X7" s="148">
        <f t="shared" ref="X7:Y21" si="0">$X$3*W7/$V$3</f>
        <v>0.56110961808354987</v>
      </c>
      <c r="Y7" s="148">
        <f t="shared" ref="Y7:Y21" si="1">V7/$V$3</f>
        <v>0.21466173260727475</v>
      </c>
    </row>
    <row r="8" spans="1:25" ht="45" x14ac:dyDescent="0.25">
      <c r="A8" s="136" t="s">
        <v>254</v>
      </c>
      <c r="B8" s="136">
        <v>2</v>
      </c>
      <c r="C8" s="136" t="s">
        <v>254</v>
      </c>
      <c r="D8" s="136">
        <v>0</v>
      </c>
      <c r="E8" s="136">
        <v>1</v>
      </c>
      <c r="F8" s="136">
        <v>3</v>
      </c>
      <c r="G8" s="136">
        <v>0</v>
      </c>
      <c r="H8" s="136">
        <v>0</v>
      </c>
      <c r="I8" s="136">
        <v>2</v>
      </c>
      <c r="J8" s="136">
        <v>0</v>
      </c>
      <c r="K8" s="136">
        <v>0</v>
      </c>
      <c r="L8" s="137" t="s">
        <v>217</v>
      </c>
      <c r="M8" s="138" t="s">
        <v>187</v>
      </c>
      <c r="N8" s="139" t="s">
        <v>167</v>
      </c>
      <c r="O8" s="140" t="s">
        <v>2</v>
      </c>
      <c r="P8" s="141" t="s">
        <v>22</v>
      </c>
      <c r="Q8" s="142" t="s">
        <v>175</v>
      </c>
      <c r="R8" s="143" t="s">
        <v>169</v>
      </c>
      <c r="S8" s="144">
        <v>16.38</v>
      </c>
      <c r="T8" s="145">
        <v>222.23</v>
      </c>
      <c r="U8" s="144">
        <v>276.08</v>
      </c>
      <c r="V8" s="146">
        <v>4522.1899999999996</v>
      </c>
      <c r="W8" s="147">
        <f t="shared" ref="W8:W21" si="2">W7+V8</f>
        <v>43419.560000000005</v>
      </c>
      <c r="X8" s="148">
        <f t="shared" si="0"/>
        <v>0.62634395921769981</v>
      </c>
      <c r="Y8" s="148">
        <f t="shared" si="1"/>
        <v>6.5234341134149901E-2</v>
      </c>
    </row>
    <row r="9" spans="1:25" ht="45" x14ac:dyDescent="0.25">
      <c r="A9" s="136" t="s">
        <v>254</v>
      </c>
      <c r="B9" s="136">
        <v>2</v>
      </c>
      <c r="C9" s="136" t="s">
        <v>254</v>
      </c>
      <c r="D9" s="136">
        <v>0</v>
      </c>
      <c r="E9" s="136">
        <v>1</v>
      </c>
      <c r="F9" s="136">
        <v>2</v>
      </c>
      <c r="G9" s="136">
        <v>0</v>
      </c>
      <c r="H9" s="136">
        <v>0</v>
      </c>
      <c r="I9" s="136">
        <v>1</v>
      </c>
      <c r="J9" s="136">
        <v>0</v>
      </c>
      <c r="K9" s="136">
        <v>0</v>
      </c>
      <c r="L9" s="137" t="s">
        <v>217</v>
      </c>
      <c r="M9" s="138" t="s">
        <v>187</v>
      </c>
      <c r="N9" s="139" t="s">
        <v>164</v>
      </c>
      <c r="O9" s="140" t="s">
        <v>2</v>
      </c>
      <c r="P9" s="141" t="s">
        <v>223</v>
      </c>
      <c r="Q9" s="142" t="s">
        <v>260</v>
      </c>
      <c r="R9" s="143" t="s">
        <v>19</v>
      </c>
      <c r="S9" s="144">
        <v>6.48</v>
      </c>
      <c r="T9" s="145">
        <v>496.79</v>
      </c>
      <c r="U9" s="144">
        <v>617.16</v>
      </c>
      <c r="V9" s="146">
        <v>3999.2</v>
      </c>
      <c r="W9" s="147">
        <f t="shared" si="2"/>
        <v>47418.76</v>
      </c>
      <c r="X9" s="148">
        <f t="shared" si="0"/>
        <v>0.68403396717041565</v>
      </c>
      <c r="Y9" s="148">
        <f t="shared" si="1"/>
        <v>5.7690007952715887E-2</v>
      </c>
    </row>
    <row r="10" spans="1:25" ht="45" x14ac:dyDescent="0.25">
      <c r="A10" s="136" t="s">
        <v>254</v>
      </c>
      <c r="B10" s="136">
        <v>2</v>
      </c>
      <c r="C10" s="136" t="s">
        <v>254</v>
      </c>
      <c r="D10" s="136">
        <v>0</v>
      </c>
      <c r="E10" s="136">
        <v>1</v>
      </c>
      <c r="F10" s="136">
        <v>3</v>
      </c>
      <c r="G10" s="136">
        <v>0</v>
      </c>
      <c r="H10" s="136">
        <v>0</v>
      </c>
      <c r="I10" s="136">
        <v>5</v>
      </c>
      <c r="J10" s="136">
        <v>0</v>
      </c>
      <c r="K10" s="136">
        <v>0</v>
      </c>
      <c r="L10" s="137" t="s">
        <v>217</v>
      </c>
      <c r="M10" s="138" t="s">
        <v>187</v>
      </c>
      <c r="N10" s="139" t="s">
        <v>268</v>
      </c>
      <c r="O10" s="140" t="s">
        <v>2</v>
      </c>
      <c r="P10" s="141" t="s">
        <v>229</v>
      </c>
      <c r="Q10" s="142" t="s">
        <v>269</v>
      </c>
      <c r="R10" s="143" t="s">
        <v>19</v>
      </c>
      <c r="S10" s="144">
        <v>23.04</v>
      </c>
      <c r="T10" s="145">
        <v>136.31</v>
      </c>
      <c r="U10" s="144">
        <v>169.34</v>
      </c>
      <c r="V10" s="146">
        <v>3901.59</v>
      </c>
      <c r="W10" s="147">
        <f t="shared" si="2"/>
        <v>51320.350000000006</v>
      </c>
      <c r="X10" s="148">
        <f t="shared" si="0"/>
        <v>0.74031591309165923</v>
      </c>
      <c r="Y10" s="148">
        <f t="shared" si="1"/>
        <v>5.6281945921243449E-2</v>
      </c>
    </row>
    <row r="11" spans="1:25" ht="30" x14ac:dyDescent="0.25">
      <c r="A11" s="136" t="s">
        <v>254</v>
      </c>
      <c r="B11" s="136">
        <v>2</v>
      </c>
      <c r="C11" s="136" t="s">
        <v>254</v>
      </c>
      <c r="D11" s="136">
        <v>0</v>
      </c>
      <c r="E11" s="136">
        <v>1</v>
      </c>
      <c r="F11" s="136">
        <v>1</v>
      </c>
      <c r="G11" s="136">
        <v>0</v>
      </c>
      <c r="H11" s="136">
        <v>0</v>
      </c>
      <c r="I11" s="136">
        <v>1</v>
      </c>
      <c r="J11" s="136">
        <v>0</v>
      </c>
      <c r="K11" s="136">
        <v>0</v>
      </c>
      <c r="L11" s="137" t="s">
        <v>217</v>
      </c>
      <c r="M11" s="138" t="s">
        <v>187</v>
      </c>
      <c r="N11" s="139" t="s">
        <v>163</v>
      </c>
      <c r="O11" s="140" t="s">
        <v>4</v>
      </c>
      <c r="P11" s="141" t="s">
        <v>220</v>
      </c>
      <c r="Q11" s="142" t="s">
        <v>258</v>
      </c>
      <c r="R11" s="143" t="s">
        <v>18</v>
      </c>
      <c r="S11" s="144">
        <v>100</v>
      </c>
      <c r="T11" s="145">
        <v>29.945599999999999</v>
      </c>
      <c r="U11" s="144">
        <v>37.21</v>
      </c>
      <c r="V11" s="146">
        <v>3721</v>
      </c>
      <c r="W11" s="147">
        <f t="shared" si="2"/>
        <v>55041.350000000006</v>
      </c>
      <c r="X11" s="148">
        <f t="shared" si="0"/>
        <v>0.7939927783627273</v>
      </c>
      <c r="Y11" s="148">
        <f t="shared" si="1"/>
        <v>5.3676865271068172E-2</v>
      </c>
    </row>
    <row r="12" spans="1:25" ht="60" x14ac:dyDescent="0.25">
      <c r="A12" s="136" t="s">
        <v>254</v>
      </c>
      <c r="B12" s="136">
        <v>2</v>
      </c>
      <c r="C12" s="136" t="s">
        <v>254</v>
      </c>
      <c r="D12" s="136">
        <v>0</v>
      </c>
      <c r="E12" s="136">
        <v>1</v>
      </c>
      <c r="F12" s="136">
        <v>3</v>
      </c>
      <c r="G12" s="136">
        <v>0</v>
      </c>
      <c r="H12" s="136">
        <v>0</v>
      </c>
      <c r="I12" s="136">
        <v>1</v>
      </c>
      <c r="J12" s="136">
        <v>0</v>
      </c>
      <c r="K12" s="136">
        <v>0</v>
      </c>
      <c r="L12" s="137" t="s">
        <v>217</v>
      </c>
      <c r="M12" s="138" t="s">
        <v>187</v>
      </c>
      <c r="N12" s="139" t="s">
        <v>166</v>
      </c>
      <c r="O12" s="140" t="s">
        <v>4</v>
      </c>
      <c r="P12" s="141" t="s">
        <v>226</v>
      </c>
      <c r="Q12" s="142" t="s">
        <v>263</v>
      </c>
      <c r="R12" s="143" t="s">
        <v>169</v>
      </c>
      <c r="S12" s="144">
        <v>32.76</v>
      </c>
      <c r="T12" s="145">
        <v>75.47</v>
      </c>
      <c r="U12" s="144">
        <v>93.76</v>
      </c>
      <c r="V12" s="146">
        <v>3071.58</v>
      </c>
      <c r="W12" s="147">
        <f t="shared" si="2"/>
        <v>58112.930000000008</v>
      </c>
      <c r="X12" s="148">
        <f t="shared" si="0"/>
        <v>0.83830150876565879</v>
      </c>
      <c r="Y12" s="148">
        <f t="shared" si="1"/>
        <v>4.4308730402931353E-2</v>
      </c>
    </row>
    <row r="13" spans="1:25" ht="60" x14ac:dyDescent="0.25">
      <c r="A13" t="s">
        <v>254</v>
      </c>
      <c r="B13">
        <v>2</v>
      </c>
      <c r="C13" t="s">
        <v>254</v>
      </c>
      <c r="D13">
        <v>0</v>
      </c>
      <c r="E13">
        <v>1</v>
      </c>
      <c r="F13">
        <v>2</v>
      </c>
      <c r="G13">
        <v>0</v>
      </c>
      <c r="H13">
        <v>0</v>
      </c>
      <c r="I13">
        <v>2</v>
      </c>
      <c r="J13">
        <v>0</v>
      </c>
      <c r="K13">
        <v>0</v>
      </c>
      <c r="L13" s="103" t="s">
        <v>217</v>
      </c>
      <c r="M13" s="104" t="s">
        <v>187</v>
      </c>
      <c r="N13" s="4" t="s">
        <v>165</v>
      </c>
      <c r="O13" s="5" t="s">
        <v>4</v>
      </c>
      <c r="P13" s="6" t="s">
        <v>224</v>
      </c>
      <c r="Q13" s="7" t="s">
        <v>261</v>
      </c>
      <c r="R13" s="8" t="s">
        <v>20</v>
      </c>
      <c r="S13" s="9">
        <v>1</v>
      </c>
      <c r="T13" s="10">
        <v>1583.88</v>
      </c>
      <c r="U13" s="9">
        <v>1967.65</v>
      </c>
      <c r="V13" s="12">
        <v>1967.65</v>
      </c>
      <c r="W13" s="134">
        <f t="shared" si="2"/>
        <v>60080.580000000009</v>
      </c>
      <c r="X13" s="135">
        <f t="shared" si="0"/>
        <v>0.86668562162527107</v>
      </c>
      <c r="Y13" s="148">
        <f t="shared" si="1"/>
        <v>2.838411285961228E-2</v>
      </c>
    </row>
    <row r="14" spans="1:25" ht="60" x14ac:dyDescent="0.25">
      <c r="A14" t="s">
        <v>254</v>
      </c>
      <c r="B14">
        <v>2</v>
      </c>
      <c r="C14" t="s">
        <v>254</v>
      </c>
      <c r="D14">
        <v>0</v>
      </c>
      <c r="E14">
        <v>1</v>
      </c>
      <c r="F14">
        <v>4</v>
      </c>
      <c r="G14">
        <v>0</v>
      </c>
      <c r="H14">
        <v>0</v>
      </c>
      <c r="I14">
        <v>8</v>
      </c>
      <c r="J14">
        <v>0</v>
      </c>
      <c r="K14">
        <v>0</v>
      </c>
      <c r="L14" s="103" t="s">
        <v>217</v>
      </c>
      <c r="M14" s="104" t="s">
        <v>187</v>
      </c>
      <c r="N14" s="4" t="s">
        <v>277</v>
      </c>
      <c r="O14" s="5" t="s">
        <v>4</v>
      </c>
      <c r="P14" s="6" t="s">
        <v>224</v>
      </c>
      <c r="Q14" s="7" t="s">
        <v>261</v>
      </c>
      <c r="R14" s="8" t="s">
        <v>20</v>
      </c>
      <c r="S14" s="9">
        <v>1</v>
      </c>
      <c r="T14" s="10">
        <v>1583.88</v>
      </c>
      <c r="U14" s="9">
        <v>1967.65</v>
      </c>
      <c r="V14" s="12">
        <v>1967.65</v>
      </c>
      <c r="W14" s="134">
        <f t="shared" si="2"/>
        <v>62048.23000000001</v>
      </c>
      <c r="X14" s="135">
        <f t="shared" si="0"/>
        <v>0.89506973448488336</v>
      </c>
      <c r="Y14" s="148">
        <f t="shared" si="1"/>
        <v>2.838411285961228E-2</v>
      </c>
    </row>
    <row r="15" spans="1:25" ht="105" x14ac:dyDescent="0.25">
      <c r="A15" t="s">
        <v>254</v>
      </c>
      <c r="B15">
        <v>2</v>
      </c>
      <c r="C15" t="s">
        <v>254</v>
      </c>
      <c r="D15">
        <v>0</v>
      </c>
      <c r="E15">
        <v>1</v>
      </c>
      <c r="F15">
        <v>4</v>
      </c>
      <c r="G15">
        <v>0</v>
      </c>
      <c r="H15">
        <v>0</v>
      </c>
      <c r="I15">
        <v>6</v>
      </c>
      <c r="J15">
        <v>0</v>
      </c>
      <c r="K15">
        <v>0</v>
      </c>
      <c r="L15" s="103" t="s">
        <v>217</v>
      </c>
      <c r="M15" s="104" t="s">
        <v>187</v>
      </c>
      <c r="N15" s="4" t="s">
        <v>174</v>
      </c>
      <c r="O15" s="5" t="s">
        <v>4</v>
      </c>
      <c r="P15" s="6" t="s">
        <v>235</v>
      </c>
      <c r="Q15" s="7" t="s">
        <v>275</v>
      </c>
      <c r="R15" s="8" t="s">
        <v>20</v>
      </c>
      <c r="S15" s="9">
        <v>4</v>
      </c>
      <c r="T15" s="10">
        <v>384.51</v>
      </c>
      <c r="U15" s="9">
        <v>477.68</v>
      </c>
      <c r="V15" s="12">
        <v>1910.72</v>
      </c>
      <c r="W15" s="134">
        <f t="shared" si="2"/>
        <v>63958.950000000012</v>
      </c>
      <c r="X15" s="135">
        <f t="shared" si="0"/>
        <v>0.92263261005885144</v>
      </c>
      <c r="Y15" s="148">
        <f t="shared" si="1"/>
        <v>2.756287557396812E-2</v>
      </c>
    </row>
    <row r="16" spans="1:25" ht="105" x14ac:dyDescent="0.25">
      <c r="A16" t="s">
        <v>254</v>
      </c>
      <c r="B16">
        <v>2</v>
      </c>
      <c r="C16" t="s">
        <v>254</v>
      </c>
      <c r="D16">
        <v>0</v>
      </c>
      <c r="E16">
        <v>1</v>
      </c>
      <c r="F16">
        <v>4</v>
      </c>
      <c r="G16">
        <v>0</v>
      </c>
      <c r="H16">
        <v>0</v>
      </c>
      <c r="I16">
        <v>5</v>
      </c>
      <c r="J16">
        <v>0</v>
      </c>
      <c r="K16">
        <v>0</v>
      </c>
      <c r="L16" s="103" t="s">
        <v>217</v>
      </c>
      <c r="M16" s="104" t="s">
        <v>187</v>
      </c>
      <c r="N16" s="4" t="s">
        <v>173</v>
      </c>
      <c r="O16" s="5" t="s">
        <v>4</v>
      </c>
      <c r="P16" s="6" t="s">
        <v>234</v>
      </c>
      <c r="Q16" s="7" t="s">
        <v>274</v>
      </c>
      <c r="R16" s="8" t="s">
        <v>20</v>
      </c>
      <c r="S16" s="9">
        <v>2</v>
      </c>
      <c r="T16" s="10">
        <v>602.29</v>
      </c>
      <c r="U16" s="9">
        <v>748.22</v>
      </c>
      <c r="V16" s="12">
        <v>1496.44</v>
      </c>
      <c r="W16" s="134">
        <f t="shared" si="2"/>
        <v>65455.390000000014</v>
      </c>
      <c r="X16" s="135">
        <f t="shared" si="0"/>
        <v>0.94421933627928611</v>
      </c>
      <c r="Y16" s="148">
        <f t="shared" si="1"/>
        <v>2.1586726220434629E-2</v>
      </c>
    </row>
    <row r="17" spans="1:25" x14ac:dyDescent="0.25">
      <c r="A17" t="s">
        <v>254</v>
      </c>
      <c r="B17">
        <v>2</v>
      </c>
      <c r="C17" t="s">
        <v>254</v>
      </c>
      <c r="D17">
        <v>0</v>
      </c>
      <c r="E17">
        <v>1</v>
      </c>
      <c r="F17">
        <v>4</v>
      </c>
      <c r="G17">
        <v>0</v>
      </c>
      <c r="H17">
        <v>0</v>
      </c>
      <c r="I17">
        <v>7</v>
      </c>
      <c r="J17">
        <v>0</v>
      </c>
      <c r="K17">
        <v>0</v>
      </c>
      <c r="L17" s="103" t="s">
        <v>217</v>
      </c>
      <c r="M17" s="104" t="s">
        <v>187</v>
      </c>
      <c r="N17" s="4" t="s">
        <v>276</v>
      </c>
      <c r="O17" s="5" t="s">
        <v>4</v>
      </c>
      <c r="P17" s="6" t="s">
        <v>236</v>
      </c>
      <c r="Q17" s="7" t="s">
        <v>177</v>
      </c>
      <c r="R17" s="8" t="s">
        <v>19</v>
      </c>
      <c r="S17" s="9">
        <v>468</v>
      </c>
      <c r="T17" s="10">
        <v>2.06</v>
      </c>
      <c r="U17" s="9">
        <v>2.56</v>
      </c>
      <c r="V17" s="12">
        <v>1198.08</v>
      </c>
      <c r="W17" s="134">
        <f t="shared" si="2"/>
        <v>66653.470000000016</v>
      </c>
      <c r="X17" s="135">
        <f t="shared" si="0"/>
        <v>0.96150210401483072</v>
      </c>
      <c r="Y17" s="148">
        <f t="shared" si="1"/>
        <v>1.7282767735544571E-2</v>
      </c>
    </row>
    <row r="18" spans="1:25" ht="60" x14ac:dyDescent="0.25">
      <c r="A18" t="s">
        <v>254</v>
      </c>
      <c r="B18">
        <v>2</v>
      </c>
      <c r="C18" t="s">
        <v>254</v>
      </c>
      <c r="D18">
        <v>0</v>
      </c>
      <c r="E18">
        <v>1</v>
      </c>
      <c r="F18">
        <v>4</v>
      </c>
      <c r="G18">
        <v>0</v>
      </c>
      <c r="H18">
        <v>0</v>
      </c>
      <c r="I18">
        <v>2</v>
      </c>
      <c r="J18">
        <v>0</v>
      </c>
      <c r="K18">
        <v>0</v>
      </c>
      <c r="L18" s="103" t="s">
        <v>217</v>
      </c>
      <c r="M18" s="104" t="s">
        <v>187</v>
      </c>
      <c r="N18" s="4" t="s">
        <v>170</v>
      </c>
      <c r="O18" s="5" t="s">
        <v>2</v>
      </c>
      <c r="P18" s="6" t="s">
        <v>232</v>
      </c>
      <c r="Q18" s="7" t="s">
        <v>272</v>
      </c>
      <c r="R18" s="8" t="s">
        <v>19</v>
      </c>
      <c r="S18" s="9">
        <v>28</v>
      </c>
      <c r="T18" s="10">
        <v>31.66</v>
      </c>
      <c r="U18" s="9">
        <v>39.33</v>
      </c>
      <c r="V18" s="12">
        <v>1101.24</v>
      </c>
      <c r="W18" s="134">
        <f t="shared" si="2"/>
        <v>67754.710000000021</v>
      </c>
      <c r="X18" s="135">
        <f t="shared" si="0"/>
        <v>0.97738791726694341</v>
      </c>
      <c r="Y18" s="148">
        <f t="shared" si="1"/>
        <v>1.5885813252112635E-2</v>
      </c>
    </row>
    <row r="19" spans="1:25" ht="30" x14ac:dyDescent="0.25">
      <c r="A19" t="s">
        <v>254</v>
      </c>
      <c r="B19">
        <v>2</v>
      </c>
      <c r="C19" t="s">
        <v>254</v>
      </c>
      <c r="D19">
        <v>0</v>
      </c>
      <c r="E19">
        <v>1</v>
      </c>
      <c r="F19">
        <v>4</v>
      </c>
      <c r="G19">
        <v>0</v>
      </c>
      <c r="H19">
        <v>0</v>
      </c>
      <c r="I19">
        <v>3</v>
      </c>
      <c r="J19">
        <v>0</v>
      </c>
      <c r="K19">
        <v>0</v>
      </c>
      <c r="L19" s="103" t="s">
        <v>217</v>
      </c>
      <c r="M19" s="104" t="s">
        <v>187</v>
      </c>
      <c r="N19" s="4" t="s">
        <v>171</v>
      </c>
      <c r="O19" s="5" t="s">
        <v>2</v>
      </c>
      <c r="P19" s="6" t="s">
        <v>23</v>
      </c>
      <c r="Q19" s="7" t="s">
        <v>176</v>
      </c>
      <c r="R19" s="8" t="s">
        <v>21</v>
      </c>
      <c r="S19" s="9">
        <v>371</v>
      </c>
      <c r="T19" s="10">
        <v>1.8</v>
      </c>
      <c r="U19" s="9">
        <v>2.2400000000000002</v>
      </c>
      <c r="V19" s="12">
        <v>831.04</v>
      </c>
      <c r="W19" s="134">
        <f t="shared" si="2"/>
        <v>68585.750000000015</v>
      </c>
      <c r="X19" s="135">
        <f t="shared" si="0"/>
        <v>0.98937599093393302</v>
      </c>
      <c r="Y19" s="148">
        <f t="shared" si="1"/>
        <v>1.1988073666989651E-2</v>
      </c>
    </row>
    <row r="20" spans="1:25" ht="75" x14ac:dyDescent="0.25">
      <c r="A20" t="s">
        <v>254</v>
      </c>
      <c r="B20">
        <v>2</v>
      </c>
      <c r="C20" t="s">
        <v>254</v>
      </c>
      <c r="D20">
        <v>0</v>
      </c>
      <c r="E20">
        <v>1</v>
      </c>
      <c r="F20">
        <v>4</v>
      </c>
      <c r="G20">
        <v>0</v>
      </c>
      <c r="H20">
        <v>0</v>
      </c>
      <c r="I20">
        <v>4</v>
      </c>
      <c r="J20">
        <v>0</v>
      </c>
      <c r="K20">
        <v>0</v>
      </c>
      <c r="L20" s="103" t="s">
        <v>217</v>
      </c>
      <c r="M20" s="104" t="s">
        <v>187</v>
      </c>
      <c r="N20" s="4" t="s">
        <v>172</v>
      </c>
      <c r="O20" s="5" t="s">
        <v>4</v>
      </c>
      <c r="P20" s="6" t="s">
        <v>233</v>
      </c>
      <c r="Q20" s="7" t="s">
        <v>273</v>
      </c>
      <c r="R20" s="8" t="s">
        <v>20</v>
      </c>
      <c r="S20" s="9">
        <v>1</v>
      </c>
      <c r="T20" s="10">
        <v>491.41</v>
      </c>
      <c r="U20" s="9">
        <v>610.48</v>
      </c>
      <c r="V20" s="12">
        <v>610.48</v>
      </c>
      <c r="W20" s="134">
        <f t="shared" si="2"/>
        <v>69196.23000000001</v>
      </c>
      <c r="X20" s="135">
        <f t="shared" si="0"/>
        <v>0.99818240122973556</v>
      </c>
      <c r="Y20" s="148">
        <f t="shared" si="1"/>
        <v>8.8064102958026608E-3</v>
      </c>
    </row>
    <row r="21" spans="1:25" ht="30" x14ac:dyDescent="0.25">
      <c r="A21" t="s">
        <v>254</v>
      </c>
      <c r="B21">
        <v>2</v>
      </c>
      <c r="C21" t="s">
        <v>254</v>
      </c>
      <c r="D21">
        <v>0</v>
      </c>
      <c r="E21">
        <v>1</v>
      </c>
      <c r="F21">
        <v>4</v>
      </c>
      <c r="G21">
        <v>0</v>
      </c>
      <c r="H21">
        <v>0</v>
      </c>
      <c r="I21">
        <v>1</v>
      </c>
      <c r="J21">
        <v>0</v>
      </c>
      <c r="K21">
        <v>0</v>
      </c>
      <c r="L21" s="103" t="s">
        <v>217</v>
      </c>
      <c r="M21" s="104" t="s">
        <v>187</v>
      </c>
      <c r="N21" s="4" t="s">
        <v>168</v>
      </c>
      <c r="O21" s="5" t="s">
        <v>2</v>
      </c>
      <c r="P21" s="6" t="s">
        <v>231</v>
      </c>
      <c r="Q21" s="7" t="s">
        <v>271</v>
      </c>
      <c r="R21" s="8" t="s">
        <v>19</v>
      </c>
      <c r="S21" s="9">
        <v>56</v>
      </c>
      <c r="T21" s="10">
        <v>1.81</v>
      </c>
      <c r="U21" s="9">
        <v>2.25</v>
      </c>
      <c r="V21" s="12">
        <v>126</v>
      </c>
      <c r="W21" s="134">
        <f t="shared" si="2"/>
        <v>69322.23000000001</v>
      </c>
      <c r="X21" s="135">
        <f t="shared" si="0"/>
        <v>1.0000000000000002</v>
      </c>
      <c r="Y21" s="148">
        <f t="shared" si="1"/>
        <v>1.8175987702646035E-3</v>
      </c>
    </row>
    <row r="22" spans="1:25" x14ac:dyDescent="0.25">
      <c r="W22" s="40">
        <f>W21-V3</f>
        <v>0</v>
      </c>
    </row>
  </sheetData>
  <autoFilter ref="A5:V5" xr:uid="{B5BC3E6C-7FD9-4853-AD5F-54269CC43B5F}">
    <sortState xmlns:xlrd2="http://schemas.microsoft.com/office/spreadsheetml/2017/richdata2" ref="A7:V22">
      <sortCondition descending="1" ref="V5"/>
    </sortState>
  </autoFilter>
  <conditionalFormatting sqref="M6:M21">
    <cfRule type="cellIs" dxfId="22" priority="74" stopIfTrue="1" operator="notEqual">
      <formula>#REF!</formula>
    </cfRule>
  </conditionalFormatting>
  <conditionalFormatting sqref="N3 Q3 U3">
    <cfRule type="expression" dxfId="21" priority="17" stopIfTrue="1">
      <formula>OR(#REF!=0,#REF!=2,#REF!=3,#REF!=4)</formula>
    </cfRule>
  </conditionalFormatting>
  <conditionalFormatting sqref="N6:N21 Q6:Q21">
    <cfRule type="expression" dxfId="20" priority="66" stopIfTrue="1">
      <formula>OR($C6=0,$C6=2,$C6=3,$C6=4)</formula>
    </cfRule>
  </conditionalFormatting>
  <conditionalFormatting sqref="O3:P3 R3:S3">
    <cfRule type="expression" dxfId="19" priority="21" stopIfTrue="1">
      <formula>#REF!=1</formula>
    </cfRule>
    <cfRule type="expression" dxfId="18" priority="22" stopIfTrue="1">
      <formula>OR(#REF!=0,#REF!=2,#REF!=3,#REF!=4)</formula>
    </cfRule>
  </conditionalFormatting>
  <conditionalFormatting sqref="O6:P21 R6:S21">
    <cfRule type="expression" dxfId="17" priority="70" stopIfTrue="1">
      <formula>$C6=1</formula>
    </cfRule>
    <cfRule type="expression" dxfId="16" priority="71" stopIfTrue="1">
      <formula>OR($C6=0,$C6=2,$C6=3,$C6=4)</formula>
    </cfRule>
  </conditionalFormatting>
  <conditionalFormatting sqref="Q3 N3 U3">
    <cfRule type="expression" dxfId="15" priority="16" stopIfTrue="1">
      <formula>#REF!=1</formula>
    </cfRule>
  </conditionalFormatting>
  <conditionalFormatting sqref="Q3">
    <cfRule type="beginsWith" dxfId="14" priority="15" operator="beginsWith" text="(">
      <formula>LEFT(Q3,LEN("("))="("</formula>
    </cfRule>
  </conditionalFormatting>
  <conditionalFormatting sqref="Q6:Q21 N6:N21">
    <cfRule type="expression" dxfId="13" priority="65" stopIfTrue="1">
      <formula>$C6=1</formula>
    </cfRule>
  </conditionalFormatting>
  <conditionalFormatting sqref="Q6:Q21">
    <cfRule type="beginsWith" dxfId="12" priority="59" operator="beginsWith" text="(">
      <formula>LEFT(Q6,LEN("("))="("</formula>
    </cfRule>
  </conditionalFormatting>
  <conditionalFormatting sqref="T3">
    <cfRule type="expression" dxfId="11" priority="18" stopIfTrue="1">
      <formula>#REF!=1</formula>
    </cfRule>
    <cfRule type="expression" dxfId="10" priority="19" stopIfTrue="1">
      <formula>OR(#REF!=0,#REF!=2,#REF!=3,#REF!=4)</formula>
    </cfRule>
    <cfRule type="expression" dxfId="9" priority="20" stopIfTrue="1">
      <formula>AND(TIPOORCAMENTO="Licitado",#REF!&lt;&gt;"L",#REF!&lt;&gt;-1)</formula>
    </cfRule>
  </conditionalFormatting>
  <conditionalFormatting sqref="T6:T21">
    <cfRule type="expression" dxfId="8" priority="67" stopIfTrue="1">
      <formula>$C6=1</formula>
    </cfRule>
    <cfRule type="expression" dxfId="7" priority="68" stopIfTrue="1">
      <formula>OR($C6=0,$C6=2,$C6=3,$C6=4)</formula>
    </cfRule>
    <cfRule type="expression" dxfId="6" priority="69" stopIfTrue="1">
      <formula>AND(TIPOORCAMENTO="Licitado",$C6&lt;&gt;"L",$C6&lt;&gt;-1)</formula>
    </cfRule>
  </conditionalFormatting>
  <conditionalFormatting sqref="U6:X21">
    <cfRule type="expression" dxfId="5" priority="5" stopIfTrue="1">
      <formula>$C6=1</formula>
    </cfRule>
    <cfRule type="expression" dxfId="4" priority="6" stopIfTrue="1">
      <formula>OR($C6=0,$C6=2,$C6=3,$C6=4)</formula>
    </cfRule>
  </conditionalFormatting>
  <conditionalFormatting sqref="Y6:Y21">
    <cfRule type="expression" dxfId="1" priority="1" stopIfTrue="1">
      <formula>$C6=1</formula>
    </cfRule>
    <cfRule type="expression" dxfId="0" priority="2" stopIfTrue="1">
      <formula>OR($C6=0,$C6=2,$C6=3,$C6=4)</formula>
    </cfRule>
  </conditionalFormatting>
  <dataValidations disablePrompts="1" count="5">
    <dataValidation allowBlank="1" showInputMessage="1" showErrorMessage="1" prompt="Para Orçamento Proposto, o Preço Unitário é resultado do produto do Custo Unitário pelo BDI._x000a_Para Orçamento Licitado, deve ser preenchido na Coluna AL." sqref="U3" xr:uid="{5DD60CE9-2C2E-48AB-825C-00D5EC38D990}"/>
    <dataValidation type="decimal" operator="greaterThan" allowBlank="1" showErrorMessage="1" error="Apenas números decimais maiores que zero." sqref="T3" xr:uid="{6053FA66-B9C8-4308-B86C-72581CD6AC2E}">
      <formula1>0</formula1>
      <formula2>0</formula2>
    </dataValidation>
    <dataValidation type="list" errorStyle="information" allowBlank="1" showInputMessage="1" prompt="Selecione uma sigla de unidade na lista suspensa." sqref="R3" xr:uid="{E2CD1C2D-B870-404A-BECA-715786458A87}">
      <formula1>ListaTgov.Unidades</formula1>
    </dataValidation>
    <dataValidation type="list" allowBlank="1" showInputMessage="1" promptTitle="Fonte:" prompt="Selecione na lista a fonte referencial de custo do serviço._x000a__x000a_Caso seja outra fonte, digite o nome da fonte nesta célula._x000a__x000a_O nome da fonte deve ser idêntico ao que consta na planilha referência." sqref="O3" xr:uid="{DF899EF3-9059-4629-8094-7FDCBA67AAD8}">
      <formula1>ORÇAMENTO.Lista.Fonte</formula1>
    </dataValidation>
    <dataValidation allowBlank="1" showInputMessage="1" showErrorMessage="1" prompt="A entrada de quantidades é feita na coluna AJ se acompanhamento por BM, ou na aba &quot;Memória de Cálculo/PLQ&quot; se acompanhamento por PLE." sqref="S3" xr:uid="{BDBF307D-FDC4-4EEF-83B2-FFAFDD85521E}"/>
  </dataValidations>
  <pageMargins left="0.51181102362204722" right="0.51181102362204722" top="0.59055118110236227" bottom="0.59055118110236227" header="0.31496062992125984" footer="0.31496062992125984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PO - PLANILHA ORÇAMENTÁRIA</vt:lpstr>
      <vt:lpstr>BDI</vt:lpstr>
      <vt:lpstr>ENCARGOS SOCIAIS</vt:lpstr>
      <vt:lpstr>CURVA ABC</vt:lpstr>
      <vt:lpstr>'ENCARGOS SOCIAIS'!Area_de_impressao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PMSJ</dc:creator>
  <cp:lastModifiedBy>PMSJ</cp:lastModifiedBy>
  <cp:lastPrinted>2026-08-24T12:01:52Z</cp:lastPrinted>
  <dcterms:created xsi:type="dcterms:W3CDTF">2026-05-11T20:13:06Z</dcterms:created>
  <dcterms:modified xsi:type="dcterms:W3CDTF">2026-08-26T13:00:51Z</dcterms:modified>
</cp:coreProperties>
</file>