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425"/>
  <workbookPr defaultThemeVersion="166925"/>
  <mc:AlternateContent xmlns:mc="http://schemas.openxmlformats.org/markup-compatibility/2006">
    <mc:Choice Requires="x15">
      <x15ac:absPath xmlns:x15ac="http://schemas.microsoft.com/office/spreadsheetml/2010/11/ac" url="U:\Área de Trabalho\PREGÃO 2026\PE 17_2026 - Materiais elétricos e cabeamento (SRP)\"/>
    </mc:Choice>
  </mc:AlternateContent>
  <xr:revisionPtr revIDLastSave="0" documentId="8_{8655F558-F411-48C2-B1B9-BBC91316B03C}" xr6:coauthVersionLast="47" xr6:coauthVersionMax="47" xr10:uidLastSave="{00000000-0000-0000-0000-000000000000}"/>
  <bookViews>
    <workbookView xWindow="-28920" yWindow="-120" windowWidth="29040" windowHeight="15720" tabRatio="801" xr2:uid="{00000000-000D-0000-FFFF-FFFF00000000}"/>
  </bookViews>
  <sheets>
    <sheet name="Lote 1A" sheetId="13" r:id="rId1"/>
    <sheet name="Lote 1B" sheetId="14" r:id="rId2"/>
    <sheet name="Lote 2" sheetId="15" r:id="rId3"/>
    <sheet name="Lote 3A" sheetId="16" r:id="rId4"/>
    <sheet name="Lote 3B" sheetId="17" r:id="rId5"/>
    <sheet name="Lote 4" sheetId="18" r:id="rId6"/>
    <sheet name="Lote 5A" sheetId="20" r:id="rId7"/>
    <sheet name="Lote 5B" sheetId="21" r:id="rId8"/>
    <sheet name="Lote 6A" sheetId="22" r:id="rId9"/>
    <sheet name="Lote 6B" sheetId="23" r:id="rId10"/>
    <sheet name="Lote 7A" sheetId="24" r:id="rId11"/>
    <sheet name="Lote 7B" sheetId="25" r:id="rId1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8" i="25" l="1"/>
  <c r="K10" i="25"/>
  <c r="K9" i="25"/>
  <c r="K13" i="24"/>
  <c r="K9" i="24"/>
  <c r="K6" i="24"/>
  <c r="K51" i="23"/>
  <c r="K50" i="23"/>
  <c r="K48" i="23"/>
  <c r="K47" i="23"/>
  <c r="K33" i="23"/>
  <c r="K32" i="23"/>
  <c r="K31" i="23"/>
  <c r="K30" i="23" s="1"/>
  <c r="K28" i="23"/>
  <c r="K27" i="23"/>
  <c r="K26" i="23"/>
  <c r="K25" i="23" s="1"/>
  <c r="K24" i="23"/>
  <c r="K23" i="23"/>
  <c r="K16" i="23"/>
  <c r="K15" i="23"/>
  <c r="K12" i="23"/>
  <c r="K11" i="23"/>
  <c r="K10" i="23"/>
  <c r="K9" i="23"/>
  <c r="K8" i="23"/>
  <c r="K47" i="22"/>
  <c r="K46" i="22" s="1"/>
  <c r="K41" i="22"/>
  <c r="K35" i="22"/>
  <c r="K34" i="22"/>
  <c r="K33" i="22"/>
  <c r="K32" i="22"/>
  <c r="K31" i="22"/>
  <c r="K28" i="22"/>
  <c r="K26" i="22"/>
  <c r="K18" i="22"/>
  <c r="K17" i="22"/>
  <c r="K15" i="22"/>
  <c r="K11" i="22"/>
  <c r="K10" i="22"/>
  <c r="K9" i="22"/>
  <c r="K8" i="22"/>
  <c r="K4" i="22"/>
  <c r="K44" i="21"/>
  <c r="K37" i="21"/>
  <c r="K34" i="21"/>
  <c r="K32" i="21"/>
  <c r="K31" i="21"/>
  <c r="K29" i="21"/>
  <c r="K28" i="21" s="1"/>
  <c r="K26" i="21"/>
  <c r="K19" i="21"/>
  <c r="K18" i="21"/>
  <c r="K17" i="21" s="1"/>
  <c r="K12" i="21"/>
  <c r="K11" i="21" s="1"/>
  <c r="K8" i="21"/>
  <c r="K7" i="21" s="1"/>
  <c r="K47" i="20"/>
  <c r="K46" i="20" s="1"/>
  <c r="K45" i="20"/>
  <c r="K44" i="20"/>
  <c r="K43" i="20" s="1"/>
  <c r="K34" i="20"/>
  <c r="K33" i="20" s="1"/>
  <c r="K26" i="20"/>
  <c r="K25" i="20" s="1"/>
  <c r="K23" i="20"/>
  <c r="K22" i="20"/>
  <c r="K21" i="20"/>
  <c r="K20" i="20" s="1"/>
  <c r="K15" i="20"/>
  <c r="K14" i="20"/>
  <c r="K13" i="20"/>
  <c r="K12" i="20"/>
  <c r="K120" i="18"/>
  <c r="K117" i="18"/>
  <c r="K116" i="18"/>
  <c r="K115" i="18"/>
  <c r="K110" i="18"/>
  <c r="K108" i="18"/>
  <c r="K106" i="18"/>
  <c r="K105" i="18"/>
  <c r="K100" i="18"/>
  <c r="K99" i="18"/>
  <c r="K98" i="18"/>
  <c r="K93" i="18"/>
  <c r="K90" i="18"/>
  <c r="K89" i="18"/>
  <c r="K88" i="18"/>
  <c r="K87" i="18"/>
  <c r="K85" i="18"/>
  <c r="K81" i="18"/>
  <c r="K78" i="18"/>
  <c r="K74" i="18"/>
  <c r="K73" i="18"/>
  <c r="K71" i="18"/>
  <c r="K70" i="18"/>
  <c r="K68" i="18"/>
  <c r="K67" i="18"/>
  <c r="K63" i="18"/>
  <c r="K62" i="18"/>
  <c r="K61" i="18"/>
  <c r="K60" i="18"/>
  <c r="K57" i="18"/>
  <c r="K56" i="18" s="1"/>
  <c r="K53" i="18"/>
  <c r="K52" i="18" s="1"/>
  <c r="K50" i="18"/>
  <c r="K49" i="18"/>
  <c r="K47" i="18"/>
  <c r="K46" i="18"/>
  <c r="K45" i="18"/>
  <c r="K43" i="18"/>
  <c r="K42" i="18"/>
  <c r="K41" i="18"/>
  <c r="K39" i="18"/>
  <c r="K37" i="18"/>
  <c r="K34" i="18"/>
  <c r="K33" i="18"/>
  <c r="K30" i="18"/>
  <c r="K29" i="18"/>
  <c r="K27" i="18"/>
  <c r="K26" i="18"/>
  <c r="K25" i="18"/>
  <c r="K23" i="18"/>
  <c r="K22" i="18"/>
  <c r="K21" i="18"/>
  <c r="K17" i="18"/>
  <c r="K13" i="18"/>
  <c r="K12" i="18"/>
  <c r="K11" i="18"/>
  <c r="K10" i="18"/>
  <c r="K9" i="18"/>
  <c r="K7" i="18"/>
  <c r="K118" i="18"/>
  <c r="K114" i="18"/>
  <c r="K111" i="18"/>
  <c r="K94" i="18"/>
  <c r="K91" i="18"/>
  <c r="K86" i="18"/>
  <c r="K79" i="18"/>
  <c r="K66" i="18"/>
  <c r="K55" i="18"/>
  <c r="K54" i="18"/>
  <c r="K51" i="18"/>
  <c r="K35" i="18"/>
  <c r="K19" i="18"/>
  <c r="K15" i="18"/>
  <c r="K14" i="18" s="1"/>
  <c r="K6" i="18"/>
  <c r="K75" i="17"/>
  <c r="K74" i="17"/>
  <c r="K73" i="17"/>
  <c r="K72" i="17"/>
  <c r="K62" i="17"/>
  <c r="K58" i="17"/>
  <c r="K55" i="17"/>
  <c r="K49" i="17"/>
  <c r="K48" i="17" s="1"/>
  <c r="K38" i="17"/>
  <c r="K37" i="17" s="1"/>
  <c r="K28" i="17"/>
  <c r="K26" i="17"/>
  <c r="K25" i="17"/>
  <c r="K23" i="17"/>
  <c r="K22" i="17"/>
  <c r="K18" i="17"/>
  <c r="K17" i="17"/>
  <c r="K16" i="17"/>
  <c r="K14" i="17"/>
  <c r="K13" i="17"/>
  <c r="K8" i="17"/>
  <c r="K5" i="17"/>
  <c r="K74" i="16"/>
  <c r="K73" i="16"/>
  <c r="K68" i="16"/>
  <c r="K64" i="16"/>
  <c r="K63" i="16" s="1"/>
  <c r="K62" i="16"/>
  <c r="K61" i="16"/>
  <c r="K59" i="16"/>
  <c r="K58" i="16"/>
  <c r="K55" i="16"/>
  <c r="K52" i="16"/>
  <c r="K51" i="16"/>
  <c r="K44" i="16"/>
  <c r="K43" i="16"/>
  <c r="K38" i="16"/>
  <c r="K32" i="16"/>
  <c r="K31" i="16"/>
  <c r="K30" i="16" s="1"/>
  <c r="K17" i="16"/>
  <c r="K11" i="16"/>
  <c r="K10" i="16"/>
  <c r="K8" i="16"/>
  <c r="K7" i="16"/>
  <c r="K5" i="16"/>
  <c r="K55" i="15"/>
  <c r="K54" i="15"/>
  <c r="K50" i="15"/>
  <c r="K49" i="15"/>
  <c r="K38" i="15"/>
  <c r="K37" i="15"/>
  <c r="K36" i="15"/>
  <c r="K35" i="15"/>
  <c r="K34" i="15"/>
  <c r="K31" i="15"/>
  <c r="K30" i="15"/>
  <c r="K25" i="15"/>
  <c r="K24" i="15" s="1"/>
  <c r="K23" i="15"/>
  <c r="K22" i="15"/>
  <c r="K14" i="15"/>
  <c r="K13" i="15"/>
  <c r="K12" i="15" s="1"/>
  <c r="K7" i="15"/>
  <c r="K6" i="15" s="1"/>
  <c r="K5" i="15"/>
  <c r="K57" i="14"/>
  <c r="K55" i="14"/>
  <c r="K54" i="14"/>
  <c r="K48" i="14"/>
  <c r="K44" i="14"/>
  <c r="K40" i="14"/>
  <c r="K34" i="14"/>
  <c r="K30" i="14"/>
  <c r="K29" i="14" s="1"/>
  <c r="K21" i="14"/>
  <c r="K17" i="14"/>
  <c r="K16" i="14"/>
  <c r="K15" i="14" s="1"/>
  <c r="K12" i="14"/>
  <c r="K11" i="14" s="1"/>
  <c r="K19" i="25"/>
  <c r="K16" i="25"/>
  <c r="K15" i="25" s="1"/>
  <c r="K14" i="25"/>
  <c r="K13" i="25"/>
  <c r="K12" i="25"/>
  <c r="K7" i="25"/>
  <c r="K6" i="25"/>
  <c r="K5" i="25" s="1"/>
  <c r="K4" i="25"/>
  <c r="K3" i="25" s="1"/>
  <c r="K19" i="24"/>
  <c r="K18" i="24"/>
  <c r="K17" i="24" s="1"/>
  <c r="K16" i="24"/>
  <c r="K15" i="24" s="1"/>
  <c r="K14" i="24"/>
  <c r="K12" i="24"/>
  <c r="K10" i="24"/>
  <c r="K7" i="24"/>
  <c r="K4" i="24"/>
  <c r="K3" i="24" s="1"/>
  <c r="K52" i="23"/>
  <c r="K45" i="23"/>
  <c r="K44" i="23" s="1"/>
  <c r="K43" i="23"/>
  <c r="K42" i="23"/>
  <c r="K41" i="23"/>
  <c r="K39" i="23"/>
  <c r="K38" i="23"/>
  <c r="K37" i="23"/>
  <c r="K35" i="23"/>
  <c r="K34" i="23"/>
  <c r="K29" i="23"/>
  <c r="K22" i="23"/>
  <c r="K21" i="23"/>
  <c r="K19" i="23"/>
  <c r="K18" i="23"/>
  <c r="K17" i="23"/>
  <c r="K14" i="23"/>
  <c r="K6" i="23"/>
  <c r="K5" i="23"/>
  <c r="K4" i="23"/>
  <c r="K52" i="22"/>
  <c r="K51" i="22"/>
  <c r="K50" i="22"/>
  <c r="K48" i="22"/>
  <c r="K45" i="22"/>
  <c r="K44" i="22" s="1"/>
  <c r="K43" i="22"/>
  <c r="K42" i="22"/>
  <c r="K39" i="22"/>
  <c r="K38" i="22"/>
  <c r="K37" i="22"/>
  <c r="K29" i="22"/>
  <c r="K27" i="22"/>
  <c r="K24" i="22"/>
  <c r="K23" i="22"/>
  <c r="K22" i="22"/>
  <c r="K21" i="22"/>
  <c r="K20" i="22" s="1"/>
  <c r="K19" i="22"/>
  <c r="K16" i="22"/>
  <c r="K14" i="22"/>
  <c r="K12" i="22"/>
  <c r="K6" i="22"/>
  <c r="K5" i="22"/>
  <c r="K47" i="21"/>
  <c r="K46" i="21" s="1"/>
  <c r="K45" i="21"/>
  <c r="K42" i="21"/>
  <c r="K41" i="21"/>
  <c r="K40" i="21"/>
  <c r="K39" i="21" s="1"/>
  <c r="K38" i="21"/>
  <c r="K35" i="21"/>
  <c r="K27" i="21"/>
  <c r="K24" i="21"/>
  <c r="K23" i="21"/>
  <c r="K22" i="21"/>
  <c r="K21" i="21"/>
  <c r="K16" i="21"/>
  <c r="K15" i="21"/>
  <c r="K14" i="21"/>
  <c r="K13" i="21"/>
  <c r="K10" i="21"/>
  <c r="K9" i="21"/>
  <c r="K6" i="21"/>
  <c r="K5" i="21"/>
  <c r="K4" i="21"/>
  <c r="K42" i="20"/>
  <c r="K41" i="20"/>
  <c r="K40" i="20"/>
  <c r="K38" i="20"/>
  <c r="K37" i="20"/>
  <c r="K35" i="20"/>
  <c r="K32" i="20"/>
  <c r="K31" i="20"/>
  <c r="K30" i="20" s="1"/>
  <c r="K29" i="20"/>
  <c r="K28" i="20" s="1"/>
  <c r="K27" i="20"/>
  <c r="K24" i="20"/>
  <c r="K19" i="20"/>
  <c r="K18" i="20"/>
  <c r="K17" i="20" s="1"/>
  <c r="K16" i="20"/>
  <c r="K10" i="20"/>
  <c r="K9" i="20"/>
  <c r="K8" i="20"/>
  <c r="K7" i="20" s="1"/>
  <c r="K6" i="20"/>
  <c r="K5" i="20"/>
  <c r="K4" i="20"/>
  <c r="K103" i="18"/>
  <c r="K102" i="18" s="1"/>
  <c r="K121" i="18"/>
  <c r="K113" i="18"/>
  <c r="K109" i="18"/>
  <c r="K107" i="18"/>
  <c r="K101" i="18"/>
  <c r="K96" i="18"/>
  <c r="K95" i="18" s="1"/>
  <c r="K84" i="18"/>
  <c r="K82" i="18"/>
  <c r="K76" i="18"/>
  <c r="K75" i="18"/>
  <c r="K69" i="18"/>
  <c r="K64" i="18"/>
  <c r="K59" i="18"/>
  <c r="K38" i="18"/>
  <c r="K31" i="18"/>
  <c r="K18" i="18"/>
  <c r="K4" i="18"/>
  <c r="K3" i="18" s="1"/>
  <c r="K4" i="16"/>
  <c r="K59" i="15"/>
  <c r="K58" i="15" s="1"/>
  <c r="K57" i="15"/>
  <c r="K56" i="15"/>
  <c r="K52" i="15"/>
  <c r="K51" i="15"/>
  <c r="K47" i="15"/>
  <c r="K46" i="15" s="1"/>
  <c r="K45" i="15"/>
  <c r="K44" i="15"/>
  <c r="K43" i="15"/>
  <c r="K42" i="15" s="1"/>
  <c r="K41" i="15"/>
  <c r="K40" i="15" s="1"/>
  <c r="K39" i="15"/>
  <c r="K32" i="15"/>
  <c r="K28" i="15"/>
  <c r="K27" i="15"/>
  <c r="K26" i="15"/>
  <c r="K20" i="15"/>
  <c r="K19" i="15"/>
  <c r="K18" i="15"/>
  <c r="K17" i="15"/>
  <c r="K16" i="15" s="1"/>
  <c r="K15" i="15"/>
  <c r="K11" i="15"/>
  <c r="K10" i="15"/>
  <c r="K8" i="15"/>
  <c r="K4" i="15"/>
  <c r="K76" i="17"/>
  <c r="K70" i="17"/>
  <c r="K69" i="17"/>
  <c r="K68" i="17"/>
  <c r="K67" i="17" s="1"/>
  <c r="K66" i="17"/>
  <c r="K65" i="17" s="1"/>
  <c r="K64" i="17"/>
  <c r="K63" i="17" s="1"/>
  <c r="K61" i="17"/>
  <c r="K60" i="17"/>
  <c r="K59" i="17"/>
  <c r="K56" i="17"/>
  <c r="K53" i="17"/>
  <c r="K52" i="17"/>
  <c r="K51" i="17"/>
  <c r="K47" i="17"/>
  <c r="K46" i="17"/>
  <c r="K44" i="17"/>
  <c r="K43" i="17"/>
  <c r="K42" i="17" s="1"/>
  <c r="K41" i="17"/>
  <c r="K40" i="17" s="1"/>
  <c r="K39" i="17"/>
  <c r="K36" i="17"/>
  <c r="K35" i="17"/>
  <c r="K33" i="17"/>
  <c r="K32" i="17"/>
  <c r="K31" i="17"/>
  <c r="K30" i="17" s="1"/>
  <c r="K29" i="17"/>
  <c r="K27" i="17"/>
  <c r="K24" i="17"/>
  <c r="K20" i="17"/>
  <c r="K19" i="17"/>
  <c r="K15" i="17"/>
  <c r="K11" i="17"/>
  <c r="K10" i="17"/>
  <c r="K9" i="17"/>
  <c r="K7" i="17"/>
  <c r="K6" i="17"/>
  <c r="K4" i="17"/>
  <c r="K76" i="16"/>
  <c r="K75" i="16"/>
  <c r="K72" i="16"/>
  <c r="K70" i="16"/>
  <c r="K69" i="16"/>
  <c r="K66" i="16"/>
  <c r="K65" i="16" s="1"/>
  <c r="K60" i="16"/>
  <c r="K56" i="16"/>
  <c r="K53" i="16"/>
  <c r="K49" i="16"/>
  <c r="K48" i="16" s="1"/>
  <c r="K47" i="16"/>
  <c r="K46" i="16"/>
  <c r="K41" i="16"/>
  <c r="K40" i="16" s="1"/>
  <c r="K39" i="16"/>
  <c r="K36" i="16"/>
  <c r="K35" i="16"/>
  <c r="K34" i="16" s="1"/>
  <c r="K33" i="16"/>
  <c r="K29" i="16"/>
  <c r="K28" i="16"/>
  <c r="K27" i="16"/>
  <c r="K26" i="16"/>
  <c r="K25" i="16"/>
  <c r="K24" i="16"/>
  <c r="K23" i="16"/>
  <c r="K22" i="16"/>
  <c r="K20" i="16"/>
  <c r="K19" i="16"/>
  <c r="K18" i="16"/>
  <c r="K16" i="16"/>
  <c r="K15" i="16"/>
  <c r="K14" i="16"/>
  <c r="K13" i="16"/>
  <c r="K9" i="16"/>
  <c r="K6" i="16"/>
  <c r="K58" i="14"/>
  <c r="K56" i="14"/>
  <c r="K53" i="14"/>
  <c r="K51" i="14"/>
  <c r="K50" i="14"/>
  <c r="K49" i="14"/>
  <c r="K47" i="14"/>
  <c r="K46" i="14"/>
  <c r="K43" i="14"/>
  <c r="K42" i="14"/>
  <c r="K41" i="14"/>
  <c r="K39" i="14"/>
  <c r="K37" i="14"/>
  <c r="K36" i="14"/>
  <c r="K35" i="14"/>
  <c r="K33" i="14"/>
  <c r="K32" i="14"/>
  <c r="K28" i="14"/>
  <c r="K27" i="14" s="1"/>
  <c r="K26" i="14"/>
  <c r="K25" i="14" s="1"/>
  <c r="K24" i="14"/>
  <c r="K23" i="14" s="1"/>
  <c r="K22" i="14"/>
  <c r="K20" i="14"/>
  <c r="K18" i="14"/>
  <c r="K14" i="14"/>
  <c r="K13" i="14"/>
  <c r="K10" i="14"/>
  <c r="K9" i="14"/>
  <c r="K8" i="14"/>
  <c r="K7" i="14" s="1"/>
  <c r="K6" i="14"/>
  <c r="K5" i="14"/>
  <c r="K4" i="14"/>
  <c r="K58" i="13"/>
  <c r="K57" i="13"/>
  <c r="K56" i="13"/>
  <c r="K55" i="13"/>
  <c r="K54" i="13"/>
  <c r="K53" i="13"/>
  <c r="K51" i="13"/>
  <c r="K50" i="13"/>
  <c r="K49" i="13"/>
  <c r="K48" i="13"/>
  <c r="K47" i="13"/>
  <c r="K46" i="13"/>
  <c r="K44" i="13"/>
  <c r="K43" i="13"/>
  <c r="K42" i="13"/>
  <c r="K41" i="13"/>
  <c r="K40" i="13"/>
  <c r="K39" i="13"/>
  <c r="K37" i="13"/>
  <c r="K36" i="13"/>
  <c r="K35" i="13"/>
  <c r="K34" i="13"/>
  <c r="K33" i="13"/>
  <c r="K32" i="13"/>
  <c r="K31" i="13" s="1"/>
  <c r="K30" i="13"/>
  <c r="K29" i="13" s="1"/>
  <c r="K28" i="13"/>
  <c r="K27" i="13" s="1"/>
  <c r="K26" i="13"/>
  <c r="K25" i="13" s="1"/>
  <c r="K24" i="13"/>
  <c r="K23" i="13" s="1"/>
  <c r="K22" i="13"/>
  <c r="K21" i="13"/>
  <c r="K20" i="13"/>
  <c r="K18" i="13"/>
  <c r="K17" i="13"/>
  <c r="K16" i="13"/>
  <c r="K15" i="13" s="1"/>
  <c r="K14" i="13"/>
  <c r="K13" i="13"/>
  <c r="K12" i="13"/>
  <c r="K10" i="13"/>
  <c r="K9" i="13"/>
  <c r="K8" i="13"/>
  <c r="K7" i="13" s="1"/>
  <c r="K6" i="13"/>
  <c r="K5" i="13"/>
  <c r="K4" i="13"/>
  <c r="K3" i="13" s="1"/>
  <c r="K11" i="25" l="1"/>
  <c r="K8" i="25"/>
  <c r="K17" i="25"/>
  <c r="K2" i="25" s="1"/>
  <c r="K5" i="24"/>
  <c r="K2" i="24" s="1"/>
  <c r="K8" i="24"/>
  <c r="K46" i="23"/>
  <c r="K49" i="23"/>
  <c r="K36" i="23"/>
  <c r="K40" i="23"/>
  <c r="K7" i="22"/>
  <c r="K30" i="22"/>
  <c r="K36" i="22"/>
  <c r="K40" i="22"/>
  <c r="K49" i="22"/>
  <c r="K3" i="21"/>
  <c r="K25" i="21"/>
  <c r="K30" i="21"/>
  <c r="K33" i="21"/>
  <c r="K2" i="21" s="1"/>
  <c r="K36" i="21"/>
  <c r="K43" i="21"/>
  <c r="K39" i="20"/>
  <c r="K11" i="20"/>
  <c r="K92" i="18"/>
  <c r="K20" i="18"/>
  <c r="K50" i="17"/>
  <c r="K34" i="17"/>
  <c r="K54" i="17"/>
  <c r="K57" i="17"/>
  <c r="K45" i="17"/>
  <c r="K42" i="16"/>
  <c r="K54" i="16"/>
  <c r="K67" i="16"/>
  <c r="K45" i="16"/>
  <c r="K37" i="16"/>
  <c r="K9" i="15"/>
  <c r="K53" i="15"/>
  <c r="K48" i="15"/>
  <c r="K21" i="15"/>
  <c r="K52" i="13"/>
  <c r="K11" i="13"/>
  <c r="K45" i="13"/>
  <c r="K11" i="24"/>
  <c r="K20" i="23"/>
  <c r="K13" i="23"/>
  <c r="K7" i="23"/>
  <c r="K3" i="23"/>
  <c r="K25" i="22"/>
  <c r="K13" i="22"/>
  <c r="K3" i="22"/>
  <c r="K20" i="21"/>
  <c r="K36" i="20"/>
  <c r="K3" i="20"/>
  <c r="K2" i="20" s="1"/>
  <c r="K44" i="18"/>
  <c r="K77" i="18"/>
  <c r="K72" i="18"/>
  <c r="K8" i="18"/>
  <c r="K28" i="18"/>
  <c r="K16" i="18"/>
  <c r="K119" i="18"/>
  <c r="K97" i="18"/>
  <c r="K65" i="18"/>
  <c r="K40" i="18"/>
  <c r="K36" i="18"/>
  <c r="K24" i="18"/>
  <c r="K71" i="17"/>
  <c r="K21" i="17"/>
  <c r="K12" i="17"/>
  <c r="K3" i="17"/>
  <c r="K71" i="16"/>
  <c r="K57" i="16"/>
  <c r="K50" i="16"/>
  <c r="K21" i="16"/>
  <c r="K12" i="16"/>
  <c r="K3" i="16"/>
  <c r="K33" i="15"/>
  <c r="K29" i="15"/>
  <c r="K3" i="15"/>
  <c r="K52" i="14"/>
  <c r="K45" i="14"/>
  <c r="K38" i="14"/>
  <c r="K31" i="14"/>
  <c r="K19" i="14"/>
  <c r="K3" i="14"/>
  <c r="K38" i="13"/>
  <c r="K19" i="13"/>
  <c r="K2" i="13"/>
  <c r="K48" i="18"/>
  <c r="K104" i="18"/>
  <c r="K80" i="18"/>
  <c r="K83" i="18"/>
  <c r="K58" i="18"/>
  <c r="K5" i="18"/>
  <c r="K32" i="18"/>
  <c r="K112" i="18"/>
  <c r="K2" i="17" l="1"/>
  <c r="K2" i="14"/>
  <c r="K2" i="23"/>
  <c r="K2" i="22"/>
  <c r="K2" i="18"/>
  <c r="K2" i="16"/>
  <c r="K2" i="15"/>
</calcChain>
</file>

<file path=xl/sharedStrings.xml><?xml version="1.0" encoding="utf-8"?>
<sst xmlns="http://schemas.openxmlformats.org/spreadsheetml/2006/main" count="2172" uniqueCount="738">
  <si>
    <t>Lote</t>
  </si>
  <si>
    <t>Descrição do Material</t>
  </si>
  <si>
    <t>1A</t>
  </si>
  <si>
    <t>CABOS ELÉTRICOS</t>
  </si>
  <si>
    <t>1B</t>
  </si>
  <si>
    <t>TERMINAIS, CONECTORES, FITAS, ORGANIZADORES, PLUGUES E BATERIAS 9V</t>
  </si>
  <si>
    <t>3A</t>
  </si>
  <si>
    <t>QUADROS ELÉTRICOS, ACESSÓRIOS E DISPOSITIVOS DE COMANDO, CONTROLE, PROTEÇÃO E SECCIONAMENTO</t>
  </si>
  <si>
    <t>3B</t>
  </si>
  <si>
    <t>ELETRODUTOS, ELETROCALHAS, ACESSÓRIOS E MATERIAL PADRONIZADO DE INSTALAÇÕES EXTERNAS</t>
  </si>
  <si>
    <t>5A</t>
  </si>
  <si>
    <t>MATERIAL PADRONIZADO DE INSTALAÇÕES INTERNAS</t>
  </si>
  <si>
    <t>5B</t>
  </si>
  <si>
    <t>6A</t>
  </si>
  <si>
    <t>ILUMINAÇÃO</t>
  </si>
  <si>
    <t>6B</t>
  </si>
  <si>
    <t>7A</t>
  </si>
  <si>
    <t>CABEAMENTO ESTRUTURADO</t>
  </si>
  <si>
    <t>7B</t>
  </si>
  <si>
    <t>Item</t>
  </si>
  <si>
    <t>Referência Técnica</t>
  </si>
  <si>
    <t>Unidade de Medida
para o Fornecimento</t>
  </si>
  <si>
    <t>Preço Unitário do Item</t>
  </si>
  <si>
    <t>Cabos Unipolares (0,6 / 1,0 kV) de 10 mm²</t>
  </si>
  <si>
    <t>CABO DE COBRE, FLEXÍVEL, UNIPOLAR (COM COBERTURA 0,6/1,0 kV), HEPR, NÃO HALOGENADO (NBR 13248), 10 mm², PRETO</t>
  </si>
  <si>
    <t>Rolo de 100 m</t>
  </si>
  <si>
    <t>CABO DE COBRE, FLEXÍVEL, UNIPOLAR (COM COBERTURA 0,6/1,0 kV), HEPR, NÃO HALOGENADO (NBR 13248), 10 mm², AZUL</t>
  </si>
  <si>
    <t>CABO DE COBRE, FLEXÍVEL, UNIPOLAR (COM COBERTURA 0,6/1,0 kV), HEPR, NÃO HALOGENADO (NBR 13248), 10 mm², VERDE</t>
  </si>
  <si>
    <t>Cabos Unipolares (0,6 / 1,0 kV) de 16 mm²</t>
  </si>
  <si>
    <t>CABO DE COBRE, FLEXÍVEL, UNIPOLAR (COM COBERTURA 0,6/1,0 kV), HEPR, NÃO HALOGENADO (NBR 13248), 16 mm², PRETO</t>
  </si>
  <si>
    <t>CABO DE COBRE, FLEXÍVEL, UNIPOLAR (COM COBERTURA 0,6/1,0 kV), HEPR, NÃO HALOGENADO (NBR 13248), 16 mm², AZUL</t>
  </si>
  <si>
    <t>CABO DE COBRE, FLEXÍVEL, UNIPOLAR (COM COBERTURA 0,6/1,0 kV), HEPR, NÃO HALOGENADO (NBR 13248), 16 mm², VERDE</t>
  </si>
  <si>
    <t>Cabos Unipolares (0,6 / 1,0 kV) de 25 mm²</t>
  </si>
  <si>
    <t>CABO DE COBRE, FLEXÍVEL, UNIPOLAR (COM COBERTURA 0,6/1,0 kV), HEPR, NÃO HALOGENADO (NBR 13248), 25 mm², PRETO</t>
  </si>
  <si>
    <t>CABO DE COBRE, FLEXÍVEL, UNIPOLAR (COM COBERTURA 0,6/1,0 kV), HEPR, NÃO HALOGENADO (NBR 13248), 25 mm², AZUL</t>
  </si>
  <si>
    <t>CABO DE COBRE, FLEXÍVEL, UNIPOLAR (COM COBERTURA 0,6/1,0 kV), HEPR, NÃO HALOGENADO (NBR 13248), 25 mm², VERDE</t>
  </si>
  <si>
    <t>Cabos Unipolares (0,6 / 1,0 kV) de 35 mm²</t>
  </si>
  <si>
    <t>CABO DE COBRE, FLEXÍVEL, UNIPOLAR (COM COBERTURA 0,6/1,0 kV), HEPR, NÃO HALOGENADO (NBR 13248), 35 mm², PRETO</t>
  </si>
  <si>
    <t>CABO DE COBRE, FLEXÍVEL, UNIPOLAR (COM COBERTURA 0,6/1,0 kV), HEPR, NÃO HALOGENADO (NBR 13248), 35 mm², AZUL</t>
  </si>
  <si>
    <t>CABO DE COBRE, FLEXÍVEL, UNIPOLAR (COM COBERTURA 0,6/1,0 kV), HEPR, NÃO HALOGENADO (NBR 13248), 35 mm², VERDE</t>
  </si>
  <si>
    <t>Cabos Unipolares (0,6 / 1,0 kV) de 50 mm²</t>
  </si>
  <si>
    <t>CABO DE COBRE, FLEXÍVEL, UNIPOLAR (COM COBERTURA 0,6/1,0 kV), HEPR, NÃO HALOGENADO (NBR 13248), 50 mm², PRETO</t>
  </si>
  <si>
    <t>CABO DE COBRE, FLEXÍVEL, UNIPOLAR (COM COBERTURA 0,6/1,0 kV), HEPR, NÃO HALOGENADO (NBR 13248), 50 mm², AZUL</t>
  </si>
  <si>
    <t>CABO DE COBRE, FLEXÍVEL, UNIPOLAR (COM COBERTURA 0,6/1,0 kV), HEPR, NÃO HALOGENADO (NBR 13248), 50 mm², VERDE</t>
  </si>
  <si>
    <t>Cabos Tripolares (0,6 / 1,0 kV) de 1,5 mm²</t>
  </si>
  <si>
    <t>CABO DE COBRE, FLEXÍVEL, MULTIPOLAR (COM COBERTURA 0,6/1,0 kV), HEPR, NÃO HALOGENADO (NBR 13248), 3X 1,5 mm²</t>
  </si>
  <si>
    <t>Cabos Tripolares (0,6 / 1,0 kV) de 2,5 mm²</t>
  </si>
  <si>
    <t>CABO DE COBRE, FLEXÍVEL, MULTIPOLAR (COM COBERTURA 0,6/1,0 kV), HEPR, NÃO HALOGENADO (NBR 13248), 3X 2,5 mm²</t>
  </si>
  <si>
    <t>Cabos Tripolares (0,6 / 1,0 kV) de 4 mm²</t>
  </si>
  <si>
    <t>CABO DE COBRE, FLEXÍVEL, MULTIPOLAR (COM COBERTURA 0,6/1,0 kV), HEPR, NÃO HALOGENADO (NBR 13248), 3X 4,0 mm²</t>
  </si>
  <si>
    <t>Cabos Tripolares (0,6 / 1,0 kV) de 6 mm²</t>
  </si>
  <si>
    <t>CABO DE COBRE, FLEXÍVEL, MULTIPOLAR (COM COBERTURA 0,6/1,0 kV), HEPR, NÃO HALOGENADO (NBR 13248), 3X 6,0 mm²</t>
  </si>
  <si>
    <t>Cabos Isolados (450 / 750 V) de 1,5 mm²</t>
  </si>
  <si>
    <t>CABO DE COBRE, FLEXÍVEL, ISOLADO (450/750 V), NÃO HALOGENADO (NBR 13248), 1,5 mm², PRETO</t>
  </si>
  <si>
    <t>CABO DE COBRE, FLEXÍVEL, ISOLADO (450/750 V), NÃO HALOGENADO (NBR 13248), 1,5 mm² AZUL</t>
  </si>
  <si>
    <t>CABO DE COBRE, FLEXÍVEL, ISOLADO (450/750 V), NÃO HALOGENADO (NBR 13248), 1,5 mm², VERDE</t>
  </si>
  <si>
    <t>CABO DE COBRE, FLEXÍVEL, ISOLADO (450/750 V), NÃO HALOGENADO (NBR 13248), 1,5 mm², VERMELHO</t>
  </si>
  <si>
    <t>CABO DE COBRE, FLEXÍVEL, ISOLADO (450/750 V), NÃO HALOGENADO (NBR 13248), 1,5 mm², BRANCO</t>
  </si>
  <si>
    <t>CABO DE COBRE, FLEXÍVEL, ISOLADO (450/750 V), NÃO HALOGENADO (NBR 13248), 1,5 mm², AMARELO</t>
  </si>
  <si>
    <t>Cabos Isolados (450 / 750 V) de 2,5 mm²</t>
  </si>
  <si>
    <t>CABO DE COBRE, FLEXÍVEL, ISOLADO (450/750 V), NÃO HALOGENADO (NBR 13248), 2,5 mm², PRETO</t>
  </si>
  <si>
    <t>CABO DE COBRE, FLEXÍVEL, ISOLADO (450/750 V), NÃO HALOGENADO (NBR 13248), 2,5 mm² AZUL</t>
  </si>
  <si>
    <t>CABO DE COBRE, FLEXÍVEL, ISOLADO (450/750 V), NÃO HALOGENADO (NBR 13248), 2,5 mm², VERDE</t>
  </si>
  <si>
    <t>CABO DE COBRE, FLEXÍVEL, ISOLADO (450/750 V), NÃO HALOGENADO (NBR 13248), 2,5 mm², VERMELHO</t>
  </si>
  <si>
    <t>CABO DE COBRE, FLEXÍVEL, ISOLADO (450/750 V), NÃO HALOGENADO (NBR 13248), 2,5 mm², BRANCO</t>
  </si>
  <si>
    <t>CABO DE COBRE, FLEXÍVEL, ISOLADO (450/750 V), NÃO HALOGENADO (NBR 13248), 2,5 mm², AMARELO</t>
  </si>
  <si>
    <t>Cabos Isolados (450 / 750 V) de 4 mm²</t>
  </si>
  <si>
    <t>CABO DE COBRE, FLEXÍVEL, ISOLADO (450/750 V), NÃO HALOGENADO (NBR 13248), 4,0 mm², PRETO</t>
  </si>
  <si>
    <t>CABO DE COBRE, FLEXÍVEL, ISOLADO (450/750 V), NÃO HALOGENADO (NBR 13248), 4,0 mm², AZUL</t>
  </si>
  <si>
    <t>CABO DE COBRE, FLEXÍVEL, ISOLADO (450/750 V), NÃO HALOGENADO (NBR 13248), 4,0 mm², VERDE</t>
  </si>
  <si>
    <t>CABO DE COBRE, FLEXÍVEL, ISOLADO (450/750 V), NÃO HALOGENADO (NBR 13248), 4,0 mm², VERMELHO</t>
  </si>
  <si>
    <t>CABO DE COBRE, FLEXÍVEL, ISOLADO (450/750 V), NÃO HALOGENADO (NBR 13248), 4,0 mm², BRANCO</t>
  </si>
  <si>
    <t>CABO DE COBRE, FLEXÍVEL, ISOLADO (450/750 V), NÃO HALOGENADO (NBR 13248), 4,0 mm², AMARELO</t>
  </si>
  <si>
    <t>Cabos Isolados (450 / 750 V) de 6 mm²</t>
  </si>
  <si>
    <t>CABO DE COBRE, FLEXÍVEL, ISOLADO (450/750 V), NÃO HALOGENADO (NBR 13248) 6,0 mm² PRETO</t>
  </si>
  <si>
    <t>CABO DE COBRE, FLEXÍVEL, ISOLADO (450/750 V) NÃO HALOGENADO (NBR 13248) 6,0 mm² AZUL</t>
  </si>
  <si>
    <t>CABO DE COBRE, FLEXÍVEL, ISOLADO (450/750 V) NÃO HALOGENADO (NBR 13248) 6,0 mm² VERDE</t>
  </si>
  <si>
    <t>CABO DE COBRE, FLEXÍVEL, ISOLADO (450/750 V) NÃO HALOGENADO (NBR 13248) 6,0 mm² VERMELHO</t>
  </si>
  <si>
    <t>CABO DE COBRE, FLEXÍVEL, ISOLADO (450/750 V) NÃO HALOGENADO (NBR 13248) 6,0 mm² BRANCO</t>
  </si>
  <si>
    <t>CABO DE COBRE, FLEXÍVEL, ISOLADO (450/750 V) NÃO HALOGENADO (NBR 13248) 6,0 mm² AMARELO</t>
  </si>
  <si>
    <t>Terminais Tipo Pino</t>
  </si>
  <si>
    <t>TERMINAL PRÉ-ISOLADO, TIPO PINO, PARA CABO 2,5 mm²</t>
  </si>
  <si>
    <t>Pacote com 100 un.</t>
  </si>
  <si>
    <t>TERMINAL PRÉ-ISOLADO, TIPO PINO, PARA CABO 4 mm² A 6 mm²</t>
  </si>
  <si>
    <t>Terminais Tipo Olhal</t>
  </si>
  <si>
    <t>TERMINAL PRÉ-ISOLADO, TIPO OLHAL, PARA CABO 2,5 mm²</t>
  </si>
  <si>
    <t>TERMINAL PRÉ-ISOLADO, TIPO OLHAL, PARA CABO 4 mm² A 6 mm²</t>
  </si>
  <si>
    <t>Terminais Tipo Forquilha / Garfo</t>
  </si>
  <si>
    <t>TERMINAL PRÉ-ISOLADO, TIPO GARFO/FORQUILHA, PARA CABO 2,5 mm²</t>
  </si>
  <si>
    <t>TERMINAL PRÉ-ISOLADO, TIPO GARFO/FORQUILHA, PARA CABO 4 mm² A 6 mm²</t>
  </si>
  <si>
    <t>Terminais Tubulares</t>
  </si>
  <si>
    <t>TERMINAL PRÉ-ISOLADO, TIPO ILHÓS (TUBO), PARA CABO DE 2,5 mm²</t>
  </si>
  <si>
    <t>TERMINAL PRÉ-ISOLADO, TIPO ILHÓS (TUBO), PARA CABO DE 4 A 6 mm²</t>
  </si>
  <si>
    <t>TERMINAL PRÉ-ISOLADO, TIPO ILHÓS (TUBO), PARA CABO DE 10 mm²</t>
  </si>
  <si>
    <t>Terminais Tipo Engate</t>
  </si>
  <si>
    <t>TERMINAL PRÉ-ISOLADO, TIPO ENGATE (PINO MACHO), PARA CABO DE 2,5 MM²</t>
  </si>
  <si>
    <t>TERMINAL PRÉ-ISOLADO, TIPO ENGATE (PINO MACHO), PARA CABO DE 4 mm² A 6 mm²</t>
  </si>
  <si>
    <t>TERMINAL PRÉ-ISOLADO, TIPO ENGATE (PINO FÊMEA), PARA CABO DE 2,5 MM²</t>
  </si>
  <si>
    <t>TERMINAL PRÉ-ISOLADO, TIPO ENGATE (PINO FÊMEA), PARA CABO DE 4 mm² A 6 mm²</t>
  </si>
  <si>
    <t>Luvas de Emenda para Cabos Elétricos</t>
  </si>
  <si>
    <t>TERMINAL PRÉ-ISOLADO, TIPO LUVA DE EMENDA, PARA CABO 2,5 mm²</t>
  </si>
  <si>
    <t>TERMINAL PRÉ-ISOLADO, TIPO LUVA DE EMENDA, PARA CABO 4 mm² A 6 mm²</t>
  </si>
  <si>
    <t>Terminais de Compressão para Cabos Elétricos</t>
  </si>
  <si>
    <t>TERMINAL DE COMPRESSÃO TIPO OLHAL, EM COBRE ELETROLÍTICO ESTANHADO, PARA CONDUTORES DE 16 mm², COM FURO PARA FIXAÇÃO DE PARAFUSO M6</t>
  </si>
  <si>
    <t>Pacote com 10 un.</t>
  </si>
  <si>
    <t>TERMINAL DE COMPRESSÃO TIPO OLHAL, EM COBRE ELETROLÍTICO ESTANHADO, PARA CONDUTORES DE 25 mm², COM FURO PARA FIXAÇÃO DE PARAFUSO M8</t>
  </si>
  <si>
    <t>TERMINAL DE COMPRESSÃO TIPO OLHAL, EM COBRE ELETROLÍTICO ESTANHADO, PARA CONDUTORES DE 35 mm², COM FURO PARA FIXAÇÃO DE PARAFUSO M8</t>
  </si>
  <si>
    <t>TERMINAL DE COMPRESSÃO TIPO OLHAL, EM COBRE ELETROLÍTICO ESTANHADO, PARA CONDUTORES DE 50 mm², COM FURO PARA FIXAÇÃO DE PARAFUSO M8</t>
  </si>
  <si>
    <t>Conectores de Emenda Reutilizáveis</t>
  </si>
  <si>
    <t>CONECTOR DE EMENDA REUTILIZÁVEL, 2 POLOS, COM ALAVANCA DE ACIONAMENTO, PARA CONDUTORES DE 0,5 A 6,0MM², CORPO EM TERMOPLÁSTICO TRANSPARENTE, TENSÃO NOMINAL 450V, CORRENTE ATÉ 41A</t>
  </si>
  <si>
    <t>pacote com 50 un.</t>
  </si>
  <si>
    <t>CONECTOR DE EMENDA REUTILIZÁVEL, 3 POLOS, COM ALAVANCA DE ACIONAMENTO, PARA CONDUTORES DE 0,5 A 6,0MM², CORPO EM TERMOPLÁSTICO TRANSPARENTE, TENSÃO NOMINAL 450V, CORRENTE ATÉ 41A</t>
  </si>
  <si>
    <t>CONECTOR DE EMENDA REUTILIZÁVEL, 5 POLOS, COM ALAVANCA DE ACIONAMENTO, PARA CONDUTORES DE 0,5 A 6,0MM², CORPO EM TERMOPLÁSTICO TRANSPARENTE, TENSÃO NOMINAL 450V, CORRENTE ATÉ 41A</t>
  </si>
  <si>
    <t>Fitas Isolantes</t>
  </si>
  <si>
    <t>FITA ISOLANTE EM PVC, COLORIDA (COR AZUL), ANTICHAMA, PARA USO GERAL, LARGURA DE 19MM, COMPRIMENTO DE 10M, CLASSE DE TENSÃO ATÉ 750V, RESISTENTE A TEMPERATURAS ATÉ 90°C, CONFORME NBR NM 60454-3-1</t>
  </si>
  <si>
    <t>pacote com 10 un.</t>
  </si>
  <si>
    <t>FITA ISOLANTE EM PVC, COLORIDA (COR VERMELHA), ANTICHAMA, PARA USO GERAL, LARGURA DE 19MM, COMPRIMENTO DE 10M, CLASSE DE TENSÃO ATÉ 750V, RESISTENTE A TEMPERATURAS ATÉ 90°C, CONFORME NBR NM 60454-3-1</t>
  </si>
  <si>
    <t>FITA ISOLANTE EM PVC, COLORIDA (COR AMARELA), ANTICHAMA, PARA USO GERAL, LARGURA DE 19MM, COMPRIMENTO DE 10M, CLASSE DE TENSÃO ATÉ 750V, RESISTENTE A TEMPERATURAS ATÉ 90°C, CONFORME NBR NM 60454-3-1</t>
  </si>
  <si>
    <t>FITA ISOLANTE EM PVC, COLORIDA (COR VERDE), ANTICHAMA, PARA USO GERAL, LARGURA DE 19MM, COMPRIMENTO DE 10M, CLASSE DE TENSÃO ATÉ 750V, RESISTENTE A TEMPERATURAS ATÉ 90°C, CONFORME NBR NM 60454-3-1</t>
  </si>
  <si>
    <t>FITA ISOLANTE EM PVC, COLORIDA (COR BRANCA), ANTICHAMA, PARA USO GERAL, LARGURA DE 19MM, COMPRIMENTO DE 10M, CLASSE DE TENSÃO ATÉ 750V, RESISTENTE A TEMPERATURAS ATÉ 90°C, CONFORME NBR NM 60454-3-1</t>
  </si>
  <si>
    <t>FITA ISOLANTE EM PVC, COLORIDA (COR PRETA), ANTICHAMA, PARA USO GERAL, LARGURA DE 19MM, COMPRIMENTO DE 20M, CLASSE DE TENSÃO ATÉ 750V, RESISTENTE A TEMPERATURAS ATÉ 90°C, CONFORME NBR NM 60454-3-1</t>
  </si>
  <si>
    <t>Fitas Autofusão</t>
  </si>
  <si>
    <t>FITA ISOLANTE DE AUTO-FUSÃO, EM BORRACHA DE ETILENO PROPILENO (EPR), LARGURA 19MM, ESPESSURA 0,76MM, ROLO COM 10 METROS, CLASSE DE TENSÃO ATÉ 69KV, PARA ISOLAÇÃO E VEDAÇÃO DE EMENDAS E TERMINAÇÕES</t>
  </si>
  <si>
    <t>Organizadores de Cabos em Espiral</t>
  </si>
  <si>
    <t>ORGANIZADOR DE CABOS TIPO ESPIRAL, EM POLIETILENO, DIÂMETRO NOMINAL 1/2", FLEXÍVEL, PARA AGRUPAMENTO E PROTEÇÃO DE CONDUTORES, COR PRETA</t>
  </si>
  <si>
    <t>rolo de 50 m</t>
  </si>
  <si>
    <t>ORGANIZADOR DE CABOS TIPO ESPIRAL, EM POLIETILENO, DIÂMETRO NOMINAL 3/4", FLEXÍVEL, PARA AGRUPAMENTO E PROTEÇÃO DE CONDUTORES, COR PRETA</t>
  </si>
  <si>
    <t>ORGANIZADOR DE CABOS TIPO ESPIRAL, EM POLIETILENO, DIÂMETRO NOMINAL 1", FLEXÍVEL, PARA AGRUPAMENTO E PROTEÇÃO DE CONDUTORES, COR PRETA</t>
  </si>
  <si>
    <t>Organizadores de Cabos em Velcro</t>
  </si>
  <si>
    <t>FITA PARA AMARRAÇÃO E ORGANIZAÇÃO DE CABOS, TIPO FIXADOR DE GANCHO E LAÇO (VELCRO), EM POLIAMIDA, REUTILIZÁVEL, LARGURA DE 19MM, COR PRETA</t>
  </si>
  <si>
    <t>rolo de 3 m</t>
  </si>
  <si>
    <t>Plugues 2P</t>
  </si>
  <si>
    <t>PLUGUE FÊMEA, TIPO  2P, 250 V, 10 A, COR PRETA</t>
  </si>
  <si>
    <t>PLUGUE FÊMEA, TIPO 2P, 250 V, 20 A, COR PRETA</t>
  </si>
  <si>
    <t>PLUGUE MACHO, TIPO  2P, 250 V, 10 A, COR PRETA</t>
  </si>
  <si>
    <t>PLUGUE MACHO, TIPO  2P, 250 V, 20 A, COR PRETA</t>
  </si>
  <si>
    <t>Plugues 2P+T</t>
  </si>
  <si>
    <t>PLUGUE FÊMEA, TIPO 2P+T, 250 V, 10 A, COR PRETA</t>
  </si>
  <si>
    <t>PLUGUE FÊMEA, TIPO 2P+T, 250 V, 20 A, COR PRETA</t>
  </si>
  <si>
    <t>PLUGUE MACHO, TIPO 2P+T, 250 V, 10 A, COR PRETA</t>
  </si>
  <si>
    <t>PLUGUE MACHO, TIPO 2P+T, 250 V, 20 A, COR PRETA</t>
  </si>
  <si>
    <t>Baterias Alcalinas 9V</t>
  </si>
  <si>
    <t>BATERIA ALCALINA 9V (RETANGULAR), TIPO 6LR61, COM TERMINAIS DE PRESSÃO, PARA USO EM DISPOSITIVOS ELETRÔNICOS, NÃO RECARREGÁVEL</t>
  </si>
  <si>
    <t>Pacote com 2 un.</t>
  </si>
  <si>
    <t>Minidisjuntores Monopolares</t>
  </si>
  <si>
    <t>MINIDISJUNTOR, PADRÃO DIN/IEC, MONOPOLAR, CURVA C, In 10 A, Icn 6 kA</t>
  </si>
  <si>
    <t>Pacote com 12 un.</t>
  </si>
  <si>
    <t>MINIDISJUNTOR, PADRÃO DIN/IEC, MONOPOLAR, CURVA C, In 16 A, Icn 6 kA</t>
  </si>
  <si>
    <t>MINIDISJUNTOR, PADRÃO DIN/IEC, MONOPOLAR, CURVA C, In 20 A, Icn 6 kA</t>
  </si>
  <si>
    <t>MINIDISJUNTOR, PADRÃO DIN/IEC, MONOPOLAR, CURVA C, In 25 A, Icn 6 kA</t>
  </si>
  <si>
    <t>MINIDISJUNTOR, PADRÃO DIN/IEC, MONOPOLAR, CURVA C, In 32 A, Icn 6 kA</t>
  </si>
  <si>
    <t>MINIDISJUNTOR, PADRÃO DIN/IEC, MONOPOLAR, CURVA C, In 40 A, Icn 6 kA</t>
  </si>
  <si>
    <t>MINIDISJUNTOR, PADRÃO DIN/IEC, MONOPOLAR, CURVA C, In 50 A, Icn 6 kA</t>
  </si>
  <si>
    <t>MINIDISJUNTOR, PADRÃO DIN/IEC, MONOPOLAR, CURVA C, In 63 A, Icn 6 kA</t>
  </si>
  <si>
    <t>Minidisjuntores Bipolares</t>
  </si>
  <si>
    <t>MINIDISJUNTOR, PADRÃO DIN/IEC, BIPOLAR, CURVA C, In 10 A, Icn 6 kA</t>
  </si>
  <si>
    <t>Pacote com 6 un.</t>
  </si>
  <si>
    <t>MINIDISJUNTOR, PADRÃO DIN/IEC, BIPOLAR, CURVA C, In 16 A, Icn 6 kA</t>
  </si>
  <si>
    <t>MINIDISJUNTOR, PADRÃO DIN/IEC, BIPOLAR, CURVA C, In 20 A, Icn 6 kA</t>
  </si>
  <si>
    <t>MINIDISJUNTOR, PADRÃO DIN/IEC, BIPOLAR, CURVA C, In 25 A, Icn 6 kA</t>
  </si>
  <si>
    <t>MINIDISJUNTOR, PADRÃO DIN/IEC, BIPOLAR, CURVA C, In 32 A, Icn 6 kA</t>
  </si>
  <si>
    <t>MINIDISJUNTOR, PADRÃO DIN/IEC, BIPOLAR, CURVA C, In 40 A, Icn 6 kA</t>
  </si>
  <si>
    <t>MINIDISJUNTOR, PADRÃO DIN/IEC, BIPOLAR, CURVA C, In 50 A, Icn 6 kA</t>
  </si>
  <si>
    <t>MINIDISJUNTOR, PADRÃO DIN/IEC, BIPOLAR, CURVA C, In 63 A, Icn 6 kA</t>
  </si>
  <si>
    <t>Minidisjuntores Tripolares</t>
  </si>
  <si>
    <t>MINIDISJUNTOR, PADRÃO DIN/IEC, TRIPOLAR, CURVA C, In 10 A, Icn 6 kA</t>
  </si>
  <si>
    <t>Pacote com 4 un.</t>
  </si>
  <si>
    <t>MINIDISJUNTOR, PADRÃO DIN/IEC, TRIPOLAR, CURVA C, In 16 A, Icn 6 kA</t>
  </si>
  <si>
    <t>MINIDISJUNTOR, PADRÃO DIN/IEC, TRIPOLAR, CURVA C, In 20 A, Icn 6 kA</t>
  </si>
  <si>
    <t>MINIDISJUNTOR, PADRÃO DIN/IEC, TRIPOLAR, CURVA C, In 25 A, Icn 6 kA</t>
  </si>
  <si>
    <t>MINIDISJUNTOR, PADRÃO DIN/IEC, TRIPOLAR, CURVA C, In 32 A, Icn 6 kA</t>
  </si>
  <si>
    <t>MINIDISJUNTOR, PADRÃO DIN/IEC, TRIPOLAR, CURVA C, In 40 A, Icn 6 kA</t>
  </si>
  <si>
    <t>MINIDISJUNTOR, PADRÃO DIN/IEC, TRIPOLAR, CURVA C, In 50 A, Icn 6 kA</t>
  </si>
  <si>
    <t>MINIDISJUNTOR, PADRÃO DIN/IEC, TRIPOLAR, CURVA C, In 63 A, Icn 6 kA</t>
  </si>
  <si>
    <t>Minidisjuntores Tripolares de Alta Capacidade</t>
  </si>
  <si>
    <t>MINIDISJUNTOR DIN/IEC, TRIPOLAR, CURVA C, In 80 A, Icu 10 kA</t>
  </si>
  <si>
    <t>MINIDISJUNTOR DIN/IEC, TRIPOLAR, CURVA C, In 100 A, Icu 10 kA</t>
  </si>
  <si>
    <t>MINIDISJUNTOR DIN/IEC, TRIPOLAR, CURVA C, In 125 A, Icu 10 kA</t>
  </si>
  <si>
    <t>Interruptores Diferenciais-Residuais (IDR)</t>
  </si>
  <si>
    <t xml:space="preserve">INTERRUPTOR DIFERENCIAL-RESIDUAL (IDR), CLASSE/TIPO AC, BIPOLAR, In 63 A, SENSIBILIDADE 30 mA </t>
  </si>
  <si>
    <t xml:space="preserve">INTERRUPTOR DIFERENCIAL-RESIDUAL (IDR), CLASSE/TIPO AC, TETRAPOLAR, In 63 A, SENSIBILIDADE DE 30 mA </t>
  </si>
  <si>
    <t>Pacote com 3 un.</t>
  </si>
  <si>
    <t>Dispositivos de Proteção contra Surtos (DPS)</t>
  </si>
  <si>
    <t>DISPOSITIVO DE PROTEÇÃO CONTRA SURTOS (DPS), CLASSE 2, MONOPOLAR, Uc 275 V, In/Imax 20 kA / 45 kA (OU MAIOR), Up DE 1,5 kV (OU MENOR), FORNECIMENTO DE BASE E PLUGUE</t>
  </si>
  <si>
    <t>DISPOSITIVO DE PROTEÇÃO CONTRA SURTOS (DPS), CLASSE 1/2, MONOPOLAR, Uc 275 V, Iimp/Imax 12,5 kA / 60 kA (OU MAIOR), Up DE 1,5 kV (OU MENOR), FORNECIMENTO DE BASE E PLUGUE</t>
  </si>
  <si>
    <t>Chaves de Partida e Controle de Velocidade</t>
  </si>
  <si>
    <t>INVERSOR DE FREQUÊNCIA, POTÊNCIA 7,5 cv, TENSÃO DE ALIMENTAÇÃO 220 V, FREQUÊNCIA 60 Hz</t>
  </si>
  <si>
    <t>Pacote com 01 un.</t>
  </si>
  <si>
    <t>Contatores de Potência</t>
  </si>
  <si>
    <t>CONTATOR DE POTÊNCIA TRIPOLAR, CATEGORIA AC3 Ie = 25 A, BOBINA DE COMANDO 220 VCA, CONTATOS AUXILIARES 1 NA + 1 NF</t>
  </si>
  <si>
    <t>CONTATOR DE POTÊNCIA TRIPOLAR, CATEGORIA AC3 Ie = 40 A, BOBINA DE COMANDO 220 VCA, CONTATOS AUXILIARES 1 NA + 1 NF</t>
  </si>
  <si>
    <t>Relés Térmicos</t>
  </si>
  <si>
    <t>RELÉ TÉRMICO DE SOBRECARGA, LINHA INDUSTRIAL, CORRENTE AJUSTÁVEL DE 17 A A 25 A, TENSÃO DE APLICAÇÃO ATÉ 690 V, COM CONTATOS AUXILIARES 1NA + 1NF (10 A), COMPATÍVEL COM MOTORES ELÉTRICOS TRIFÁSICOS</t>
  </si>
  <si>
    <t>RELÉ TÉRMICO DE SOBRECARGA, LINHA INDUSTRIAL, CORRENTE AJUSTÁVEL DE 30 A A 40 A, TENSÃO DE APLICAÇÃO ATÉ 690 V, COM CONTATOS AUXILIARES 1NA + 1NF (10 A), COMPATÍVEL COM MOTORES ELÉTRICOS TRIFÁSICOS</t>
  </si>
  <si>
    <t>Disjuntores-Motor</t>
  </si>
  <si>
    <t>DISJUNTOR-MOTOR TRIPOLAR, CORRENTE NOMINAL Ie = 40 A, FAIXA DE AJUSTE 32-40 A, TERMINAL TIPO PARAFUSO</t>
  </si>
  <si>
    <t>Botoeiras de Comando</t>
  </si>
  <si>
    <t>BOTOEIRA DE COMANDO, MONOBLOCO, TIPO PULSADOR, FACEADA, COR VERMELHA, CONTATO 1 NF, DIÂMETRO 22 mm</t>
  </si>
  <si>
    <t>BOTOEIRA DE COMANDO, MONOBLOCO, TIPO PULSADOR, FACEADA, COR VERDE, CONTATO 1 NA, DIÂMETRO 22 mm</t>
  </si>
  <si>
    <t>BOTOEIRA DE COMANDO, MONOBLOCO, TIPO COGUMELO, COM TRAVA (GIRA PARA SOLTAR), CONTATO 1 NF, DIÂMETRO 22 mm</t>
  </si>
  <si>
    <t>Chaves Comutadoras de Comando</t>
  </si>
  <si>
    <t>COMUTADORA DE 2 POSIÇÕES, MONOBLOCO, FIXA (SEM RETORNO), COR PRETA, CONTATOS 2 NA, DIÂMETRO 22 mm</t>
  </si>
  <si>
    <t>COMUTADORA DE 3 POSIÇÕES, MONOBLOCO, FIXA (SEM RETORNO), COR PRETA, CONTATOS 2 NA, DIÂMETRO 22 mm</t>
  </si>
  <si>
    <t>Sinaleiros</t>
  </si>
  <si>
    <t>SINALEIRO LUMINOSO LED, MONOBLOCO, COR BRANCA, TENSÃO DE ALIMENTAÇÃO 220 VCA, DIÂMETRO 22 mm</t>
  </si>
  <si>
    <t>SINALEIRO LUMINOSO LED, MONOBLOCO, COR VERMELHA, TENSÃO DE ALIMENTAÇÃO 220 VCA, DIÂMETRO 22 mm</t>
  </si>
  <si>
    <t>SINALEIRO LUMINOSO LED, MONOBLOCO, COR VERDE, TENSÃO DE ALIMENTAÇÃO 220 VCA, DIÂMETRO 22 mm</t>
  </si>
  <si>
    <t>SINALEIRO LUMINOSO LED, MONOBLOCO, COR AMARELA, TENSÃO DE ALIMENTAÇÃO 220 VCA, DIÂMETRO 22 mm</t>
  </si>
  <si>
    <t>BUZZER, COM SINALIZAÇÃO LUMINOSA, MONOBLOCO, COR VERMELHA, TENSÃO DE COMANDO 220 VCA, DIÂMETRO 22 mm</t>
  </si>
  <si>
    <t>Trilhos DIN</t>
  </si>
  <si>
    <t>TRILHO DE FIXAÇÃO TIPO DIN (35 x 7,5 mm), EM AÇO CARBONO ZINCADO/GALVANIZADO, COR PRATA, BASE PERFURADA, COMPRIMENTO DE 2000 mm</t>
  </si>
  <si>
    <t>Pacote com 5 un.</t>
  </si>
  <si>
    <t>Caixas Plásticas de Proteção</t>
  </si>
  <si>
    <t>CAIXA DE PROTEÇÃO PARA DISJUNTOR DIN, TERMOPLÁSTICA, COMPATÍVEL COM 01 DISJUNTOR MONOPOLAR (1P) OU BIPOLAR (2P) E 01 TOMADA, TENSÃO NOMINAL DE 250 Vca, EQUIPADA COM TRILHO PARA FIXAÇÃO DE DISPOSITIVOS EM PADRÃO DIN</t>
  </si>
  <si>
    <t>Pacote com 20 un.</t>
  </si>
  <si>
    <t>Quadros Plásticos de Sobrepor</t>
  </si>
  <si>
    <t>QUADRO DE DISTRIBUIÇÃO DE SOBREPOR, TERMOPLÁSTICO, COR BRANCA, CAPACIDADE PARA 5 MÓDULOS DIN OU 3 MÓDULOS NEMA, COM TRILHO DIN INCLUSO</t>
  </si>
  <si>
    <t>QUADRO DE DISTRIBUIÇÃO DE SOBREPOR, TERMOPLÁSTICO, COR BRANCA, CAPACIDADE PARA 9 MÓDULOS DIN OU 6 MÓDULOS NEMA, COM TRILHO DIN INCLUSO</t>
  </si>
  <si>
    <t>QUADRO DE DISTRIBUIÇÃO DE SOBREPOR, TERMOPLÁSTICO, COR BRANCA, CAPACIDADE PARA 12 MÓDULOS DIN OU 8 MÓDULOS NEMA, COM TRILHO DIN INCLUSO</t>
  </si>
  <si>
    <t>Barramentos</t>
  </si>
  <si>
    <t>BARRAMENTO TIPO PENTE (NORMA DIN), COMPRIMENTO 21 cm, 1 FASE, CORRENTE 63 A, COMPATÍVEL COM A LINHA DO QUADRO DE DISTRIBUIÇÃO</t>
  </si>
  <si>
    <t>BARRAMENTO TIPO PENTE (NORMA DIN), COMPRIMENTO 21 cm, 2 FASES, CORRENTE 63 A, COMPATÍVEL COM A LINHA DO QUADRO DE DISTRIBUIÇÃO</t>
  </si>
  <si>
    <t>BARRAMENTO TIPO PENTE (NORMA DIN), COMPRIMENTO 21 cm, 3 FASES, CORRENTE 63 A, COMPATÍVEL COM A LINHA DO QUADRO DE DISTRIBUIÇÃO</t>
  </si>
  <si>
    <t>BARRAMENTO DE DISTRIBUIÇÃO PARA TRILHO DIN, COR VERDE, CAPACIDADE 2 x 25 mm² + 8 x 16 mm², CORRENTE 80 A, COMPATÍVEL COM A LINHA DO QUADRO DE DISTRIBUIÇÃO</t>
  </si>
  <si>
    <t>BARRAMENTO DE DISTRIBUIÇÃO PARA TRILHO DIN, COR AZUL, CAPACIDADE 2 x 25 mm² + 8 x 16 mm², CORRENTE 80 A, COMPATÍVEL COM A LINHA DO QUADRO DE DISTRIBUIÇÃO</t>
  </si>
  <si>
    <t>Eletrodutos PEAD</t>
  </si>
  <si>
    <t>ELETRODUTO CORRUGADO FLEXÍVEL, DE PEAD, ANTICHAMA, DIÂMETRO NOMINAL DE 3", COR PRETA. ABNT NBR 15715</t>
  </si>
  <si>
    <t>Rolo de 50 m</t>
  </si>
  <si>
    <t>Eletrodutos Corrugados Flexíveis</t>
  </si>
  <si>
    <t>ELETRODUTO CORRUGADO FLEXÍVEL, DE PVC, ANTICHAMA, DIÂMETRO NOMINAL DE 3/4", COR AMARELA, ABNT NBR 15465</t>
  </si>
  <si>
    <t>ELETRODUTO CORRUGADO FLEXÍVEL, DE PVC, ANTICHAMA, DIÂMETRO NOMINAL DE 1", COR AMARELA, ABNT NBR 15465</t>
  </si>
  <si>
    <t>Rolo de 25 m</t>
  </si>
  <si>
    <t>Caixas de Passagem de PVC</t>
  </si>
  <si>
    <t>CAIXA DE EMBUTIR, TERMOPLÁSTICA, RETANGULAR 4X2", DIMENSÕES APROX. 100 mm X 59 mm X 45,5 mm, PARA ELETRODUTOS DE 1/2" E 3/4"</t>
  </si>
  <si>
    <t>CAIXA DE EMBUTIR PARA DRYWALL, TERMOPLÁSTICA, RETANGULAR 4X2", DIMENSÕES APROX. 65,5 mm X 108,5 mm X 48 mm, COMPATÍVEL COM ELETRODUTOS FLEXÍVEIS DE 20 mm E 25 mm</t>
  </si>
  <si>
    <t>CAIXA DE EMBUTIR, TERMOPLÁSTICA, QUADRADA 4X4", DIMENSÕES APROX. 100 mm X 104 mm X 45,5 mm, PARA ELETRODUTOS DE 1/2" E 3/4"</t>
  </si>
  <si>
    <t>CAIXA DE EMBUTIR PARA DRYWALL, TERMOPLÁSTICA, QUADRADA 4X4", DIMENSÕES APROX. 111,5 mm X 108,5 mm X 48 mm, COMPATÍVEL COM ELETRODUTOS FLEXÍVEIS DE 20 mm E 25 mm</t>
  </si>
  <si>
    <t>CAIXA DE EMBUTIR, TERMOPLÁSTICA, OCTOGONAL 4X4" COM FUNDO, DIMENSÕES APROX. 100 mm X 100 mm X 52 mm, PARA ELETRODUTOS DE 1/2" E 3/4"</t>
  </si>
  <si>
    <t>Eletrodutos Metálicos Flexíveis</t>
  </si>
  <si>
    <t>ELETRODUTO METÁLICO FLEXÍVEL, COM COBERTURA, DIÂMETRO NOMINAL DE 1"</t>
  </si>
  <si>
    <t>Rolo de 30 m</t>
  </si>
  <si>
    <t>Eletrodutos Metálicos Rígidos</t>
  </si>
  <si>
    <t>ELETRODUTO RÍGIDO, DE AÇO GALVANIZADO A FOGO (PARA USO EXTERNO), DIÂMETRO NOMINAL DE 1" (25 mm)</t>
  </si>
  <si>
    <t>Barra de 3 m</t>
  </si>
  <si>
    <t>ELETRODUTO RÍGIDO, DE AÇO GALVANIZADO A FOGO (PARA USO EXTERNO), DIÂMETRO NOMINAL DE 1.1/2" (40 mm)</t>
  </si>
  <si>
    <t>ELETRODUTO RÍGIDO, DE AÇO GALVANIZADO A FOGO (PARA USO EXTERNO), DIÂMETRO NOMINAL DE 2" (50 mm)</t>
  </si>
  <si>
    <t>Abraçadeiras Tipo D</t>
  </si>
  <si>
    <t>ABRAÇADEIRAS TIPO D, PARA ELETRODUTOS DE 1", FORNECIDAS COM PARAFUSO E PORCA</t>
  </si>
  <si>
    <t>ABRAÇADEIRAS TIPO D, PARA ELETRODUTOS DE 1.1/2", FORNECIDAS COM PARAFUSO E PORCA</t>
  </si>
  <si>
    <t>ABRAÇADEIRAS TIPO D, PARA ELETRODUTOS DE 2", FORNECIDAS COM PARAFUSO E PORCA</t>
  </si>
  <si>
    <t>Abraçadeiras Tipo U</t>
  </si>
  <si>
    <t>ABRAÇADEIRAS TIPO U, PARA ELETRODUTOS DE 1"</t>
  </si>
  <si>
    <t>ABRAÇADEIRAS TIPO U, PARA ELETRODUTOS DE 1.1/2"</t>
  </si>
  <si>
    <t>ABRAÇADEIRAS TIPO U, PARA ELETRODUTOS DE 2"</t>
  </si>
  <si>
    <t>Abraçadeiras Tipo Chaveta</t>
  </si>
  <si>
    <t>ABRAÇADEIRAS TIPO CHAVETA, PARA ELETRODUTOS DE 1"</t>
  </si>
  <si>
    <t>ABRAÇADEIRAS TIPO CHAVETA, PARA ELETRODUTOS DE 1.1/2"</t>
  </si>
  <si>
    <t>ABRAÇADEIRAS TIPO CHAVETA, PARA ELETRODUTOS DE 2"</t>
  </si>
  <si>
    <t>Abraçadeiras Tipo Unha</t>
  </si>
  <si>
    <t>ABRAÇADEIRA TIPO UNHA REFORÇADA, PARA ELETRODUTOS DE 1"</t>
  </si>
  <si>
    <t>ABRAÇADEIRA TIPO UNHA REFORÇADA, PARA ELETRODUTOS DE 1.1/2"</t>
  </si>
  <si>
    <t>ABRAÇADEIRA TIPO UNHA REFORÇADA, PARA ELETRODUTOS DE 2"</t>
  </si>
  <si>
    <t>Luvas de Emenda para Eletrodutos Metálicos</t>
  </si>
  <si>
    <t>LUVA DE EMENDA PARA ELETRODUTOS METÁLICOS DE 1", SEM ROSCA</t>
  </si>
  <si>
    <t>LUVA DE EMENDA PARA ELETRODUTOS METÁLICOS DE 1.1/2", SEM ROSCA</t>
  </si>
  <si>
    <t>LUVA DE EMENDA PARA ELETRODUTOS METÁLICOS DE 2", SEM ROSCA</t>
  </si>
  <si>
    <t>Buchas de Acabamento para Eletrodutos Metálicos</t>
  </si>
  <si>
    <t>BUCHA PARA ELETRODUTOS METÁLICOS DE 1"</t>
  </si>
  <si>
    <t>BUCHA PARA ELETRODUTOS METÁLICOS DE 1.1/2"</t>
  </si>
  <si>
    <t>BUCHA PARA ELETRODUTOS METÁLICOS DE 2"</t>
  </si>
  <si>
    <t>Arruelas de Acabamento para Eletrodutos Metálicos</t>
  </si>
  <si>
    <t>ARRUELA PARA ELETRODUTO METÁLICO DE 1"</t>
  </si>
  <si>
    <t>ARRUELA PARA ELETRODUTO METÁLICO DE 1.1/2"</t>
  </si>
  <si>
    <t>ARRUELA PARA ELETRODUTO METÁLICO DE 2"</t>
  </si>
  <si>
    <t>Conectores Unidut</t>
  </si>
  <si>
    <t>CONECTOR DE ELETRODUTO METÁLICO, SEM ROSCA (UNIDUT), PARA ELETRODUTOS DE 1"</t>
  </si>
  <si>
    <t>CONECTOR DE ELETRODUTO METÁLICO, SEM ROSCA (UNIDUT), PARA ELETRODUTOS DE 1.1/2"</t>
  </si>
  <si>
    <t>CONECTOR DE ELETRODUTO METÁLICO, SEM ROSCA (UNIDUT), PARA ELETRODUTOS DE 2"</t>
  </si>
  <si>
    <t>Conectores Box Reto</t>
  </si>
  <si>
    <t>CONECTOR DE ELETRODUTO METÁLICO, COM ROSCA (BOX RETO), PARA ELETRODUTOS DE 1"</t>
  </si>
  <si>
    <t>CONECTOR DE ELETRODUTO METÁLICO, COM ROSCA (BOX RETO), PARA ELETRODUTOS DE 1.1/2"</t>
  </si>
  <si>
    <t>CONECTOR DE ELETRODUTO METÁLICO, COM ROSCA (BOX RETO), PARA ELETRODUTOS DE 2"</t>
  </si>
  <si>
    <t>Conectores Macho Giratório</t>
  </si>
  <si>
    <t>CONECTOR DE ELETRODUTO METÁLICO FLEXÍVEL, TIPO MACHO, GIRATÓRIO, DIÂMETRO NOMINAL DE 1"</t>
  </si>
  <si>
    <t>Eletrocalhas</t>
  </si>
  <si>
    <t>ELETROCALHA PERFURADA, 100 X 50 MM, SEM ABA, SEM TAMPA, ACABAMENTO GALVANIZADO, CHAPA #20</t>
  </si>
  <si>
    <t>ELETROCALHA PERFURADA, 150 X 100 MM, SEM ABA, SEM TAMPA, ACABAMENTO GALVANIZADO, CHAPA #20</t>
  </si>
  <si>
    <t>ELETROCALHA PERFURADA, 200 X 100 MM, SEM ABA, SEM TAMPA, ACABAMENTO GALVANIZADO, CHAPA #20</t>
  </si>
  <si>
    <t>TAMPA DE ENCAIXE PARA ELETROCALHA DE 100 MM</t>
  </si>
  <si>
    <t>TAMPA DE ENCAIXE PARA ELETROCALHA DE 150 MM</t>
  </si>
  <si>
    <t>TAMPA DE ENCAIXE PARA ELETROCALHA DE 200 MM</t>
  </si>
  <si>
    <t>Conexões para Eletrocalhas</t>
  </si>
  <si>
    <t>CONEXÃO PARA ELETROCALHA PERFURADA DE 100 X 50 MM, TIPO X (CRUZETA), COM TAMPA</t>
  </si>
  <si>
    <t>CONEXÃO PARA ELETROCALHA PERFURADA DE 100 X 50 MM, TIPO T (HORIZONTAL), COM TAMPA</t>
  </si>
  <si>
    <t>CONEXÃO PARA ELETROCALHA PERFURADA DE 150 X 100 MM, TIPO X (CRUZETA), COM TAMPA</t>
  </si>
  <si>
    <t>CONEXÃO PARA ELETROCALHA PERFURADA DE 150 X 100 MM, TIPO T (HORIZONTAL), COM TAMPA</t>
  </si>
  <si>
    <t>CONEXÃO PARA ELETROCALHA PERFURADA DE 200 X 100 MM, TIPO X (CRUZETA), COM TAMPA</t>
  </si>
  <si>
    <t>CONEXÃO PARA ELETROCALHA PERFURADA DE 200 X 100 MM, TIPO T (HORIZONTAL), COM TAMPA</t>
  </si>
  <si>
    <t>Derivações de Eletrocalhas para Eletrodutos</t>
  </si>
  <si>
    <t>DERIVAÇÃO LATERAL DE ELETROCALHA PARA ELETRODUTOS 3/4"</t>
  </si>
  <si>
    <t>DERIVAÇÃO LATERAL DE ELETROCALHA PARA ELETRODUTOS 1"</t>
  </si>
  <si>
    <t>DERIVAÇÃO LATERAL DE ELETROCALHA PARA ELETRODUTOS 1.1/2"</t>
  </si>
  <si>
    <t>DERIVAÇÃO LATERAL DE ELETROCALHA PARA ELETRODUTOS 2"</t>
  </si>
  <si>
    <t>Talas de Emenda para Eletrocalhas</t>
  </si>
  <si>
    <t>TALA EMENDA RETA PERFURADO GALVANIZADO PARA ELETROCALHA 50 MM</t>
  </si>
  <si>
    <t>TALA EMENDA RETA PERFURADO GALVANIZADO PARA ELETROCALHA 100 MM</t>
  </si>
  <si>
    <t>Septos para Eletrocalhas</t>
  </si>
  <si>
    <t>SEPTO DIVISOR PERFURADO GALVANIZADO PARA ELETROCALHA 50 MM</t>
  </si>
  <si>
    <t>SEPTO DIVISOR PERFURADO GALVANIZADO PARA ELETROCALHA 100 MM</t>
  </si>
  <si>
    <t>Acessórios para Suspensão de Eletrocalhas</t>
  </si>
  <si>
    <t>SUSPENSÃO VERTICAL (IGREJINHA) PARA ELETROCALHA PERFURADA 100 X 50MM</t>
  </si>
  <si>
    <t>SUSPENSÃO VERTICAL (IGREJINHA) PARA ELETROCALHA PERFURADA 150 X 100MM</t>
  </si>
  <si>
    <t>SUSPENSÃO VERTICAL (IGREJINHA) PARA ELETROCALHA PERFURADA 200 X 100MM</t>
  </si>
  <si>
    <t>BARRA ROSCADA 5/16" ZINCADA</t>
  </si>
  <si>
    <t>PROLONGADOR BARRA ROSCADA 5/16" X 50 MM</t>
  </si>
  <si>
    <t>Pacote com 50 un.</t>
  </si>
  <si>
    <t>CHUMBADOR PARABOLT 5/16"X 3.1/4" PASSANTE</t>
  </si>
  <si>
    <t>Sem referência.</t>
  </si>
  <si>
    <t>PORCA SEXTAVADA EM AÇO 5/16"</t>
  </si>
  <si>
    <t>ARRUELA LISA AÇO 5/16"</t>
  </si>
  <si>
    <t>Módulos de Tomada 10 A</t>
  </si>
  <si>
    <t>MÓDULO DE TOMADA 2P+T (NBR 14136), 250 V, 10 A, COR BRANCA, COMPATÍVEL COM CONDULETE MÚLTIPLO TRAMONTINA E SISTEMA FLEX TRAMONTINA</t>
  </si>
  <si>
    <t>MÓDULO DE TOMADA 2P+T (NBR 14136), 250 V, 20 A, COR BRANCA, MODELO TRAMONTINA 57115/038, COMPATÍVEL COM CONDULETE MÚLTIPLO TRAMONTINA E SISTEMA FLEX TRAMONTINA</t>
  </si>
  <si>
    <t>Módulos de Tomada 20 A</t>
  </si>
  <si>
    <t>MÓDULO DE TOMADA 2P+T (NBR 14136), 250 V, 20 A, COR VERMELHA, COMPATÍVEL MODELO TRAMONTINA 57115/039, COMPATÍVEL COM CONDULETE MÚLTIPLO TRAMONTINA E SISTEMA FLEX TRAMONTINA</t>
  </si>
  <si>
    <t>Módulos de Interruptores e Pulsadores</t>
  </si>
  <si>
    <t>MÓDULO DE INTERRUPTOR SIMPLES, 250 V, 10 A, COR BRANCA, MODELO TRAMONTINA 57115/010, COMPATÍVEL COM CONDULETE MÚLTIPLO TRAMONTINA E SISTEMA FLEX TRAMONTINA</t>
  </si>
  <si>
    <t>MÓDULO DE INTERRUPTOR PARALELO, 250 V, 10 A, COR BRANCA, MODELO TRAMONTINA 57115/008, COMPATÍVEL COM CONDULETE MÚLTIPLO TRAMONTINA E SISTEMA FLEX TRAMONTINA</t>
  </si>
  <si>
    <t>MÓDULO DE INTERRUPTOR INTERMEDIÁRIO, 250 V, 10 A, COR BRANCA, MODELO TRAMONTINA 57115/003, COMPATÍVEL COM CONDULETE MÚLTIPLO TRAMONTINA E SISTEMA FLEX TRAMONTINA</t>
  </si>
  <si>
    <t>MÓDULO PULSADOR UNIVERSAL, COR BRANCA, MODELO TRAMONTINA 57115/025, COMPATÍVEL COM CONDULETE MÚLTIPLO TRAMONTINA E SISTEMA FLEX TRAMONTINA</t>
  </si>
  <si>
    <t>Outros Módulos</t>
  </si>
  <si>
    <t>MÓDULO TAMPA CEGA, COR BRANCA, MODELO TRAMONTINA 57115/090, COMPATÍVEL COM CONDULETE MÚLTIPLO TRAMONTINA E SISTEMA FLEX TRAMONTINA</t>
  </si>
  <si>
    <t>Conduletes e Tampas</t>
  </si>
  <si>
    <t>CONDULETE METÁLICO, TIPO MÚLTIPLO X, PARA ELETRODUTOS COM DIÂMETRO NOMINAL DE 1", COM TAMPA CEGA, COM TAMPÕES, MODELO TRAMONTINA 56200/003</t>
  </si>
  <si>
    <t>Pacote com 1 un.</t>
  </si>
  <si>
    <t>CONDULETE METÁLICO, TIPO MÚLTIPLO X, PARA ELETRODUTOS COM DIÂMETRO NOMINAL DE 1.1/2", MODELO TRAMONTINA 56200/005</t>
  </si>
  <si>
    <t>CONDULETE METÁLICO, TIPO MÚLTIPLO X, PARA ELETRODUTOS COM DIÂMETRO NOMINAL DE 2", COM TAMPA CEGA, COM TAMPÕES, MODELO TRAMONTINA 56200/006</t>
  </si>
  <si>
    <t>TAMPA PARA CONDULETE MÚLTIPLO, SEM PINTURA, 1 POSTO HORIZONTAL, PARA CONDULETES DE ELETRODUTOS DE 1", COM PARAFUSOS E SUPORTE PARA MONTAGEM DOS MÓDULOS, COMPATÍVEL COM CONDULETE MÚLTIPLO TRAMONTINA</t>
  </si>
  <si>
    <t>TAMPA PARA CONDULETE MÚLTIPLO, SEM PINTURA, 2 POSTOS HORIZONTAIS AFASTADOS, PARA CONDULETES DE ELETRODUTOS DE 1", COM PARAFUSOS E SUPORTE PARA MONTAGEM DOS MÓDULOS, COMPATÍVEL COM CONDULETE MÚLTIPLO TRAMONTINA</t>
  </si>
  <si>
    <t>TAMPA PARA CONDULETE MÚLTIPLO, SEM PINTURA, 3 POSTOS, PARA CONDULETES DE ELETRODUTOS DE 1", COM PARAFUSOS E SUPORTE PARA MONTAGEM DOS MÓDULOS,, COMPATÍVEL COM CONDULETE MÚLTIPLO TRAMONTINA</t>
  </si>
  <si>
    <t>TAMPA PARA CONDULETE MÚLTIPLO, SEM PINTURA, CEGA PARA CONDULETES DE ELETRODUTOS DE 1", COM PARAFUSOS, COMPATÍVEL COM CONDULETE MÚLTIPLO TRAMONTINA</t>
  </si>
  <si>
    <t>Acessórios para Conduletes Múltiplos</t>
  </si>
  <si>
    <t>CONECTOR BOX PARA CONDULETE MÚLTIPLO, PARA ENCAIXE DE ELETRODUTOS DE 1", COMPATÍVEL COM CONDULETE MÚLTIPLO TRAMONTINA</t>
  </si>
  <si>
    <t>CONECTOR BOX PARA CONDULETE MÚLTIPLO, PARA ENCAIXE DE ELETRODUTOS DE 1.1/2", COMPATÍVEL COM CONDULETE MÚLTIPLO TRAMONTINA</t>
  </si>
  <si>
    <t>CONECTOR BOX PARA CONDULETE MÚLTIPLO, PARA ENCAIXE DE ELETRODUTOS DE 2", COMPATÍVEL COM CONDULETE MÚLTIPLO TRAMONTINA</t>
  </si>
  <si>
    <t>TAMPÃO PARA CONDULETE MÚLTIPLO, PARA FUROS DE 1", COMPATÍVEL COM CONDULETE MÚLTIPLO TRAMONTINA</t>
  </si>
  <si>
    <t>TAMPÃO PARA CONDULETE MÚLTIPLO, PARA FUROS DE 1.1/2", COMPATÍVEL COM CONDULETE MÚLTIPLO TRAMONTINA</t>
  </si>
  <si>
    <t>TAMPÃO PARA CONDULETE MÚLTIPLO, PARA FUROS DE 2", COMPATÍVEL COM CONDULETE MÚLTIPLO TRAMONTINA</t>
  </si>
  <si>
    <t>Caixas de Passagem</t>
  </si>
  <si>
    <t>CAIXA DE PASSAGEM CEGA, METÁLICA, QUADRADA, DIMENSÕES APROX. 100 mm X 100 mm X 60 mm, PARA CONEXÃO DE ELETRODUTOS DE 1"</t>
  </si>
  <si>
    <t>CAIXA DE PASSAGEM CEGA, METÁLICA, QUADRADA, DIMENSÕES APROX. 150 mm X 150 mm X 100 mm, PARA CONEXÃO DE ELETRODUTOS DE 1.1/2"</t>
  </si>
  <si>
    <t>MÓDULO DE TOMADA 2P+T (NBR 14136), 250 V, 10 A, COR BRANCA, COMPATÍVEL COM PORTA-EQUIPAMENTOS DUTOTEC MODELO DT 64444.10</t>
  </si>
  <si>
    <t>MÓDULO DE TOMADA TOMADA 2P+T (NBR 14136), 250 V, 10 A, COR PRETA, COMPATÍVEL COM PORTA-EQUIPAMENTOS DUTOTEC MODELO DT 64444.10</t>
  </si>
  <si>
    <t>MÓDULO DE TOMADA TOMADA 2P+T (NBR 14136), 250 V, 10 A, COR VERMELHA, COMPATÍVEL COM PORTA-EQUIPAMENTOS DUTOTEC MODELO DT 64444.10</t>
  </si>
  <si>
    <t>MÓDULO DE TOMADA TOMADA 2P+T (NBR 14136), 250 V, 20 A, COR BRANCA, COMPATÍVEL COM PORTA-EQUIPAMENTOS DUTOTEC MODELO DT 64444.10</t>
  </si>
  <si>
    <t>MÓDULO DE TOMADA TOMADA 2P+T (NBR 14136), 250 V, 20 A, COR PRETA, COMPATÍVEL COM PORTA-EQUIPAMENTOS DUTOTEC MODELO DT 64444.10</t>
  </si>
  <si>
    <t>MÓDULO DE TOMADA TOMADA 2P+T (NBR 14136), 250 V, 20 A, COR VERMELHA, COMPATÍVEL COM PORTA-EQUIPAMENTOS DUTOTEC MODELO DT 64444.10</t>
  </si>
  <si>
    <t>MÓDULO DE INTERRUPTOR SIMPLES, 250 V, 10 A, COR BRANCA, COMPATÍVEL COM PORTA-EQUIPAMENTOS DUTOTEC DT 64444.10</t>
  </si>
  <si>
    <t>MÓDULO DE INTERRUPTOR PARALELO, 250 V, 10 A, COR BRANCA, COMPATÍVEL COM PORTA-EQUIPAMENTOS DUTOTEC DT 64444.10</t>
  </si>
  <si>
    <t>MÓDULO DE INTERRUPTOR INTERMEDIÁRIO, 250 V, 10 A, COR BRANCA, COMPATÍVEL COM PORTA-EQUIPAMENTOS DUTOTEC DT 64444.10</t>
  </si>
  <si>
    <t>MÓDULO DE INTERRUPTOR BIPOLAR, 250 V, 10 A, COR BRANCA, COMPATÍVEL COM PORTA-EQUIPAMENTOS DUTOTEC DT 64444.10</t>
  </si>
  <si>
    <t>MÓDULO DE PULSADOR SEM GRAVAÇÃO, 250 V, 10 A, COR BRANCA, COMPATÍVEL COM PORTA-EQUIPAMENTOS DUTOTEC DT 64444.10</t>
  </si>
  <si>
    <t>MÓDULO CEGO, COR BRANCA, COMPATÍVEL COM PORTA-EQUIPAMENTOS DUTOTEC MODELO DT 64444.10</t>
  </si>
  <si>
    <t>MOLDURA PARA INFORMÁTICA RJ-45 / HDMI / USB A+C / CAT 6, COMPATÍVEL COM PORTA EQUIPAMENTOS DUTOTEC DT 64444.10</t>
  </si>
  <si>
    <t>Bastidores e Placas</t>
  </si>
  <si>
    <t>BASTIDOR 2X4, PARA INSTALAÇÃO DE 3 MÓDULOS, MODELO PEZZI 58998</t>
  </si>
  <si>
    <t>BASTIDOR 4X4, PARA INSTALAÇÃO DE 6 MÓDULOS, MODELO PEZZI 58996</t>
  </si>
  <si>
    <t>PLACA 2X4, PARA 3 MÓDULOS, COR BRANCA, MODELO PEZZI 50700</t>
  </si>
  <si>
    <t>PLACA 4X4, PARA 6 MÓDULOS, COR BRANCA, MODELO PEZZI 50710</t>
  </si>
  <si>
    <t>Caixas Plásticas de Sobrepor</t>
  </si>
  <si>
    <t>CAIXA DE SOBREPOR PARA CANALETA (LINHA LIZFLEX), TERMOPLÁSTICA, COR BRANCA, DIMENSÕES APROX. 51,5 mm X 71 mm X 43 mm, PARA 1 POSTO, PARA USO COM CANALETAS PLÁSTICAS</t>
  </si>
  <si>
    <t>CAIXA DE SOBREPOR PARA CANALETA (LINHA LIZFLEX), TERMOPLÁSTICA, COR BRANCA, DIMENSÕES APROX. 68 mm X 71 mm X 43 mm, PARA 2 POSTOS, PARA USO COM CANALETAS PLÁSTICAS</t>
  </si>
  <si>
    <t>Canaletas Plásticas</t>
  </si>
  <si>
    <t>CANALETA PARA CABOS, TERMOPLÁSTICA, DIMENSÕES 20 mm X 10 mm X 2000 mm, COR BRANCA, COM FITA DUPLA FACE E DIVISÓRIA INTERNA, COMPATÍVEL COM USO DE CAIXAS DE SOBREPOR TRAMONTINA DA LINHA LIZFLEX</t>
  </si>
  <si>
    <t>Pacote com 25 un.</t>
  </si>
  <si>
    <t>Canaletas Metálicas</t>
  </si>
  <si>
    <t>CANALETA DUTOTEC STANDARD, DUPLO 25 mm, TIPO D, COR BRANCA, MODELO DT 12241.00</t>
  </si>
  <si>
    <t>CANALETA DUTOTEC SLIM,  COR BRANCA, COM BASE E TAMPA, MODELO DS 19040</t>
  </si>
  <si>
    <t>Curvas para Canaletas Metálicas</t>
  </si>
  <si>
    <t>CURVA HORIZONTAL 90° PARA CANALETA DUTOTEC STANDARD 25 mm, COR BRANCA, MODELO DT 35140.00</t>
  </si>
  <si>
    <t>CURVA VERTICAL 90°, COM ACESSO EM ABS, PARA CANALETA DUTOTEC STANDARD 25 mm, COR BRANCA. MODELO DT 37540.00</t>
  </si>
  <si>
    <t>Adaptadores de Canaletas Metálicas para Eletroduto</t>
  </si>
  <si>
    <t>ADAPTADOR DE ELETRODUTO EM ALUMÍNIO INJETADO, 3x 3/4", PARA CANALETA DUTOTEC STANDARD DE 25 mm, COR NATURAL, MODELO DT 47200.00</t>
  </si>
  <si>
    <t>ADAPTADOR DE ELETRODUTO EM ALUMÍNIO INJETADO, 3x 1", PARA CANALETA DUTOTEC STANDARD DE 25 mm, COR NATURAL, MODELO DT 47600.00</t>
  </si>
  <si>
    <t>Arremantes e Tampas para Canaletas Metálicas</t>
  </si>
  <si>
    <t>ARREMATE DE TAMPA DUTOTEC, COR BRANCA, MODELO DT 47940.00</t>
  </si>
  <si>
    <t>TAMPA PARA CANALETA DUTOTEC STANDARD, PLANA RANHURADA, COR BRANCA, MODELO DT 15040.00</t>
  </si>
  <si>
    <t>TAMPA TERMINAL, PARA CANALETA DUTOTEC STANDARD 25 mm, COR BRANCA, MODELO DT 49140.00</t>
  </si>
  <si>
    <t>Porta Equipamentos para Canaletas Metálicas</t>
  </si>
  <si>
    <t>PORTA EQUIPAMENTOS STANDARD, COR BRANCA, MODELO DT 64444.10 (COMPATÍVEL COM MÓDULOS PEZZI)</t>
  </si>
  <si>
    <t>ADAPTADOR DE PORTA EQUIPAMENTOS PARA DUTOTEC SLIM, COR BRANCA, MODELO DS 19140</t>
  </si>
  <si>
    <t>Pacote com 30 un.</t>
  </si>
  <si>
    <t>Caixas de Derivação para Canaletas Metálicas</t>
  </si>
  <si>
    <t>CAIXA DE DERIVAÇÃO PARA CANALETAS DUTOTEC STANDARD 25mm, COR BRANCA, TIPO T 125x125mm, MODELO DT 52440.00</t>
  </si>
  <si>
    <t>Lâmpadas E27 (Alta Potência)</t>
  </si>
  <si>
    <t>LÂMPADA LED, TIPO ALTA POTÊNCIA, BASE E27, FLUXO LUMINOSO MÍNIMO DE 4000 lm, EFICIÊNCIA LUMINOSA MÍNIMA DE 80 lm/W,  TEMPERATURA DE COR DE 6500 K (BRANCO FRIO), ÍNDICE DE REPRODUÇÃO DE CORES (IRC) MAIOR OU IGUAL A 80, BIVOLT</t>
  </si>
  <si>
    <t>LÂMPADA LED, TIPO ALTA POTÊNCIA, BASE E27, FLUXO LUMINOSO MÍNIMO DE 4000 lm, EFICIÊNCIA LUMINOSA MÍNIMA DE 80 lm/W,  TEMPERATURA DE COR DE 4000 K (BRANCO NEUTRO), ÍNDICE DE REPRODUÇÃO DE CORES (IRC) MAIOR OU IGUAL A 80, BIVOLT</t>
  </si>
  <si>
    <t>LÂMPADA LED, TIPO ALTA POTÊNCIA, BASE E27, FLUXO LUMINOSO MÍNIMO DE 5500 lm, EFICIÊNCIA LUMINOSA MÍNIMA DE 85 lm/W,  TEMPERATURA DE COR DE 6500 K (BRANCO FRIO), ÍNDICE DE REPRODUÇÃO DE CORES (IRC) MAIOR OU IGUAL A 80, BIVOLT</t>
  </si>
  <si>
    <t>Lâmpadas E27 (Tipo Bulbo)</t>
  </si>
  <si>
    <t>LÂMPADA LED, TIPO BULBO, BASE E27, FLUXO LUMINOSO MÍNIMO DE 800 lm, EFICIÊNCIA LUMINOSA MÍNIMA DE 85 lm/W, TEMPERATURA DE COR 6500 K (BRANCO FRIO), IRC MAIOR OU IGUAL A 80, BIVOLT</t>
  </si>
  <si>
    <t>LÂMPADA LED, TIPO BULBO, BASE E27, FLUXO LUMINOSO MÍNIMO DE 800 lm, EFICIÊNCIA LUMINOSA MÍNIMA DE 85 lm/W, TEMPERATURA DE COR 4000 K (BRANCO NEUTRO), IRC MAIOR OU IGUAL A 80, BIVOLT</t>
  </si>
  <si>
    <t>LÂMPADA LED, TIPO BULBO, BASE E27, FLUXO LUMINOSO MÍNIMO DE 800 lm, EFICIÊNCIA LUMINOSA MÍNIMA DE 85 lm/W, TEMPERATURA DE COR 3000 K (BRANCO QUENTE), IRC MAIOR OU IGUAL A 80, BIVOLT</t>
  </si>
  <si>
    <t>TASCHIBRA / LÂMPADA LED TKL 60 / 9W 3000K (ref. 61080246)
Ou equivalente</t>
  </si>
  <si>
    <t>LÂMPADA LED, TIPO BULBO, BASE E27, FLUXO LUMINOSO MÍNIMO DE 1500 lm, EFICIÊNCIA LUMINOSA MÍNIMA DE 85 lm/W, TEMPERATURA DE COR 6500 K (BRANCO FRIO), IRC MAIOR OU IGUAL A 80, BIVOLT</t>
  </si>
  <si>
    <t>LÂMPADA LED, TIPO BULBO, BASE E27, FLUXO LUMINOSO MÍNIMO DE 1500 lm, EFICIÊNCIA LUMINOSA MÍNIMA DE 85 lm/W, TEMPERATURA DE COR 4000 K (BRANCO NEUTRO), IRC MAIOR OU IGUAL A 80, BIVOLT</t>
  </si>
  <si>
    <t>Lâmpadas E27 (Tipos PAR 20 e PAR 30)</t>
  </si>
  <si>
    <t>LÂMPADA LED, TIPO PAR 20, BASE E27, FLUXO LUMINOSO MÍNIMO DE 500 lm, EFICIÊNCIA LUMINOSA MÍNIMA DE 70 lm/W, TEMPERATURA DE COR 6500 K (BRANCO FRIO), IRC MAIOR OU IGUAL A 80, BIVOLT</t>
  </si>
  <si>
    <t>LÂMPADA LED, TIPO PAR 20, BASE E27, FLUXO LUMINOSO MÍNIMO DE 500 lm, EFICIÊNCIA LUMINOSA MÍNIMA DE 70 lm/W, TEMPERATURA DE COR 4000 K (BRANCO NEUTRO), IRC MAIOR OU IGUAL A 80, BIVOLT</t>
  </si>
  <si>
    <t>LÂMPADA LED, TIPO PAR 20, BASE E27, FLUXO LUMINOSO MÍNIMO DE 500 lm, EFICIÊNCIA LUMINOSA MÍNIMA DE 70 lm/W, TEMPERATURA DE COR 2700 K (BRANCO QUENTE), IRC MAIOR OU IGUAL A 80, BIVOLT</t>
  </si>
  <si>
    <t>LÂMPADA LED, TIPO PAR 30,  BASE E27, FLUXO LUMINOSO MÍNIMO DE 900 lm, EFICIÊNCIA LUMINOSA MÍNIMA DE 80 lm/W, TEMPERATURA DE COR 6500 K (BRANCO FRIO), BIVOLT</t>
  </si>
  <si>
    <t>LÂMPADA LED, TIPO PAR 30,  BASE E27, FLUXO LUMINOSO MÍNIMO DE 900 lm, EFICIÊNCIA LUMINOSA MÍNIMA DE 80 lm/W, TEMPERATURA DE COR 4000 K (BRANCO NEUTRO), BIVOLT</t>
  </si>
  <si>
    <t>LÂMPADA LED, TIPO PAR 30,  BASE E27, FLUXO LUMINOSO MÍNIMO DE 900 lm, EFICIÊNCIA LUMINOSA MÍNIMA DE 80 lm/W, TEMPERATURA DE COR 2700 K (BRANCO QUENTE), BIVOLT</t>
  </si>
  <si>
    <t>Lâmpadas E27 ou E14 (Tipo Vela)</t>
  </si>
  <si>
    <t>LÂMPADA LED, TIPO VELA, COM FILAMENTO RETO, BASE E27 (PREFERENCIALMENTE) OU E14, FLUXO LUMINOSO MÍNIMO DE 180 lm, EFICIÊNCIA LUMINOSA MÍNIMA DE 90 lm/W, TEMPERATURA DE COR 2200 K, BIVOLT</t>
  </si>
  <si>
    <t>LÂMPADA LED, TIPO VELA, COM FILAMENTO RETO, COM VIDRO TRANSPARENTE, BASE E27 (PREFERENCIALMENTE) OU E14, FLUXO LUMINOSO MÍNIMO DE 400 lm, EFICIÊNCIA LUMINOSA MÍNIMA DE 80 lm/W, TEMPERATURA DE COR 6500 K (BRANCO FRIO), IRC MAIOR OU IGUAL A 80, BIVOLT</t>
  </si>
  <si>
    <t>LÂMPADA LED, TIPO VELA, COM FILAMENTO RETO, COM VIDRO TRANSPARENTE, BASE E27 (PREFERENCIALMENTE) OU E14, FLUXO LUMINOSO MÍNIMO DE 400 lm, EFICIÊNCIA LUMINOSA MÍNIMA DE 80 lm/W, TEMPERATURA DE COR 4000 K (BRANCO NEUTRO), IRC MAIOR OU IGUAL A 80, BIVOLT</t>
  </si>
  <si>
    <t>LÂMPADA LED, TIPO VELA, COM FILAMENTO RETO, COM VIDRO TRANSPARENTE, BASE E27 (PREFERENCIALMENTE) OU E14, FLUXO LUMINOSO MÍNIMO DE 400 lm, EFICIÊNCIA LUMINOSA MÍNIMA DE 80 lm/W, TEMPERATURA DE COR 2700 K (BRANCO QUENTE), IRC MAIOR OU IGUAL A 80, BIVOLT</t>
  </si>
  <si>
    <t>Lâmpadas G13</t>
  </si>
  <si>
    <t>LÂMPADA LED, TIPO T8, BASE G13, FLUXO LUMINOSO MÍNIMO DE 900 lm, EFICIÊNCIA LUMINOSA MÍNIMA DE 80 lm/W, TEMPERATURA DE COR 6500 K (BRANCO FRIO), BIVOLT, IRC MAIOR OU IGUAL A 80, COMPRIMENTO 60 cm</t>
  </si>
  <si>
    <t>LÂMPADA LED, TIPO T8, BASE G13, FLUXO LUMINOSO MÍNIMO DE 900 lm, EFICIÊNCIA LUMINOSA MÍNIMA DE 80 lm/W, TEMPERATURA DE COR 4000 K (BRANCO NEUTRO), BIVOLT, IRC MAIOR OU IGUAL A 80, COMPRIMENTO 60 cm</t>
  </si>
  <si>
    <t>LÂMPADA LED, TIPO T8, BASE G13, FLUXO LUMINOSO MÍNIMO DE 1800 lm, EFICIÊNCIA LUMINOSA MÍNIMA DE 80 lm/W, TEMPERATURA DE COR 6500 K (BRANCO FRIO), BIVOLT, IRC MAIOR OU IGUAL A 80, COMPRIMENTO 120 cm</t>
  </si>
  <si>
    <t>LÂMPADA LED, TIPO T8, BASE G13, FLUXO LUMINOSO MÍNIMO DE 1800 lm, EFICIÊNCIA LUMINOSA MÍNIMA DE 80 lm/W, TEMPERATURA DE COR 4000 K (BRANCO NEUTRO), BIVOLT, IRC MAIOR OU IGUAL A 80, COMPRIMENTO 120 cm</t>
  </si>
  <si>
    <t>Soquetes em Geral</t>
  </si>
  <si>
    <t>SOQUETE E27 EM PORCELANA, COR BRANCA, PARA USO INTERNO, SEM RABICHO, 250 V, 4 A</t>
  </si>
  <si>
    <t>SOQUETE E27 EM PORCELANA, COR BRANCA, PARA USO EXTERNO, SEM RABICHO, 250 V, 4 A</t>
  </si>
  <si>
    <t>SOQUETE PARA LÂMPADA DICRÓICA, BASE GU10, CORPO EM CERÂMICA (PORCELANA), CONTATOS EM LIGA DE COBRE, COM RABICHO (CHICOTE) DE COMPRIMENTO APROX. DE 100 mm COM ISOLAÇÃO TÉRMICA, TENSÃO NOMINAL ATÉ 250 V, CORRENTE NOMINAL MÍNIMA DE 2 A, PARA USO INTERNO</t>
  </si>
  <si>
    <t>SOQUETE BASE E14, PLASTICO, TIPO PENDENTE, 250 V, 1 A, COR BRANCA</t>
  </si>
  <si>
    <t>SOQUETE ADAPTADOR E27 PARA E14 EM PBT, COR BRANCA, PARA USO INTERNO, SEM RABICHO, 250 V, 4 A</t>
  </si>
  <si>
    <t>Luminárias Tipo Painel - Modelo de Embutir em Forro de Gesso</t>
  </si>
  <si>
    <t>LUMINÁRIA LED, TIPO PAINEL PARA EMBUTIR, QUADRADA (DIMENSÕES APROX.: 30 cm x 30 cm), FLUXO LUMINOSO MÍNIMO DE 2400 lm, EFICIÊNCIA LUMINOSA MÍNIMO DE 100 lm/W, TEMPERATURA DE COR 6500 K (BRANCO FRIO), BIVOLT</t>
  </si>
  <si>
    <t>LUMINÁRIA LED, TIPO PAINEL PARA EMBUTIR, QUADRADA (DIMENSÕES APROX.: 30 cm x 30 cm), FLUXO LUMINOSO MÍNIMO DE 2400 lm, EFICIÊNCIA LUMINOSA MÍNIMO DE 100 lm/W, TEMPERATURA DE COR 4000 K (BRANCO NEUTRO), BIVOLT</t>
  </si>
  <si>
    <t>LUMINÁRIA LED, TIPO PAINEL PARA EMBUTIR, QUADRADA (DIMENSÕES APROX.: 30 cm x 30 cm), FLUXO LUMINOSO MÍNIMO DE 2400 lm, EFICIÊNCIA LUMINOSA MÍNIMO DE 100 lm/W, TEMPERATURA DE COR 3000 K (BRANCO QUENTE), BIVOLT</t>
  </si>
  <si>
    <t>Luminárias Tipo Painel - Modelo de Embutir em Forro Modular</t>
  </si>
  <si>
    <t>LUMINÁRIA LED, TIPO PAINEL, PARA EMBUTIR EM FORRO MODULAR, DIMENSÕES APROX. 62,5 cm x 62,5 cm, FLUXO LUMINOSO MÍNIMO DE 4500 lm, EFICIÊNCIA LUMINOSA MÍNIMA DE 80 lm/W, TEMPERATURA DE COR DE 6500 K (BRANCO FRIO), BIVOLT</t>
  </si>
  <si>
    <t>LUMINÁRIA LED, TIPO PAINEL, PARA EMBUTIR EM FORRO MODULAR, DIMENSÕES APROX. 62,5 cm x 62,5 cm, FLUXO LUMINOSO MÍNIMO DE 4500 lm, EFICIÊNCIA LUMINOSA MÍNIMA DE 80 lm/W, TEMPERATURA DE COR DE 4000 K (BRANCO NEUTRO), BIVOLT</t>
  </si>
  <si>
    <t>LUMINÁRIA LED, TIPO PAINEL, PARA EMBUTIR EM FORRO MODULAR, DIMENSÕES APROX. 62,5 cm x 62,5 cm, FLUXO LUMINOSO MÍNIMO DE 4500 lm, EFICIÊNCIA LUMINOSA MÍNIMA DE 80 lm/W, TEMPERATURA DE COR DE 3000 K (BRANCO QUENTE), BIVOLT</t>
  </si>
  <si>
    <t>Luminárias Tipo Painel - Modelo de Sobrepor</t>
  </si>
  <si>
    <t>LUMINÁRIA LED, TIPO PAINEL, PARA SOBREPOR, DIMENSÕES APROX. 120 cm x 30 cm, FLUXO LUMINOSO MÍNIMO DE 4500 lm, EFICIÊNCIA LUMINOSA MÍNIMA DE 100 lm/W, TEMPERATURA DE COR DE 4000 K (BRANCO NEUTRO), BIVOLT</t>
  </si>
  <si>
    <t>Luminárias de Emergência</t>
  </si>
  <si>
    <t>LUMINÁRIA DE EMERGÊNCIA, 30 LEDS, COM PLUGUE E FIO, FLUXO LUMINOSO MÁXIMO DE 100 lm POR NO MÍNIMO 2h, TEMPERATURA DE COR 6500 K (BRANCO FRIO), PARA USO INTERNO, COM BATERIA RECARREGÁVEL, BOTÃO DE TESTE E ACENDIMENTO AUTOMÁTICO NA FALTA DE ENERGIA ELÉTRICA, BIVOLT</t>
  </si>
  <si>
    <t>BLOCO AUTÔNOMO DE ACLARAMENTO, FLUXO LUMINOSO MÁXIMO DE 1200 lm POR NO MÍNIMO 3h, TEMPERATURA DE COR 6500 K (BRANCO FRIO), PARA USO INTERNO, COM BATERIA RECARREGÁVEL, BOTÃO DE TESTE E ACENDIMENTO AUTOMÁTICO NA FALTA DE ENERGIA ELÉTRICA, BIVOLT</t>
  </si>
  <si>
    <t>Refletores</t>
  </si>
  <si>
    <t>REFLETOR LED, GRAU DE PROTEÇÃO MÍNIMO IP65, ÂNGULO DE ABERTURA DE 120 GRAUS, FLUXO LUMINOSO MÍNIMO DE 18.000 lm, EFICIÊNCIA LUMINOSA MÍNIMA DE 90 lm/W, TEMPERATURA DE COR 6500 K (BRANCO FRIO), BIVOLT</t>
  </si>
  <si>
    <t>REFLETOR LED, RGB, POTÊNCIA DE 200 W, ÂNGULO DE ABERTURA DE 110 GRAUS, COM PROGRAMAÇÃO DE COR POR CONTROLE REMOTO</t>
  </si>
  <si>
    <t>REFLETOR LED, GRAU DE PROTEÇÃO MÍNIMO IP65, ÂNGULO DE ABERTURA DE 120 GRAUS, FLUXO LUMINOSO MÍNIMO DE 2.250 lm, EFICIÊNCIA LUMINOSA MÍNIMA DE 90 lm/W, TEMPERATURA DE COR 6500 K (BRANCO FRIO), BIVOLT</t>
  </si>
  <si>
    <t>Cabos CAT6</t>
  </si>
  <si>
    <t>Rolo de 305 m</t>
  </si>
  <si>
    <t>Patch Cords CAT6</t>
  </si>
  <si>
    <t>PATCH CORD, CAT6, COBERTURA LSZH, COMPRIMENTO 1,5 m, COR CINZA</t>
  </si>
  <si>
    <t>PATCH CORD, CAT6, COBERTURA LSZH, COMPRIMENTO 3 m, COR CINZA</t>
  </si>
  <si>
    <t>Conectores RJ-45 CAT6</t>
  </si>
  <si>
    <t>CONECTOR RJ-45 FÊMEA (KEYSTONE JACK), CAT6, COR BRANCA, COMPATÍVEL COM PORTA-EQUIPAMENTOS DUTOTEC</t>
  </si>
  <si>
    <t>CONECTOR RJ-45 MACHO, CAT6, TRANSPARENTE</t>
  </si>
  <si>
    <t>Racks</t>
  </si>
  <si>
    <t>MINI RACK DE PAREDE DESMONTÁVEL, 12U / 19 POLEGADAS, PROFUNDIDADE 570MM, CHAPA DE AÇO, COR PRETA</t>
  </si>
  <si>
    <t>MINI RACK DE PAREDE DESMONTÁVEL, 8U / 19 POLEGADAS, PROFUNDIDADE 570MM, CHAPA DE AÇO, COR PRETA</t>
  </si>
  <si>
    <t>KIT DE FIXAÇÃO PARA RACK (PORCA GAIOLA E PARAFUSO), M5, ACABAMENTO BICROMATIZADO, PADRÃO 19 POLEGADAS</t>
  </si>
  <si>
    <t>Patch Panels</t>
  </si>
  <si>
    <t>PATCH PANEL CARREGADO (PCB), CAT6, 24 PORTAS, 1U / 19 POLEGADAS, IDENTIFICAÇÃO SERIGRAFADA, COR PRETA</t>
  </si>
  <si>
    <t>Acessórios</t>
  </si>
  <si>
    <t>UNIDADE DE DISTRIBUIÇÃO DE ENERGIA (PDU), 06 TOMADAS 2P+T (10 A), PADRÃO 19 POLEGADAS / 1U, CABO 1,5 m, COR PRETA</t>
  </si>
  <si>
    <t>ORGANIZADOR DE CABOS HORIZONTAL (TIPO PENTE), 19 POLEGADAS / 1U, COM TAMPA REMOVÍVEL, CHAPA DE AÇO, COR PRETA</t>
  </si>
  <si>
    <t>Modelo Ofertado</t>
  </si>
  <si>
    <t>Quantidade</t>
  </si>
  <si>
    <t>Preço Total do Item</t>
  </si>
  <si>
    <t>Preço Unitário Ofertado</t>
  </si>
  <si>
    <t>Preço Total Ofertado</t>
  </si>
  <si>
    <t>pacote com 1 un.</t>
  </si>
  <si>
    <t>CABO DE PAR TRANÇADO (U/UTP), CAT6, 4 PARES x 23 AWG, COBERTURA LSZH, COR CINZA</t>
  </si>
  <si>
    <r>
      <rPr>
        <b/>
        <sz val="11"/>
        <color rgb="FF000000"/>
        <rFont val="Aptos Narrow"/>
        <family val="2"/>
      </rPr>
      <t xml:space="preserve">TRAMONTINA / Interruptor DR 2 Polos Classe AC 63 A 30 mA 6 kA (ref. 58014/072)
</t>
    </r>
    <r>
      <rPr>
        <sz val="11"/>
        <color rgb="FF000000"/>
        <rFont val="Aptos Narrow"/>
        <family val="2"/>
      </rPr>
      <t>Ou equivalente</t>
    </r>
  </si>
  <si>
    <r>
      <rPr>
        <b/>
        <sz val="11"/>
        <color rgb="FF000000"/>
        <rFont val="Aptos Narrow"/>
        <family val="2"/>
      </rPr>
      <t xml:space="preserve">TRAMONTINA / Interruptor DR 4 Polos Classe AC 63 A 30 mA 6 kA (ref. 58014/077)
</t>
    </r>
    <r>
      <rPr>
        <sz val="11"/>
        <color rgb="FF000000"/>
        <rFont val="Aptos Narrow"/>
        <family val="2"/>
      </rPr>
      <t>Ou equivalente</t>
    </r>
  </si>
  <si>
    <r>
      <rPr>
        <b/>
        <sz val="11"/>
        <color rgb="FF000000"/>
        <rFont val="Aptos Narrow"/>
        <family val="2"/>
      </rPr>
      <t xml:space="preserve">TRAMONTINA / Minidisjuntor Monopolar Curva C 10 A 6 kA (ref. TDJ6-1C10)
</t>
    </r>
    <r>
      <rPr>
        <sz val="11"/>
        <color rgb="FF000000"/>
        <rFont val="Aptos Narrow"/>
        <family val="2"/>
      </rPr>
      <t>Ou equivalente</t>
    </r>
  </si>
  <si>
    <r>
      <rPr>
        <b/>
        <sz val="11"/>
        <color rgb="FF000000"/>
        <rFont val="Aptos Narrow"/>
        <family val="2"/>
      </rPr>
      <t xml:space="preserve">TRAMONTINA / Minidisjuntor Monopolar Curva C 16 A 6 kA (ref. TDJ6-1C16)
</t>
    </r>
    <r>
      <rPr>
        <sz val="11"/>
        <color rgb="FF000000"/>
        <rFont val="Aptos Narrow"/>
        <family val="2"/>
      </rPr>
      <t>Ou equivalente</t>
    </r>
  </si>
  <si>
    <r>
      <rPr>
        <b/>
        <sz val="11"/>
        <color rgb="FF000000"/>
        <rFont val="Aptos Narrow"/>
        <family val="2"/>
      </rPr>
      <t xml:space="preserve">TRAMONTINA / Minidisjuntor Monopolar Curva C 20 A 6 kA (ref. TDJ6-1C20)
</t>
    </r>
    <r>
      <rPr>
        <sz val="11"/>
        <color rgb="FF000000"/>
        <rFont val="Aptos Narrow"/>
        <family val="2"/>
      </rPr>
      <t>Ou equivalente</t>
    </r>
  </si>
  <si>
    <r>
      <rPr>
        <b/>
        <sz val="11"/>
        <color rgb="FF000000"/>
        <rFont val="Aptos Narrow"/>
        <family val="2"/>
      </rPr>
      <t xml:space="preserve">TRAMONTINA / Minidisjuntor Monopolar Curva C 25 A 6 kA (ref. TDJ6-1C25)
</t>
    </r>
    <r>
      <rPr>
        <sz val="11"/>
        <color rgb="FF000000"/>
        <rFont val="Aptos Narrow"/>
        <family val="2"/>
      </rPr>
      <t>Ou equivalente</t>
    </r>
  </si>
  <si>
    <r>
      <rPr>
        <b/>
        <sz val="11"/>
        <color rgb="FF000000"/>
        <rFont val="Aptos Narrow"/>
        <family val="2"/>
      </rPr>
      <t xml:space="preserve">TRAMONTINA / Minidisjuntor Monopolar Curva C 32 A 6 kA (ref. TDJ6-1C32)
</t>
    </r>
    <r>
      <rPr>
        <sz val="11"/>
        <color rgb="FF000000"/>
        <rFont val="Aptos Narrow"/>
        <family val="2"/>
      </rPr>
      <t>Ou equivalente</t>
    </r>
  </si>
  <si>
    <r>
      <rPr>
        <b/>
        <sz val="11"/>
        <color rgb="FF000000"/>
        <rFont val="Aptos Narrow"/>
        <family val="2"/>
      </rPr>
      <t xml:space="preserve">TRAMONTINA / Minidisjuntor Monopolar Curva C 40 A 6 kA (ref. TDJ6-1C40)
</t>
    </r>
    <r>
      <rPr>
        <sz val="11"/>
        <color rgb="FF000000"/>
        <rFont val="Aptos Narrow"/>
        <family val="2"/>
      </rPr>
      <t>Ou equivalente</t>
    </r>
  </si>
  <si>
    <r>
      <rPr>
        <b/>
        <sz val="11"/>
        <color rgb="FF000000"/>
        <rFont val="Aptos Narrow"/>
        <family val="2"/>
      </rPr>
      <t xml:space="preserve">TRAMONTINA / Minidisjuntor Monopolar Curva C 50 A 6 kA (ref. TDJ6-1C50)
</t>
    </r>
    <r>
      <rPr>
        <sz val="11"/>
        <color rgb="FF000000"/>
        <rFont val="Aptos Narrow"/>
        <family val="2"/>
      </rPr>
      <t>Ou equivalente</t>
    </r>
  </si>
  <si>
    <r>
      <rPr>
        <b/>
        <sz val="11"/>
        <color rgb="FF000000"/>
        <rFont val="Aptos Narrow"/>
        <family val="2"/>
      </rPr>
      <t xml:space="preserve">TRAMONTINA / Minidisjuntor Monopolar Curva C 63 A 6 kA (ref. TDJ6-1C63)
</t>
    </r>
    <r>
      <rPr>
        <sz val="11"/>
        <color rgb="FF000000"/>
        <rFont val="Aptos Narrow"/>
        <family val="2"/>
      </rPr>
      <t>Ou equivalente</t>
    </r>
  </si>
  <si>
    <r>
      <rPr>
        <b/>
        <sz val="11"/>
        <color rgb="FF000000"/>
        <rFont val="Aptos Narrow"/>
        <family val="2"/>
      </rPr>
      <t xml:space="preserve">TRAMONTINA / Minidisjuntor Bipolar Curva C 10 A 6 kA (ref. TDJ6-2C10)
</t>
    </r>
    <r>
      <rPr>
        <sz val="11"/>
        <color rgb="FF000000"/>
        <rFont val="Aptos Narrow"/>
        <family val="2"/>
      </rPr>
      <t>Ou equivalente</t>
    </r>
  </si>
  <si>
    <r>
      <rPr>
        <b/>
        <sz val="11"/>
        <color rgb="FF000000"/>
        <rFont val="Aptos Narrow"/>
        <family val="2"/>
      </rPr>
      <t xml:space="preserve">TRAMONTINA / Minidisjuntor Bipolar Curva C 16 A 6 kA (ref. TDJ6-2C16)
</t>
    </r>
    <r>
      <rPr>
        <sz val="11"/>
        <color rgb="FF000000"/>
        <rFont val="Aptos Narrow"/>
        <family val="2"/>
      </rPr>
      <t>Ou equivalente</t>
    </r>
  </si>
  <si>
    <r>
      <rPr>
        <b/>
        <sz val="11"/>
        <color rgb="FF000000"/>
        <rFont val="Aptos Narrow"/>
        <family val="2"/>
      </rPr>
      <t xml:space="preserve">TRAMONTINA / Minidisjuntor Bipolar Curva C 20 A 6 kA (ref. TDJ6-2C20)
</t>
    </r>
    <r>
      <rPr>
        <sz val="11"/>
        <color rgb="FF000000"/>
        <rFont val="Aptos Narrow"/>
        <family val="2"/>
      </rPr>
      <t>Ou equivalente</t>
    </r>
  </si>
  <si>
    <r>
      <rPr>
        <b/>
        <sz val="11"/>
        <color rgb="FF000000"/>
        <rFont val="Aptos Narrow"/>
        <family val="2"/>
      </rPr>
      <t xml:space="preserve">TRAMONTINA / Minidisjuntor Bipolar Curva C 25 A 6 kA (ref. TDJ6-2C25)
</t>
    </r>
    <r>
      <rPr>
        <sz val="11"/>
        <color rgb="FF000000"/>
        <rFont val="Aptos Narrow"/>
        <family val="2"/>
      </rPr>
      <t>Ou equivalente</t>
    </r>
  </si>
  <si>
    <r>
      <rPr>
        <b/>
        <sz val="11"/>
        <color rgb="FF000000"/>
        <rFont val="Aptos Narrow"/>
        <family val="2"/>
      </rPr>
      <t xml:space="preserve">TRAMONTINA / Minidisjuntor Bipolar Curva C 32 A 6 kA (ref. TDJ6-2C32)
</t>
    </r>
    <r>
      <rPr>
        <sz val="11"/>
        <color rgb="FF000000"/>
        <rFont val="Aptos Narrow"/>
        <family val="2"/>
      </rPr>
      <t>Ou equivalente</t>
    </r>
  </si>
  <si>
    <r>
      <rPr>
        <b/>
        <sz val="11"/>
        <color rgb="FF000000"/>
        <rFont val="Aptos Narrow"/>
        <family val="2"/>
      </rPr>
      <t xml:space="preserve">TRAMONTINA / Minidisjuntor Bipolar Curva C 40 A 6 kA (ref. TDJ6-2C40)
</t>
    </r>
    <r>
      <rPr>
        <sz val="11"/>
        <color rgb="FF000000"/>
        <rFont val="Aptos Narrow"/>
        <family val="2"/>
      </rPr>
      <t>Ou equivalente</t>
    </r>
  </si>
  <si>
    <r>
      <rPr>
        <b/>
        <sz val="11"/>
        <color rgb="FF000000"/>
        <rFont val="Aptos Narrow"/>
        <family val="2"/>
      </rPr>
      <t xml:space="preserve">TRAMONTINA / Minidisjuntor Bipolar Curva C 50 A 6 kA (ref. TDJ6-2C50)
</t>
    </r>
    <r>
      <rPr>
        <sz val="11"/>
        <color rgb="FF000000"/>
        <rFont val="Aptos Narrow"/>
        <family val="2"/>
      </rPr>
      <t>Ou equivalente</t>
    </r>
  </si>
  <si>
    <r>
      <rPr>
        <b/>
        <sz val="11"/>
        <color rgb="FF000000"/>
        <rFont val="Aptos Narrow"/>
        <family val="2"/>
      </rPr>
      <t xml:space="preserve">TRAMONTINA / Minidisjuntor Bipolar Curva C 63 A 6 kA (ref. TDJ6-2C63)
</t>
    </r>
    <r>
      <rPr>
        <sz val="11"/>
        <color rgb="FF000000"/>
        <rFont val="Aptos Narrow"/>
        <family val="2"/>
      </rPr>
      <t>Ou equivalente</t>
    </r>
  </si>
  <si>
    <r>
      <rPr>
        <b/>
        <sz val="11"/>
        <color rgb="FF000000"/>
        <rFont val="Aptos Narrow"/>
        <family val="2"/>
      </rPr>
      <t xml:space="preserve">TRAMONTINA / Minidisjuntor Tripolar Curva C 10 A 6 kA (ref. TDJ6-3C10)
</t>
    </r>
    <r>
      <rPr>
        <sz val="11"/>
        <color rgb="FF000000"/>
        <rFont val="Aptos Narrow"/>
        <family val="2"/>
      </rPr>
      <t>Ou equivalente</t>
    </r>
  </si>
  <si>
    <r>
      <rPr>
        <b/>
        <sz val="11"/>
        <color rgb="FF000000"/>
        <rFont val="Aptos Narrow"/>
        <family val="2"/>
      </rPr>
      <t xml:space="preserve">TRAMONTINA / Minidisjuntor Tripolar Curva C 16 A 6 kA (ref. TDJ6-3C16)
</t>
    </r>
    <r>
      <rPr>
        <sz val="11"/>
        <color rgb="FF000000"/>
        <rFont val="Aptos Narrow"/>
        <family val="2"/>
      </rPr>
      <t>Ou equivalente</t>
    </r>
  </si>
  <si>
    <r>
      <rPr>
        <b/>
        <sz val="11"/>
        <color rgb="FF000000"/>
        <rFont val="Aptos Narrow"/>
        <family val="2"/>
      </rPr>
      <t xml:space="preserve">TRAMONTINA / Minidisjuntor Tripolar Curva C 20 A 6 kA (ref. TDJ6-3C20)
</t>
    </r>
    <r>
      <rPr>
        <sz val="11"/>
        <color rgb="FF000000"/>
        <rFont val="Aptos Narrow"/>
        <family val="2"/>
      </rPr>
      <t>Ou equivalente</t>
    </r>
  </si>
  <si>
    <r>
      <rPr>
        <b/>
        <sz val="11"/>
        <color rgb="FF000000"/>
        <rFont val="Aptos Narrow"/>
        <family val="2"/>
      </rPr>
      <t xml:space="preserve">TRAMONTINA / Minidisjuntor Tripolar Curva C 25 A 6 kA (ref. TDJ6-3C25)
</t>
    </r>
    <r>
      <rPr>
        <sz val="11"/>
        <color rgb="FF000000"/>
        <rFont val="Aptos Narrow"/>
        <family val="2"/>
      </rPr>
      <t>Ou equivalente</t>
    </r>
  </si>
  <si>
    <r>
      <rPr>
        <b/>
        <sz val="11"/>
        <color rgb="FF000000"/>
        <rFont val="Aptos Narrow"/>
        <family val="2"/>
      </rPr>
      <t xml:space="preserve">TRAMONTINA / Minidisjuntor Tripolar Curva C 32 A 6 kA (ref. TDJ6-3C32)
</t>
    </r>
    <r>
      <rPr>
        <sz val="11"/>
        <color rgb="FF000000"/>
        <rFont val="Aptos Narrow"/>
        <family val="2"/>
      </rPr>
      <t>Ou equivalente</t>
    </r>
  </si>
  <si>
    <r>
      <rPr>
        <b/>
        <sz val="11"/>
        <color rgb="FF000000"/>
        <rFont val="Aptos Narrow"/>
        <family val="2"/>
      </rPr>
      <t xml:space="preserve">TRAMONTINA / Minidisjuntor Tripolar Curva C 40 A 6 kA (ref. TDJ6-3C40)
</t>
    </r>
    <r>
      <rPr>
        <sz val="11"/>
        <color rgb="FF000000"/>
        <rFont val="Aptos Narrow"/>
        <family val="2"/>
      </rPr>
      <t>Ou equivalente</t>
    </r>
  </si>
  <si>
    <r>
      <rPr>
        <b/>
        <sz val="11"/>
        <color rgb="FF000000"/>
        <rFont val="Aptos Narrow"/>
        <family val="2"/>
      </rPr>
      <t xml:space="preserve">TRAMONTINA / Minidisjuntor Tripolar Curva C 50 A 6 kA (ref. TDJ6-3C50)
</t>
    </r>
    <r>
      <rPr>
        <sz val="11"/>
        <color rgb="FF000000"/>
        <rFont val="Aptos Narrow"/>
        <family val="2"/>
      </rPr>
      <t>Ou equivalente</t>
    </r>
  </si>
  <si>
    <r>
      <rPr>
        <b/>
        <sz val="11"/>
        <color rgb="FF000000"/>
        <rFont val="Aptos Narrow"/>
        <family val="2"/>
      </rPr>
      <t xml:space="preserve">TRAMONTINA / Minidisjuntor Tripolar Curva C 63 A 6 kA (ref. TDJ6-3C63)
</t>
    </r>
    <r>
      <rPr>
        <sz val="11"/>
        <color rgb="FF000000"/>
        <rFont val="Aptos Narrow"/>
        <family val="2"/>
      </rPr>
      <t>Ou equivalente</t>
    </r>
  </si>
  <si>
    <r>
      <rPr>
        <b/>
        <sz val="11"/>
        <color rgb="FF000000"/>
        <rFont val="Aptos Narrow"/>
        <family val="2"/>
      </rPr>
      <t xml:space="preserve">TRAMONTINA / Minidisjuntor Tripolar Curva C 80 A 10 kA (ref. TDJ10–3C80)
</t>
    </r>
    <r>
      <rPr>
        <sz val="11"/>
        <color rgb="FF000000"/>
        <rFont val="Aptos Narrow"/>
        <family val="2"/>
      </rPr>
      <t>Ou equivalente</t>
    </r>
  </si>
  <si>
    <r>
      <rPr>
        <b/>
        <sz val="11"/>
        <color rgb="FF000000"/>
        <rFont val="Aptos Narrow"/>
        <family val="2"/>
      </rPr>
      <t xml:space="preserve">TRAMONTINA / Minidisjuntor Tripolar Curva C 80 A 10 kA (ref. TDJ10–3C100)
</t>
    </r>
    <r>
      <rPr>
        <sz val="11"/>
        <color rgb="FF000000"/>
        <rFont val="Aptos Narrow"/>
        <family val="2"/>
      </rPr>
      <t>Ou equivalente</t>
    </r>
  </si>
  <si>
    <r>
      <rPr>
        <b/>
        <sz val="11"/>
        <color rgb="FF000000"/>
        <rFont val="Aptos Narrow"/>
        <family val="2"/>
      </rPr>
      <t xml:space="preserve">TRAMONTINA </t>
    </r>
    <r>
      <rPr>
        <sz val="11"/>
        <color rgb="FF000000"/>
        <rFont val="Aptos Narrow"/>
        <family val="2"/>
      </rPr>
      <t>/ Minidisjuntor Tripolar Curva C 80 A 10 kA (ref. TDJ10–3C125)
Ou equivalente</t>
    </r>
  </si>
  <si>
    <r>
      <rPr>
        <b/>
        <sz val="11"/>
        <color rgb="FF000000"/>
        <rFont val="Aptos Narrow"/>
        <family val="2"/>
      </rPr>
      <t xml:space="preserve">CLAMPER / DPS Front 275 V 45kA (ref. 019118)
</t>
    </r>
    <r>
      <rPr>
        <sz val="11"/>
        <color rgb="FF000000"/>
        <rFont val="Aptos Narrow"/>
        <family val="2"/>
      </rPr>
      <t>Ou equivalente</t>
    </r>
  </si>
  <si>
    <r>
      <rPr>
        <b/>
        <sz val="11"/>
        <color rgb="FF000000"/>
        <rFont val="Aptos Narrow"/>
        <family val="2"/>
      </rPr>
      <t xml:space="preserve">CLAMPER / DPS Front 275 V 12,5 / 60 kA (ref. 026979)
</t>
    </r>
    <r>
      <rPr>
        <sz val="11"/>
        <color rgb="FF000000"/>
        <rFont val="Aptos Narrow"/>
        <family val="2"/>
      </rPr>
      <t>Ou equivalente</t>
    </r>
  </si>
  <si>
    <r>
      <rPr>
        <b/>
        <sz val="11"/>
        <color rgb="FF000000"/>
        <rFont val="Aptos Narrow"/>
        <family val="2"/>
      </rPr>
      <t xml:space="preserve">WEG </t>
    </r>
    <r>
      <rPr>
        <sz val="11"/>
        <color rgb="FF000000"/>
        <rFont val="Aptos Narrow"/>
        <family val="2"/>
      </rPr>
      <t>/ Inversor CFW500C24P0T2DB20G2 (ref. 15575701)
Ou equivalente</t>
    </r>
  </si>
  <si>
    <r>
      <rPr>
        <b/>
        <sz val="11"/>
        <color rgb="FF000000"/>
        <rFont val="Aptos Narrow"/>
        <family val="2"/>
      </rPr>
      <t xml:space="preserve">WEG / Contator CWB25-11-30D23 25A 220V 50/60Hz (ref. 12075682)
</t>
    </r>
    <r>
      <rPr>
        <sz val="11"/>
        <color rgb="FF000000"/>
        <rFont val="Aptos Narrow"/>
        <family val="2"/>
      </rPr>
      <t>Ou equivalente</t>
    </r>
  </si>
  <si>
    <r>
      <rPr>
        <b/>
        <sz val="11"/>
        <color rgb="FF000000"/>
        <rFont val="Aptos Narrow"/>
        <family val="2"/>
      </rPr>
      <t xml:space="preserve">WEG / Contator CWB40-11-30D23 40A 220V 50/60Hz (ref. 13539284)
</t>
    </r>
    <r>
      <rPr>
        <sz val="11"/>
        <color rgb="FF000000"/>
        <rFont val="Aptos Narrow"/>
        <family val="2"/>
      </rPr>
      <t>Ou equivalente</t>
    </r>
  </si>
  <si>
    <r>
      <rPr>
        <b/>
        <sz val="11"/>
        <color rgb="FF000000"/>
        <rFont val="Aptos Narrow"/>
        <family val="2"/>
      </rPr>
      <t xml:space="preserve">TRAMONTINA / TRR2-25 (ref. 58015/345)
</t>
    </r>
    <r>
      <rPr>
        <sz val="11"/>
        <color rgb="FF000000"/>
        <rFont val="Aptos Narrow"/>
        <family val="2"/>
      </rPr>
      <t>Ou equivalente</t>
    </r>
  </si>
  <si>
    <r>
      <rPr>
        <b/>
        <sz val="11"/>
        <color rgb="FF000000"/>
        <rFont val="Aptos Narrow"/>
        <family val="2"/>
      </rPr>
      <t xml:space="preserve">TRAMONTINA / TRR2-93 (ref. 58015/348)
</t>
    </r>
    <r>
      <rPr>
        <sz val="11"/>
        <color rgb="FF000000"/>
        <rFont val="Aptos Narrow"/>
        <family val="2"/>
      </rPr>
      <t>Ou equivalente</t>
    </r>
  </si>
  <si>
    <r>
      <rPr>
        <b/>
        <sz val="11"/>
        <color rgb="FF000000"/>
        <rFont val="Aptos Narrow"/>
        <family val="2"/>
      </rPr>
      <t xml:space="preserve">WEG / DISJUNTOR-MOTOR AZ MPW40-3-U040 32-40 A Parafuso (ref. 12382551)
</t>
    </r>
    <r>
      <rPr>
        <sz val="11"/>
        <color rgb="FF000000"/>
        <rFont val="Aptos Narrow"/>
        <family val="2"/>
      </rPr>
      <t>Ou equivalente</t>
    </r>
  </si>
  <si>
    <r>
      <rPr>
        <b/>
        <sz val="11"/>
        <color rgb="FF000000"/>
        <rFont val="Aptos Narrow"/>
        <family val="2"/>
      </rPr>
      <t xml:space="preserve">WEG / BOTAO CSW-MBFM1-01 (ref. 15985193)
</t>
    </r>
    <r>
      <rPr>
        <sz val="11"/>
        <color rgb="FF000000"/>
        <rFont val="Aptos Narrow"/>
        <family val="2"/>
      </rPr>
      <t>Ou equivalente</t>
    </r>
  </si>
  <si>
    <r>
      <rPr>
        <b/>
        <sz val="11"/>
        <color rgb="FF000000"/>
        <rFont val="Aptos Narrow"/>
        <family val="2"/>
      </rPr>
      <t xml:space="preserve">WEG / BOTAO CSW-MBFM2-02 (ref. 15985287)
</t>
    </r>
    <r>
      <rPr>
        <sz val="11"/>
        <color rgb="FF000000"/>
        <rFont val="Aptos Narrow"/>
        <family val="2"/>
      </rPr>
      <t>Ou equivalente</t>
    </r>
  </si>
  <si>
    <r>
      <rPr>
        <b/>
        <sz val="11"/>
        <color rgb="FF000000"/>
        <rFont val="Aptos Narrow"/>
        <family val="2"/>
      </rPr>
      <t xml:space="preserve">WEG / BOTAO CSW-MBC1-01 (ref. 15985659)
</t>
    </r>
    <r>
      <rPr>
        <sz val="11"/>
        <color rgb="FF000000"/>
        <rFont val="Aptos Narrow"/>
        <family val="2"/>
      </rPr>
      <t>Ou equivalente</t>
    </r>
  </si>
  <si>
    <r>
      <rPr>
        <b/>
        <sz val="11"/>
        <color rgb="FF000000"/>
        <rFont val="Aptos Narrow"/>
        <family val="2"/>
      </rPr>
      <t xml:space="preserve">WEG / CSW-MCKM2F5-20 (ref. 15985592)
</t>
    </r>
    <r>
      <rPr>
        <sz val="11"/>
        <color rgb="FF000000"/>
        <rFont val="Aptos Narrow"/>
        <family val="2"/>
      </rPr>
      <t>Ou equivalente</t>
    </r>
  </si>
  <si>
    <r>
      <rPr>
        <b/>
        <sz val="11"/>
        <color rgb="FF000000"/>
        <rFont val="Aptos Narrow"/>
        <family val="2"/>
      </rPr>
      <t xml:space="preserve">WEG / CSW-MCKM3F5-20 (ref. 15985597)
</t>
    </r>
    <r>
      <rPr>
        <sz val="11"/>
        <color rgb="FF000000"/>
        <rFont val="Aptos Narrow"/>
        <family val="2"/>
      </rPr>
      <t>Ou equivalente</t>
    </r>
  </si>
  <si>
    <r>
      <rPr>
        <b/>
        <sz val="11"/>
        <color rgb="FF000000"/>
        <rFont val="Aptos Narrow"/>
        <family val="2"/>
      </rPr>
      <t xml:space="preserve">WEG / CSW-MSD0-D23 (ref. 15985138)
</t>
    </r>
    <r>
      <rPr>
        <sz val="11"/>
        <color rgb="FF000000"/>
        <rFont val="Aptos Narrow"/>
        <family val="2"/>
      </rPr>
      <t>Ou equivalente</t>
    </r>
  </si>
  <si>
    <r>
      <rPr>
        <b/>
        <sz val="11"/>
        <color rgb="FF000000"/>
        <rFont val="Aptos Narrow"/>
        <family val="2"/>
      </rPr>
      <t xml:space="preserve">WEG / CSW-MSD1-D23 (ref. 15985139)
</t>
    </r>
    <r>
      <rPr>
        <sz val="11"/>
        <color rgb="FF000000"/>
        <rFont val="Aptos Narrow"/>
        <family val="2"/>
      </rPr>
      <t>Ou equivalente</t>
    </r>
  </si>
  <si>
    <r>
      <rPr>
        <b/>
        <sz val="11"/>
        <color rgb="FF000000"/>
        <rFont val="Aptos Narrow"/>
        <family val="2"/>
      </rPr>
      <t xml:space="preserve">WEG / CSW-MSD2-D23 (ref. 15985143)
</t>
    </r>
    <r>
      <rPr>
        <sz val="11"/>
        <color rgb="FF000000"/>
        <rFont val="Aptos Narrow"/>
        <family val="2"/>
      </rPr>
      <t>Ou equivalente</t>
    </r>
  </si>
  <si>
    <r>
      <rPr>
        <b/>
        <sz val="11"/>
        <color rgb="FF000000"/>
        <rFont val="Aptos Narrow"/>
        <family val="2"/>
      </rPr>
      <t xml:space="preserve">WEG / CSW-MSD3-D23 (ref. 15985141)
</t>
    </r>
    <r>
      <rPr>
        <sz val="11"/>
        <color rgb="FF000000"/>
        <rFont val="Aptos Narrow"/>
        <family val="2"/>
      </rPr>
      <t>Ou equivalente</t>
    </r>
  </si>
  <si>
    <r>
      <rPr>
        <b/>
        <sz val="11"/>
        <color rgb="FF000000"/>
        <rFont val="Aptos Narrow"/>
        <family val="2"/>
      </rPr>
      <t xml:space="preserve">WEG / CSW-MBZI1-D23-P65 (ref. 15987771)
</t>
    </r>
    <r>
      <rPr>
        <sz val="11"/>
        <color rgb="FF000000"/>
        <rFont val="Aptos Narrow"/>
        <family val="2"/>
      </rPr>
      <t>Ou equivalente</t>
    </r>
  </si>
  <si>
    <r>
      <rPr>
        <b/>
        <sz val="11"/>
        <color rgb="FF000000"/>
        <rFont val="Aptos Narrow"/>
        <family val="2"/>
      </rPr>
      <t xml:space="preserve">PHOENIX CONTACT / NS 35/ 7,5 ZN PERF 2000MM (ref. 1206421)
</t>
    </r>
    <r>
      <rPr>
        <sz val="11"/>
        <color rgb="FF000000"/>
        <rFont val="Aptos Narrow"/>
        <family val="2"/>
      </rPr>
      <t>Ou equivalente</t>
    </r>
  </si>
  <si>
    <r>
      <rPr>
        <b/>
        <sz val="11"/>
        <color rgb="FF000000"/>
        <rFont val="Aptos Narrow"/>
        <family val="2"/>
      </rPr>
      <t xml:space="preserve">TRAMONTINA / Caixa de proteção para disjuntor e tomada (ref. 56300/200)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</si>
  <si>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Quadro de sobrepor para 5 DIN (ref. 56300/021)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</si>
  <si>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Quadro de sobrepor para 9 DIN (ref. 56300/022)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</si>
  <si>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Quadro de sobrepor para 12 DIN (ref. 56300/023)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</si>
  <si>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Barramento pente monofásico (ref. 56300/100)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</si>
  <si>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Barramento pente bifásico (ref. 56300/103)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</si>
  <si>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Barramento pente trifásico (ref. 56300/104)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</si>
  <si>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Barramento terra (ref. 56300/120)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</si>
  <si>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Barramento neutro (ref. 56300/121)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</si>
  <si>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COBRECOM / Cabo Superatox Flex HEPR 90°C 0,6/1,0 kV
</t>
    </r>
    <r>
      <rPr>
        <sz val="11"/>
        <color rgb="FF000000"/>
        <rFont val="Aptos Narrow"/>
        <family val="2"/>
      </rPr>
      <t>Ou equivalente</t>
    </r>
  </si>
  <si>
    <r>
      <rPr>
        <b/>
        <sz val="11"/>
        <color rgb="FF000000"/>
        <rFont val="Aptos Narrow"/>
        <family val="2"/>
      </rPr>
      <t xml:space="preserve">COBRECOM / Cabo Superatox Flex HEPR 90°C 0,6/1,0 kV Multicondutores
</t>
    </r>
    <r>
      <rPr>
        <sz val="11"/>
        <color rgb="FF000000"/>
        <rFont val="Aptos Narrow"/>
        <family val="2"/>
      </rPr>
      <t>Ou equivalente</t>
    </r>
  </si>
  <si>
    <r>
      <rPr>
        <b/>
        <sz val="11"/>
        <color rgb="FF000000"/>
        <rFont val="Aptos Narrow"/>
        <family val="2"/>
      </rPr>
      <t xml:space="preserve">COBRECOM / Cabo Superatox Flex 450/750 V
</t>
    </r>
    <r>
      <rPr>
        <sz val="11"/>
        <color rgb="FF000000"/>
        <rFont val="Aptos Narrow"/>
        <family val="2"/>
      </rPr>
      <t>Ou equivalente</t>
    </r>
  </si>
  <si>
    <r>
      <rPr>
        <b/>
        <sz val="11"/>
        <color rgb="FF000000"/>
        <rFont val="Aptos Narrow"/>
        <family val="2"/>
      </rPr>
      <t xml:space="preserve">INTELLI / TPP - Terminal Pré-Isolado Tipo Pino (ref. TPP-2,5-8)
</t>
    </r>
    <r>
      <rPr>
        <sz val="11"/>
        <color rgb="FF000000"/>
        <rFont val="Aptos Narrow"/>
        <family val="2"/>
      </rPr>
      <t>Ou equivalente</t>
    </r>
  </si>
  <si>
    <r>
      <rPr>
        <b/>
        <sz val="11"/>
        <color rgb="FF000000"/>
        <rFont val="Aptos Narrow"/>
        <family val="2"/>
      </rPr>
      <t xml:space="preserve">INTELLI / Terminal Pré-Isolado Tipo Pino (ref. TPP-6-12)
</t>
    </r>
    <r>
      <rPr>
        <sz val="11"/>
        <color rgb="FF000000"/>
        <rFont val="Aptos Narrow"/>
        <family val="2"/>
      </rPr>
      <t>Ou equivalente</t>
    </r>
  </si>
  <si>
    <r>
      <rPr>
        <b/>
        <sz val="11"/>
        <color rgb="FF000000"/>
        <rFont val="Aptos Narrow"/>
        <family val="2"/>
      </rPr>
      <t xml:space="preserve">INTELLI / Terminal Pré-isolado Tipo Olhal (ref. TP-2,5-8)
</t>
    </r>
    <r>
      <rPr>
        <sz val="11"/>
        <color rgb="FF000000"/>
        <rFont val="Aptos Narrow"/>
        <family val="2"/>
      </rPr>
      <t>Ou equivalente</t>
    </r>
  </si>
  <si>
    <r>
      <rPr>
        <b/>
        <sz val="11"/>
        <color rgb="FF000000"/>
        <rFont val="Aptos Narrow"/>
        <family val="2"/>
      </rPr>
      <t xml:space="preserve">INTELLI / Terminal Pré-isolado Tipo Olhal (ref. TP-6-8)
</t>
    </r>
    <r>
      <rPr>
        <sz val="11"/>
        <color rgb="FF000000"/>
        <rFont val="Aptos Narrow"/>
        <family val="2"/>
      </rPr>
      <t>Ou equivalente</t>
    </r>
  </si>
  <si>
    <r>
      <rPr>
        <b/>
        <sz val="11"/>
        <color rgb="FF000000"/>
        <rFont val="Aptos Narrow"/>
        <family val="2"/>
      </rPr>
      <t xml:space="preserve">INTELLI / Terminal Pré-isolado Tipo Forquilha (ref. TPF-2,5-5)
</t>
    </r>
    <r>
      <rPr>
        <sz val="11"/>
        <color rgb="FF000000"/>
        <rFont val="Aptos Narrow"/>
        <family val="2"/>
      </rPr>
      <t>Ou equivalente</t>
    </r>
  </si>
  <si>
    <r>
      <rPr>
        <b/>
        <sz val="11"/>
        <color rgb="FF000000"/>
        <rFont val="Aptos Narrow"/>
        <family val="2"/>
      </rPr>
      <t xml:space="preserve">INTELLI / Terminal Pré-isolado Tipo Forquilha (ref. TPF-6-5)
</t>
    </r>
    <r>
      <rPr>
        <sz val="11"/>
        <color rgb="FF000000"/>
        <rFont val="Aptos Narrow"/>
        <family val="2"/>
      </rPr>
      <t>Ou equivalente</t>
    </r>
  </si>
  <si>
    <r>
      <rPr>
        <b/>
        <sz val="11"/>
        <color rgb="FF000000"/>
        <rFont val="Aptos Narrow"/>
        <family val="2"/>
      </rPr>
      <t xml:space="preserve">INTELLI / Terminal Pré-Isolado Tipo Ilhós (ref. TI-2,5-8)
</t>
    </r>
    <r>
      <rPr>
        <sz val="11"/>
        <color rgb="FF000000"/>
        <rFont val="Aptos Narrow"/>
        <family val="2"/>
      </rPr>
      <t>Ou equivalente</t>
    </r>
  </si>
  <si>
    <r>
      <rPr>
        <b/>
        <sz val="11"/>
        <color rgb="FF000000"/>
        <rFont val="Aptos Narrow"/>
        <family val="2"/>
      </rPr>
      <t xml:space="preserve">INTELLI / Terminal Pré-Isolado Tipo Ilhós (ref. TI-6-12)
</t>
    </r>
    <r>
      <rPr>
        <sz val="11"/>
        <color rgb="FF000000"/>
        <rFont val="Aptos Narrow"/>
        <family val="2"/>
      </rPr>
      <t>Ou equivalente</t>
    </r>
  </si>
  <si>
    <r>
      <rPr>
        <b/>
        <sz val="11"/>
        <color rgb="FF000000"/>
        <rFont val="Aptos Narrow"/>
        <family val="2"/>
      </rPr>
      <t xml:space="preserve">INTELLI / Terminal Pré-Isolado Tipo Ilhós (ref. TI-10-12)
</t>
    </r>
    <r>
      <rPr>
        <sz val="11"/>
        <color rgb="FF000000"/>
        <rFont val="Aptos Narrow"/>
        <family val="2"/>
      </rPr>
      <t>Ou equivalente</t>
    </r>
  </si>
  <si>
    <r>
      <rPr>
        <b/>
        <sz val="11"/>
        <color rgb="FF000000"/>
        <rFont val="Aptos Narrow"/>
        <family val="2"/>
      </rPr>
      <t xml:space="preserve">INTELLI / Terminal Pré-isolado Tipo Macho (ref. MA-2,5-6)
</t>
    </r>
    <r>
      <rPr>
        <sz val="11"/>
        <color rgb="FF000000"/>
        <rFont val="Aptos Narrow"/>
        <family val="2"/>
      </rPr>
      <t>Ou equivalente</t>
    </r>
  </si>
  <si>
    <r>
      <rPr>
        <b/>
        <sz val="11"/>
        <color rgb="FF000000"/>
        <rFont val="Aptos Narrow"/>
        <family val="2"/>
      </rPr>
      <t xml:space="preserve">INTELLI / Terminal Pré-isolado Tipo Macho (ref. MA-6-6)
</t>
    </r>
    <r>
      <rPr>
        <sz val="11"/>
        <color rgb="FF000000"/>
        <rFont val="Aptos Narrow"/>
        <family val="2"/>
      </rPr>
      <t>Ou equivalente</t>
    </r>
  </si>
  <si>
    <r>
      <rPr>
        <b/>
        <sz val="11"/>
        <color rgb="FF000000"/>
        <rFont val="Aptos Narrow"/>
        <family val="2"/>
      </rPr>
      <t xml:space="preserve">INTELLI / Terminal Pré-isolado Tipo Fêmea (ref. FE-2,5-6)
</t>
    </r>
    <r>
      <rPr>
        <sz val="11"/>
        <color rgb="FF000000"/>
        <rFont val="Aptos Narrow"/>
        <family val="2"/>
      </rPr>
      <t>Ou equivalente</t>
    </r>
  </si>
  <si>
    <r>
      <rPr>
        <b/>
        <sz val="11"/>
        <color rgb="FF000000"/>
        <rFont val="Aptos Narrow"/>
        <family val="2"/>
      </rPr>
      <t xml:space="preserve">INTELLI / Terminal Pré-isolado Tipo Fêmea (ref. FE-6-6)
</t>
    </r>
    <r>
      <rPr>
        <sz val="11"/>
        <color rgb="FF000000"/>
        <rFont val="Aptos Narrow"/>
        <family val="2"/>
      </rPr>
      <t>Ou equivalente</t>
    </r>
  </si>
  <si>
    <r>
      <rPr>
        <b/>
        <sz val="11"/>
        <color rgb="FF000000"/>
        <rFont val="Aptos Narrow"/>
        <family val="2"/>
      </rPr>
      <t xml:space="preserve">INTELLI / Luva de Emenda Pré-isolada (ref. LEP-2,5)
</t>
    </r>
    <r>
      <rPr>
        <sz val="11"/>
        <color rgb="FF000000"/>
        <rFont val="Aptos Narrow"/>
        <family val="2"/>
      </rPr>
      <t>Ou equivalente</t>
    </r>
  </si>
  <si>
    <r>
      <rPr>
        <b/>
        <sz val="11"/>
        <color rgb="FF000000"/>
        <rFont val="Aptos Narrow"/>
        <family val="2"/>
      </rPr>
      <t xml:space="preserve">INTELLI / Luva de Emenda Pré-isolada (ref. LEP-6)
</t>
    </r>
    <r>
      <rPr>
        <sz val="11"/>
        <color rgb="FF000000"/>
        <rFont val="Aptos Narrow"/>
        <family val="2"/>
      </rPr>
      <t>Ou equivalente</t>
    </r>
  </si>
  <si>
    <r>
      <rPr>
        <b/>
        <sz val="11"/>
        <color rgb="FF000000"/>
        <rFont val="Aptos Narrow"/>
        <family val="2"/>
      </rPr>
      <t xml:space="preserve">TRAMONTINA / Terminal a Compressão 16 mm² (ref. 55935/009)
</t>
    </r>
    <r>
      <rPr>
        <sz val="11"/>
        <color rgb="FF000000"/>
        <rFont val="Aptos Narrow"/>
        <family val="2"/>
      </rPr>
      <t>Ou equivalente</t>
    </r>
  </si>
  <si>
    <r>
      <rPr>
        <b/>
        <sz val="11"/>
        <color rgb="FF000000"/>
        <rFont val="Aptos Narrow"/>
        <family val="2"/>
      </rPr>
      <t xml:space="preserve">TRAMONTINA / Terminal a Compressão 25 mm² (ref. 55935/011)
</t>
    </r>
    <r>
      <rPr>
        <sz val="11"/>
        <color rgb="FF000000"/>
        <rFont val="Aptos Narrow"/>
        <family val="2"/>
      </rPr>
      <t>Ou equivalente</t>
    </r>
  </si>
  <si>
    <r>
      <rPr>
        <b/>
        <sz val="11"/>
        <color rgb="FF000000"/>
        <rFont val="Aptos Narrow"/>
        <family val="2"/>
      </rPr>
      <t xml:space="preserve">TRAMONTINA / Terminal a Compressão 35 mm² (ref. 55935/013)
</t>
    </r>
    <r>
      <rPr>
        <sz val="11"/>
        <color rgb="FF000000"/>
        <rFont val="Aptos Narrow"/>
        <family val="2"/>
      </rPr>
      <t>Ou equivalente</t>
    </r>
  </si>
  <si>
    <r>
      <rPr>
        <b/>
        <sz val="11"/>
        <color rgb="FF000000"/>
        <rFont val="Aptos Narrow"/>
        <family val="2"/>
      </rPr>
      <t xml:space="preserve">TRAMONTINA / Terminal à Compressão 50 mm² (ref. 55935/014)
</t>
    </r>
    <r>
      <rPr>
        <sz val="11"/>
        <color rgb="FF000000"/>
        <rFont val="Aptos Narrow"/>
        <family val="2"/>
      </rPr>
      <t>Ou equivalente</t>
    </r>
  </si>
  <si>
    <r>
      <rPr>
        <b/>
        <sz val="11"/>
        <color rgb="FF000000"/>
        <rFont val="Aptos Narrow"/>
        <family val="2"/>
      </rPr>
      <t xml:space="preserve">WAGO / Conector Wago de 2 Vias (ref. 221-612)
</t>
    </r>
    <r>
      <rPr>
        <sz val="11"/>
        <color rgb="FF000000"/>
        <rFont val="Aptos Narrow"/>
        <family val="2"/>
      </rPr>
      <t>Ou equivalente</t>
    </r>
  </si>
  <si>
    <r>
      <rPr>
        <b/>
        <sz val="11"/>
        <color rgb="FF000000"/>
        <rFont val="Aptos Narrow"/>
        <family val="2"/>
      </rPr>
      <t xml:space="preserve">WAGO / Conector Wago de 3 Vias (ref. 221-613)
</t>
    </r>
    <r>
      <rPr>
        <sz val="11"/>
        <color rgb="FF000000"/>
        <rFont val="Aptos Narrow"/>
        <family val="2"/>
      </rPr>
      <t>Ou equivalente</t>
    </r>
  </si>
  <si>
    <r>
      <rPr>
        <b/>
        <sz val="11"/>
        <color rgb="FF000000"/>
        <rFont val="Aptos Narrow"/>
        <family val="2"/>
      </rPr>
      <t xml:space="preserve">WAGO / Conector Wago de 5 Vias (ref. 221-615)
</t>
    </r>
    <r>
      <rPr>
        <sz val="11"/>
        <color rgb="FF000000"/>
        <rFont val="Aptos Narrow"/>
        <family val="2"/>
      </rPr>
      <t>Ou equivalente</t>
    </r>
  </si>
  <si>
    <r>
      <rPr>
        <b/>
        <sz val="11"/>
        <color rgb="FF000000"/>
        <rFont val="Aptos Narrow"/>
        <family val="2"/>
      </rPr>
      <t xml:space="preserve">TRAMONTINA / Fita Isolante Classe C 0,13x19 mm Azul 5 m (ref. 57545/053)
</t>
    </r>
    <r>
      <rPr>
        <sz val="11"/>
        <color rgb="FF000000"/>
        <rFont val="Aptos Narrow"/>
        <family val="2"/>
      </rPr>
      <t>Ou equivalente</t>
    </r>
  </si>
  <si>
    <r>
      <rPr>
        <b/>
        <sz val="11"/>
        <color rgb="FF000000"/>
        <rFont val="Aptos Narrow"/>
        <family val="2"/>
      </rPr>
      <t xml:space="preserve">TRAMONTINA / Fita Isolante Classe C 0,13x19 mm Vermelha 5 m (ref. 57545/051)
</t>
    </r>
    <r>
      <rPr>
        <sz val="11"/>
        <color rgb="FF000000"/>
        <rFont val="Aptos Narrow"/>
        <family val="2"/>
      </rPr>
      <t>Ou equivalente</t>
    </r>
  </si>
  <si>
    <r>
      <rPr>
        <b/>
        <sz val="11"/>
        <color rgb="FF000000"/>
        <rFont val="Aptos Narrow"/>
        <family val="2"/>
      </rPr>
      <t xml:space="preserve">TRAMONTINA / Fita Isolante Classe C 0,13x19 mm Amarela 5 m (ref. 57545/054)
</t>
    </r>
    <r>
      <rPr>
        <sz val="11"/>
        <color rgb="FF000000"/>
        <rFont val="Aptos Narrow"/>
        <family val="2"/>
      </rPr>
      <t>Ou equivalente</t>
    </r>
  </si>
  <si>
    <r>
      <rPr>
        <b/>
        <sz val="11"/>
        <color rgb="FF000000"/>
        <rFont val="Aptos Narrow"/>
        <family val="2"/>
      </rPr>
      <t xml:space="preserve">TRAMONTINA / Fita Isolante Classe C 0,13x19 mm Verde 5 m (ref. 57545/052)
</t>
    </r>
    <r>
      <rPr>
        <sz val="11"/>
        <color rgb="FF000000"/>
        <rFont val="Aptos Narrow"/>
        <family val="2"/>
      </rPr>
      <t>Ou equivalente</t>
    </r>
  </si>
  <si>
    <r>
      <rPr>
        <b/>
        <sz val="11"/>
        <color rgb="FF000000"/>
        <rFont val="Aptos Narrow"/>
        <family val="2"/>
      </rPr>
      <t xml:space="preserve">TRAMONTINA / Fita Isolante Classe C 0,13x19 mm Branca 5 m (ref. 57545/050)
</t>
    </r>
    <r>
      <rPr>
        <sz val="11"/>
        <color rgb="FF000000"/>
        <rFont val="Aptos Narrow"/>
        <family val="2"/>
      </rPr>
      <t>Ou equivalente</t>
    </r>
  </si>
  <si>
    <r>
      <rPr>
        <b/>
        <sz val="11"/>
        <color rgb="FF000000"/>
        <rFont val="Aptos Narrow"/>
        <family val="2"/>
      </rPr>
      <t xml:space="preserve">TRAMONTINA / Fita Isolante Classe C 0,13x19 mm Preta 20 m (ref. 57545/002)
</t>
    </r>
    <r>
      <rPr>
        <sz val="11"/>
        <color rgb="FF000000"/>
        <rFont val="Aptos Narrow"/>
        <family val="2"/>
      </rPr>
      <t>Ou equivalente</t>
    </r>
  </si>
  <si>
    <r>
      <rPr>
        <b/>
        <sz val="11"/>
        <color rgb="FF000000"/>
        <rFont val="Aptos Narrow"/>
        <family val="2"/>
      </rPr>
      <t xml:space="preserve">TRAMONTINA / Fita Autofusão UltraTape 0,76 mm x 19 mm x 10 m (ref. 57546/020)
</t>
    </r>
    <r>
      <rPr>
        <sz val="11"/>
        <color rgb="FF000000"/>
        <rFont val="Aptos Narrow"/>
        <family val="2"/>
      </rPr>
      <t>Ou equivalente</t>
    </r>
  </si>
  <si>
    <r>
      <rPr>
        <b/>
        <sz val="11"/>
        <color rgb="FF000000"/>
        <rFont val="Aptos Narrow"/>
        <family val="2"/>
      </rPr>
      <t xml:space="preserve">TRAMONTINA / Tubo Espiral de 1/2" Cor Preta (ref. 57499/081)
</t>
    </r>
    <r>
      <rPr>
        <sz val="11"/>
        <color rgb="FF000000"/>
        <rFont val="Aptos Narrow"/>
        <family val="2"/>
      </rPr>
      <t>Ou equivalente</t>
    </r>
  </si>
  <si>
    <r>
      <rPr>
        <b/>
        <sz val="11"/>
        <color rgb="FF000000"/>
        <rFont val="Aptos Narrow"/>
        <family val="2"/>
      </rPr>
      <t xml:space="preserve">TRAMONTINA / Tubo Espiral de 3/4" Cor Preta (ref. 57499/082)
</t>
    </r>
    <r>
      <rPr>
        <sz val="11"/>
        <color rgb="FF000000"/>
        <rFont val="Aptos Narrow"/>
        <family val="2"/>
      </rPr>
      <t>Ou equivalente</t>
    </r>
  </si>
  <si>
    <r>
      <rPr>
        <b/>
        <sz val="11"/>
        <color rgb="FF000000"/>
        <rFont val="Aptos Narrow"/>
        <family val="2"/>
      </rPr>
      <t xml:space="preserve">TRAMONTINA / Tubo Espiral de 1" Cor Preta (ref. 57499/083)
</t>
    </r>
    <r>
      <rPr>
        <sz val="11"/>
        <color rgb="FF000000"/>
        <rFont val="Aptos Narrow"/>
        <family val="2"/>
      </rPr>
      <t>Ou equivalente</t>
    </r>
  </si>
  <si>
    <r>
      <rPr>
        <b/>
        <sz val="11"/>
        <color rgb="FF000000"/>
        <rFont val="Aptos Narrow"/>
        <family val="2"/>
      </rPr>
      <t xml:space="preserve">HELLERMANN / Fita Multiuso com Velcro (ref. GT.75x1203)
</t>
    </r>
    <r>
      <rPr>
        <sz val="11"/>
        <color rgb="FF000000"/>
        <rFont val="Aptos Narrow"/>
        <family val="2"/>
      </rPr>
      <t>Ou equivalente</t>
    </r>
  </si>
  <si>
    <r>
      <rPr>
        <b/>
        <sz val="11"/>
        <color rgb="FF000000"/>
        <rFont val="Aptos Narrow"/>
        <family val="2"/>
      </rPr>
      <t xml:space="preserve">TRAMONTINA / Plugue Fêmea 2P 10 A Cor Preta (ref. 57401/252)
</t>
    </r>
    <r>
      <rPr>
        <sz val="11"/>
        <color rgb="FF000000"/>
        <rFont val="Aptos Narrow"/>
        <family val="2"/>
      </rPr>
      <t>Ou equivalente</t>
    </r>
  </si>
  <si>
    <r>
      <rPr>
        <b/>
        <sz val="11"/>
        <color rgb="FF000000"/>
        <rFont val="Aptos Narrow"/>
        <family val="2"/>
      </rPr>
      <t xml:space="preserve">TRAMONTINA / Plugue Fêmea 2P 20 A Cor Preta (ref. 57402/054)
</t>
    </r>
    <r>
      <rPr>
        <sz val="11"/>
        <color rgb="FF000000"/>
        <rFont val="Aptos Narrow"/>
        <family val="2"/>
      </rPr>
      <t>Ou equivalente</t>
    </r>
  </si>
  <si>
    <r>
      <rPr>
        <b/>
        <sz val="11"/>
        <color rgb="FF000000"/>
        <rFont val="Aptos Narrow"/>
        <family val="2"/>
      </rPr>
      <t xml:space="preserve">TRAMONTINA / Plugue Macho 2P 10 A Cor Preta (ref. 57401/202)
</t>
    </r>
    <r>
      <rPr>
        <sz val="11"/>
        <color rgb="FF000000"/>
        <rFont val="Aptos Narrow"/>
        <family val="2"/>
      </rPr>
      <t>Ou equivalente</t>
    </r>
  </si>
  <si>
    <r>
      <rPr>
        <b/>
        <sz val="11"/>
        <color rgb="FF000000"/>
        <rFont val="Aptos Narrow"/>
        <family val="2"/>
      </rPr>
      <t xml:space="preserve">TRAMONTINA / Plugue Macho 2P 20 A Cor Preta (ref. 57402/004)
</t>
    </r>
    <r>
      <rPr>
        <sz val="11"/>
        <color rgb="FF000000"/>
        <rFont val="Aptos Narrow"/>
        <family val="2"/>
      </rPr>
      <t>Ou equivalente</t>
    </r>
  </si>
  <si>
    <r>
      <rPr>
        <b/>
        <sz val="11"/>
        <color rgb="FF000000"/>
        <rFont val="Aptos Narrow"/>
        <family val="2"/>
      </rPr>
      <t xml:space="preserve">TRAMONTINA / Plugue Fêmea 2P+T 10 A Cor Preta (ref. 57402/053)
</t>
    </r>
    <r>
      <rPr>
        <sz val="11"/>
        <color rgb="FF000000"/>
        <rFont val="Aptos Narrow"/>
        <family val="2"/>
      </rPr>
      <t>Ou equivalente</t>
    </r>
  </si>
  <si>
    <r>
      <rPr>
        <b/>
        <sz val="11"/>
        <color rgb="FF000000"/>
        <rFont val="Aptos Narrow"/>
        <family val="2"/>
      </rPr>
      <t xml:space="preserve">TRAMONTINA / Plugue Fêmea 2P+T 20 A Cor Preta (ref. 57402/055)
</t>
    </r>
    <r>
      <rPr>
        <sz val="11"/>
        <color rgb="FF000000"/>
        <rFont val="Aptos Narrow"/>
        <family val="2"/>
      </rPr>
      <t>Ou equivalente</t>
    </r>
  </si>
  <si>
    <r>
      <rPr>
        <b/>
        <sz val="11"/>
        <color rgb="FF000000"/>
        <rFont val="Aptos Narrow"/>
        <family val="2"/>
      </rPr>
      <t xml:space="preserve">TRAMONTINA / Plugue Macho 2P+T 10 A Cor Preta (ref. 57402/003)
</t>
    </r>
    <r>
      <rPr>
        <sz val="11"/>
        <color rgb="FF000000"/>
        <rFont val="Aptos Narrow"/>
        <family val="2"/>
      </rPr>
      <t>Ou equivalente</t>
    </r>
  </si>
  <si>
    <r>
      <rPr>
        <b/>
        <sz val="11"/>
        <color rgb="FF000000"/>
        <rFont val="Aptos Narrow"/>
        <family val="2"/>
      </rPr>
      <t xml:space="preserve">TRAMONTINA / Plugue Macho 2P+T 20 A Cor Preta (ref. 57402/007)
</t>
    </r>
    <r>
      <rPr>
        <sz val="11"/>
        <color rgb="FF000000"/>
        <rFont val="Aptos Narrow"/>
        <family val="2"/>
      </rPr>
      <t>Ou equivalente</t>
    </r>
  </si>
  <si>
    <r>
      <rPr>
        <b/>
        <sz val="11"/>
        <color rgb="FF000000"/>
        <rFont val="Aptos Narrow"/>
        <family val="2"/>
      </rPr>
      <t xml:space="preserve">DURACELL, RAYOVAC, PANASONIC
</t>
    </r>
    <r>
      <rPr>
        <sz val="11"/>
        <color rgb="FF000000"/>
        <rFont val="Aptos Narrow"/>
        <family val="2"/>
      </rPr>
      <t>Ou equivalentes</t>
    </r>
  </si>
  <si>
    <r>
      <rPr>
        <b/>
        <sz val="11"/>
        <color rgb="FF000000"/>
        <rFont val="Aptos Narrow"/>
        <family val="2"/>
      </rPr>
      <t xml:space="preserve">KANAFLEX / Eletroduto Kanalex 3"
</t>
    </r>
    <r>
      <rPr>
        <sz val="11"/>
        <color rgb="FF000000"/>
        <rFont val="Aptos Narrow"/>
        <family val="2"/>
      </rPr>
      <t>Ou equivalente</t>
    </r>
  </si>
  <si>
    <r>
      <rPr>
        <b/>
        <sz val="11"/>
        <color rgb="FF000000"/>
        <rFont val="Aptos Narrow"/>
        <family val="2"/>
      </rPr>
      <t xml:space="preserve">TRAMONTINA / Eletroduto Corrugado Leve Flexível DN25 3/4" (ref. 57505/002)
</t>
    </r>
    <r>
      <rPr>
        <sz val="11"/>
        <color rgb="FF000000"/>
        <rFont val="Aptos Narrow"/>
        <family val="2"/>
      </rPr>
      <t>Ou equivalente</t>
    </r>
  </si>
  <si>
    <r>
      <rPr>
        <b/>
        <sz val="11"/>
        <color rgb="FF000000"/>
        <rFont val="Aptos Narrow"/>
        <family val="2"/>
      </rPr>
      <t xml:space="preserve">TRAMONTINA / Eletroduto Corrugado Leve Flexível DN32 1" (ref. 57505/003)
</t>
    </r>
    <r>
      <rPr>
        <sz val="11"/>
        <color rgb="FF000000"/>
        <rFont val="Aptos Narrow"/>
        <family val="2"/>
      </rPr>
      <t>Ou equivalente</t>
    </r>
  </si>
  <si>
    <r>
      <rPr>
        <b/>
        <sz val="11"/>
        <color rgb="FF000000"/>
        <rFont val="Aptos Narrow"/>
        <family val="2"/>
      </rPr>
      <t xml:space="preserve">TRAMONTINA / Caixa de embutir (ref. 57500/044)
</t>
    </r>
    <r>
      <rPr>
        <sz val="11"/>
        <color rgb="FF000000"/>
        <rFont val="Aptos Narrow"/>
        <family val="2"/>
      </rPr>
      <t>Ou equivalente</t>
    </r>
  </si>
  <si>
    <r>
      <rPr>
        <b/>
        <sz val="11"/>
        <color rgb="FF000000"/>
        <rFont val="Aptos Narrow"/>
        <family val="2"/>
      </rPr>
      <t xml:space="preserve">TRAMONTINA / Caixa de embutir (ref. 57500/071)
</t>
    </r>
    <r>
      <rPr>
        <sz val="11"/>
        <color rgb="FF000000"/>
        <rFont val="Aptos Narrow"/>
        <family val="2"/>
      </rPr>
      <t>Ou equivalente</t>
    </r>
  </si>
  <si>
    <r>
      <rPr>
        <b/>
        <sz val="11"/>
        <color rgb="FF000000"/>
        <rFont val="Aptos Narrow"/>
        <family val="2"/>
      </rPr>
      <t xml:space="preserve">TRAMONTINA / Caixa de embutir (ref. 57500/042)
</t>
    </r>
    <r>
      <rPr>
        <sz val="11"/>
        <color rgb="FF000000"/>
        <rFont val="Aptos Narrow"/>
        <family val="2"/>
      </rPr>
      <t>Ou equivalente</t>
    </r>
  </si>
  <si>
    <r>
      <rPr>
        <b/>
        <sz val="11"/>
        <color rgb="FF000000"/>
        <rFont val="Aptos Narrow"/>
        <family val="2"/>
      </rPr>
      <t xml:space="preserve">TRAMONTINA / Caixa de embutir (ref. 57500/072)
</t>
    </r>
    <r>
      <rPr>
        <sz val="11"/>
        <color rgb="FF000000"/>
        <rFont val="Aptos Narrow"/>
        <family val="2"/>
      </rPr>
      <t>Ou equivalente</t>
    </r>
  </si>
  <si>
    <r>
      <rPr>
        <b/>
        <sz val="11"/>
        <color rgb="FF000000"/>
        <rFont val="Aptos Narrow"/>
        <family val="2"/>
      </rPr>
      <t xml:space="preserve">TRAMONTINA / Caixa de embutir (ref. 57500/005)
</t>
    </r>
    <r>
      <rPr>
        <sz val="11"/>
        <color rgb="FF000000"/>
        <rFont val="Aptos Narrow"/>
        <family val="2"/>
      </rPr>
      <t>Ou equivalente</t>
    </r>
  </si>
  <si>
    <r>
      <rPr>
        <b/>
        <sz val="11"/>
        <color rgb="FF000000"/>
        <rFont val="Aptos Narrow"/>
        <family val="2"/>
      </rPr>
      <t xml:space="preserve">ELECON / Eletroduto Metálico Flexível 1" (ref. EC-EFP4)
</t>
    </r>
    <r>
      <rPr>
        <sz val="11"/>
        <color rgb="FF000000"/>
        <rFont val="Aptos Narrow"/>
        <family val="2"/>
      </rPr>
      <t>Ou equivalente</t>
    </r>
  </si>
  <si>
    <r>
      <rPr>
        <b/>
        <sz val="11"/>
        <color rgb="FF000000"/>
        <rFont val="Aptos Narrow"/>
        <family val="2"/>
      </rPr>
      <t xml:space="preserve">ELECON / Eletroduto Médio Galvanizado a Fogo 1" (ref. EC-EDF 23)
</t>
    </r>
    <r>
      <rPr>
        <sz val="11"/>
        <color rgb="FF000000"/>
        <rFont val="Aptos Narrow"/>
        <family val="2"/>
      </rPr>
      <t>Ou equivalente</t>
    </r>
  </si>
  <si>
    <r>
      <rPr>
        <b/>
        <sz val="11"/>
        <color rgb="FF000000"/>
        <rFont val="Aptos Narrow"/>
        <family val="2"/>
      </rPr>
      <t xml:space="preserve">ELECON / Eletroduto Médio Galvanizado a Fogo 1.1/2" (ref. EC-EDF 25)
</t>
    </r>
    <r>
      <rPr>
        <sz val="11"/>
        <color rgb="FF000000"/>
        <rFont val="Aptos Narrow"/>
        <family val="2"/>
      </rPr>
      <t>Ou equivalente</t>
    </r>
  </si>
  <si>
    <r>
      <rPr>
        <b/>
        <sz val="11"/>
        <color rgb="FF000000"/>
        <rFont val="Aptos Narrow"/>
        <family val="2"/>
      </rPr>
      <t xml:space="preserve">ELECON / Eletroduto Médio Galvanizado a Fogo 2" (ref. EC-EDF 26)
</t>
    </r>
    <r>
      <rPr>
        <sz val="11"/>
        <color rgb="FF000000"/>
        <rFont val="Aptos Narrow"/>
        <family val="2"/>
      </rPr>
      <t>Ou equivalente</t>
    </r>
  </si>
  <si>
    <r>
      <rPr>
        <b/>
        <sz val="11"/>
        <color rgb="FF000000"/>
        <rFont val="Aptos Narrow"/>
        <family val="2"/>
      </rPr>
      <t xml:space="preserve">TRAMONTINA / Abraçadeira Tipo D 1" (ref. 56136/004)
</t>
    </r>
    <r>
      <rPr>
        <sz val="11"/>
        <color rgb="FF000000"/>
        <rFont val="Aptos Narrow"/>
        <family val="2"/>
      </rPr>
      <t>Ou equivalente</t>
    </r>
  </si>
  <si>
    <r>
      <rPr>
        <b/>
        <sz val="11"/>
        <color rgb="FF000000"/>
        <rFont val="Aptos Narrow"/>
        <family val="2"/>
      </rPr>
      <t xml:space="preserve">TRAMONTINA / Abraçadeira Tipo D 1.1/2" (ref. 56136/006)
</t>
    </r>
    <r>
      <rPr>
        <sz val="11"/>
        <color rgb="FF000000"/>
        <rFont val="Aptos Narrow"/>
        <family val="2"/>
      </rPr>
      <t>Ou equivalente</t>
    </r>
  </si>
  <si>
    <r>
      <rPr>
        <b/>
        <sz val="11"/>
        <color rgb="FF000000"/>
        <rFont val="Aptos Narrow"/>
        <family val="2"/>
      </rPr>
      <t xml:space="preserve">TRAMONTINA / Abraçadeira Tipo D 2" (ref. 56136/007)
</t>
    </r>
    <r>
      <rPr>
        <sz val="11"/>
        <color rgb="FF000000"/>
        <rFont val="Aptos Narrow"/>
        <family val="2"/>
      </rPr>
      <t>Ou equivalente</t>
    </r>
  </si>
  <si>
    <r>
      <rPr>
        <b/>
        <sz val="11"/>
        <color rgb="FF000000"/>
        <rFont val="Aptos Narrow"/>
        <family val="2"/>
      </rPr>
      <t xml:space="preserve">TRAMONTINA / Abraçadeira Tipo U 1" (ref. 56137/004)
</t>
    </r>
    <r>
      <rPr>
        <sz val="11"/>
        <color rgb="FF000000"/>
        <rFont val="Aptos Narrow"/>
        <family val="2"/>
      </rPr>
      <t>Ou equivalente</t>
    </r>
  </si>
  <si>
    <r>
      <rPr>
        <b/>
        <sz val="11"/>
        <color rgb="FF000000"/>
        <rFont val="Aptos Narrow"/>
        <family val="2"/>
      </rPr>
      <t xml:space="preserve">TRAMONTINA / Abraçadeira Tipo U1.1/2" (ref. 56136/006)
</t>
    </r>
    <r>
      <rPr>
        <sz val="11"/>
        <color rgb="FF000000"/>
        <rFont val="Aptos Narrow"/>
        <family val="2"/>
      </rPr>
      <t>Ou equivalente</t>
    </r>
  </si>
  <si>
    <r>
      <rPr>
        <b/>
        <sz val="11"/>
        <color rgb="FF000000"/>
        <rFont val="Aptos Narrow"/>
        <family val="2"/>
      </rPr>
      <t xml:space="preserve">TRAMONTINA / Abraçadeira Tipo U 2" (ref. 56136/007)
</t>
    </r>
    <r>
      <rPr>
        <sz val="11"/>
        <color rgb="FF000000"/>
        <rFont val="Aptos Narrow"/>
        <family val="2"/>
      </rPr>
      <t>Ou equivalente</t>
    </r>
  </si>
  <si>
    <r>
      <rPr>
        <b/>
        <sz val="11"/>
        <color rgb="FF000000"/>
        <rFont val="Aptos Narrow"/>
        <family val="2"/>
      </rPr>
      <t xml:space="preserve">TRAMONTINA / Abraçadeira Tipo Chaveta 1" (ref. 56138/004)
</t>
    </r>
    <r>
      <rPr>
        <sz val="11"/>
        <color rgb="FF000000"/>
        <rFont val="Aptos Narrow"/>
        <family val="2"/>
      </rPr>
      <t>Ou equivalente</t>
    </r>
  </si>
  <si>
    <r>
      <rPr>
        <b/>
        <sz val="11"/>
        <color rgb="FF000000"/>
        <rFont val="Aptos Narrow"/>
        <family val="2"/>
      </rPr>
      <t xml:space="preserve">TRAMONTINA / Abraçadeira Tipo Chaveta 1.1/2" (ref. 56138/006)
</t>
    </r>
    <r>
      <rPr>
        <sz val="11"/>
        <color rgb="FF000000"/>
        <rFont val="Aptos Narrow"/>
        <family val="2"/>
      </rPr>
      <t>Ou equivalente</t>
    </r>
  </si>
  <si>
    <r>
      <rPr>
        <b/>
        <sz val="11"/>
        <color rgb="FF000000"/>
        <rFont val="Aptos Narrow"/>
        <family val="2"/>
      </rPr>
      <t xml:space="preserve">TRAMONTINA / Abraçadeira Tipo Chaveta 2" (ref. 56138/007)
</t>
    </r>
    <r>
      <rPr>
        <sz val="11"/>
        <color rgb="FF000000"/>
        <rFont val="Aptos Narrow"/>
        <family val="2"/>
      </rPr>
      <t>Ou equivalente</t>
    </r>
  </si>
  <si>
    <r>
      <rPr>
        <b/>
        <sz val="11"/>
        <color rgb="FF000000"/>
        <rFont val="Aptos Narrow"/>
        <family val="2"/>
      </rPr>
      <t xml:space="preserve">TRAMONTINA / Abraçadeira Tipo Unha Reforçada 1" (ref. 56139/003)
</t>
    </r>
    <r>
      <rPr>
        <sz val="11"/>
        <color rgb="FF000000"/>
        <rFont val="Aptos Narrow"/>
        <family val="2"/>
      </rPr>
      <t>Ou equivalente</t>
    </r>
  </si>
  <si>
    <r>
      <rPr>
        <b/>
        <sz val="11"/>
        <color rgb="FF000000"/>
        <rFont val="Aptos Narrow"/>
        <family val="2"/>
      </rPr>
      <t xml:space="preserve">TRAMONTINA / Abraçadeira Tipo Unha Reforçada 1.1/2" (ref. 56139/005)
</t>
    </r>
    <r>
      <rPr>
        <sz val="11"/>
        <color rgb="FF000000"/>
        <rFont val="Aptos Narrow"/>
        <family val="2"/>
      </rPr>
      <t>Ou equivalente</t>
    </r>
  </si>
  <si>
    <r>
      <rPr>
        <b/>
        <sz val="11"/>
        <color rgb="FF000000"/>
        <rFont val="Aptos Narrow"/>
        <family val="2"/>
      </rPr>
      <t xml:space="preserve">TRAMONTINA / Abraçadeira Tipo Unha Reforçada 2" (ref. 56139/006)
</t>
    </r>
    <r>
      <rPr>
        <sz val="11"/>
        <color rgb="FF000000"/>
        <rFont val="Aptos Narrow"/>
        <family val="2"/>
      </rPr>
      <t>Ou equivalente</t>
    </r>
  </si>
  <si>
    <r>
      <rPr>
        <b/>
        <sz val="11"/>
        <color rgb="FF000000"/>
        <rFont val="Aptos Narrow"/>
        <family val="2"/>
      </rPr>
      <t xml:space="preserve">TRAMONTINA / Luva de Emenda Sem Rosca 1" (ref. 56131/023)
</t>
    </r>
    <r>
      <rPr>
        <sz val="11"/>
        <color rgb="FF000000"/>
        <rFont val="Aptos Narrow"/>
        <family val="2"/>
      </rPr>
      <t>Ou equivalente</t>
    </r>
  </si>
  <si>
    <r>
      <rPr>
        <b/>
        <sz val="11"/>
        <color rgb="FF000000"/>
        <rFont val="Aptos Narrow"/>
        <family val="2"/>
      </rPr>
      <t xml:space="preserve">TRAMONTINA / Luva de Emenda Sem Rosca 1.1/2" (ref. 56131/025)
</t>
    </r>
    <r>
      <rPr>
        <sz val="11"/>
        <color rgb="FF000000"/>
        <rFont val="Aptos Narrow"/>
        <family val="2"/>
      </rPr>
      <t>Ou equivalente</t>
    </r>
  </si>
  <si>
    <r>
      <rPr>
        <b/>
        <sz val="11"/>
        <color rgb="FF000000"/>
        <rFont val="Aptos Narrow"/>
        <family val="2"/>
      </rPr>
      <t xml:space="preserve">TRAMONTINA / Luva de Emenda Sem Rosca 2" (ref. 56131/026)
</t>
    </r>
    <r>
      <rPr>
        <sz val="11"/>
        <color rgb="FF000000"/>
        <rFont val="Aptos Narrow"/>
        <family val="2"/>
      </rPr>
      <t>Ou equivalente</t>
    </r>
  </si>
  <si>
    <r>
      <rPr>
        <b/>
        <sz val="11"/>
        <color rgb="FF000000"/>
        <rFont val="Aptos Narrow"/>
        <family val="2"/>
      </rPr>
      <t xml:space="preserve">TRAMONTINA / Bucha Alumínio para Eletroduto 1" (ref. 56134/004)
</t>
    </r>
    <r>
      <rPr>
        <sz val="11"/>
        <color rgb="FF000000"/>
        <rFont val="Aptos Narrow"/>
        <family val="2"/>
      </rPr>
      <t>Ou equivalente</t>
    </r>
  </si>
  <si>
    <r>
      <rPr>
        <b/>
        <sz val="11"/>
        <color rgb="FF000000"/>
        <rFont val="Aptos Narrow"/>
        <family val="2"/>
      </rPr>
      <t xml:space="preserve">TRAMONTINA / Bucha Alumínio para Eletroduto 1.1/2" (ref. 56134/006)
</t>
    </r>
    <r>
      <rPr>
        <sz val="11"/>
        <color rgb="FF000000"/>
        <rFont val="Aptos Narrow"/>
        <family val="2"/>
      </rPr>
      <t>Ou equivalente</t>
    </r>
  </si>
  <si>
    <r>
      <rPr>
        <b/>
        <sz val="11"/>
        <color rgb="FF000000"/>
        <rFont val="Aptos Narrow"/>
        <family val="2"/>
      </rPr>
      <t xml:space="preserve">TRAMONTINA / Bucha Alumínio para Eletroduto 2" (ref. 56134/007)
</t>
    </r>
    <r>
      <rPr>
        <sz val="11"/>
        <color rgb="FF000000"/>
        <rFont val="Aptos Narrow"/>
        <family val="2"/>
      </rPr>
      <t>Ou equivalente</t>
    </r>
  </si>
  <si>
    <r>
      <rPr>
        <b/>
        <sz val="11"/>
        <color rgb="FF000000"/>
        <rFont val="Aptos Narrow"/>
        <family val="2"/>
      </rPr>
      <t xml:space="preserve">TRAMONTINA / Arruela Alumínio para Eletroduto 1" (ref. 56135/004)
</t>
    </r>
    <r>
      <rPr>
        <sz val="11"/>
        <color rgb="FF000000"/>
        <rFont val="Aptos Narrow"/>
        <family val="2"/>
      </rPr>
      <t>Ou equivalente</t>
    </r>
  </si>
  <si>
    <r>
      <rPr>
        <b/>
        <sz val="11"/>
        <color rgb="FF000000"/>
        <rFont val="Aptos Narrow"/>
        <family val="2"/>
      </rPr>
      <t xml:space="preserve">TRAMONTINA / Arruela Alumínio para Eletroduto 1.1/2" (ref. 56135/006)
</t>
    </r>
    <r>
      <rPr>
        <sz val="11"/>
        <color rgb="FF000000"/>
        <rFont val="Aptos Narrow"/>
        <family val="2"/>
      </rPr>
      <t>Ou equivalente</t>
    </r>
  </si>
  <si>
    <r>
      <rPr>
        <b/>
        <sz val="11"/>
        <color rgb="FF000000"/>
        <rFont val="Aptos Narrow"/>
        <family val="2"/>
      </rPr>
      <t xml:space="preserve">TRAMONTINA / Arruela Alumínio para Eletroduto 2" (ref. 56135/007)
</t>
    </r>
    <r>
      <rPr>
        <sz val="11"/>
        <color rgb="FF000000"/>
        <rFont val="Aptos Narrow"/>
        <family val="2"/>
      </rPr>
      <t>Ou equivalente</t>
    </r>
  </si>
  <si>
    <r>
      <rPr>
        <b/>
        <sz val="11"/>
        <color rgb="FF000000"/>
        <rFont val="Aptos Narrow"/>
        <family val="2"/>
      </rPr>
      <t xml:space="preserve">TRAMONTINA / Conector Reto sem Rosca 1" (ref. 56126/023)
</t>
    </r>
    <r>
      <rPr>
        <sz val="11"/>
        <color rgb="FF000000"/>
        <rFont val="Aptos Narrow"/>
        <family val="2"/>
      </rPr>
      <t>Ou equivalente</t>
    </r>
  </si>
  <si>
    <r>
      <rPr>
        <b/>
        <sz val="11"/>
        <color rgb="FF000000"/>
        <rFont val="Aptos Narrow"/>
        <family val="2"/>
      </rPr>
      <t xml:space="preserve">TRAMONTINA / Conector Reto sem Rosca 1.1/2" (ref. 56126/025)
</t>
    </r>
    <r>
      <rPr>
        <sz val="11"/>
        <color rgb="FF000000"/>
        <rFont val="Aptos Narrow"/>
        <family val="2"/>
      </rPr>
      <t>Ou equivalente</t>
    </r>
  </si>
  <si>
    <r>
      <rPr>
        <b/>
        <sz val="11"/>
        <color rgb="FF000000"/>
        <rFont val="Aptos Narrow"/>
        <family val="2"/>
      </rPr>
      <t xml:space="preserve">TRAMONTINA / Conector Reto sem Rosca 2" (ref. 56126/026)
</t>
    </r>
    <r>
      <rPr>
        <sz val="11"/>
        <color rgb="FF000000"/>
        <rFont val="Aptos Narrow"/>
        <family val="2"/>
      </rPr>
      <t>Ou equivalente</t>
    </r>
  </si>
  <si>
    <r>
      <rPr>
        <b/>
        <sz val="11"/>
        <color rgb="FF000000"/>
        <rFont val="Aptos Narrow"/>
        <family val="2"/>
      </rPr>
      <t xml:space="preserve">TRAMONTINA / Conector Reto com Rosca 1" (ref. 56127/023)
</t>
    </r>
    <r>
      <rPr>
        <sz val="11"/>
        <color rgb="FF000000"/>
        <rFont val="Aptos Narrow"/>
        <family val="2"/>
      </rPr>
      <t>Ou equivalente</t>
    </r>
  </si>
  <si>
    <r>
      <rPr>
        <b/>
        <sz val="11"/>
        <color rgb="FF000000"/>
        <rFont val="Aptos Narrow"/>
        <family val="2"/>
      </rPr>
      <t xml:space="preserve">TRAMONTINA / Conector Reto com Rosca 1.1/2" (ref. 56127/025)
</t>
    </r>
    <r>
      <rPr>
        <sz val="11"/>
        <color rgb="FF000000"/>
        <rFont val="Aptos Narrow"/>
        <family val="2"/>
      </rPr>
      <t>Ou equivalente</t>
    </r>
  </si>
  <si>
    <r>
      <rPr>
        <b/>
        <sz val="11"/>
        <color rgb="FF000000"/>
        <rFont val="Aptos Narrow"/>
        <family val="2"/>
      </rPr>
      <t xml:space="preserve">TRAMONTINA / Conector Reto com Rosca 2" (ref. 56127/026)
</t>
    </r>
    <r>
      <rPr>
        <sz val="11"/>
        <color rgb="FF000000"/>
        <rFont val="Aptos Narrow"/>
        <family val="2"/>
      </rPr>
      <t>Ou equivalente</t>
    </r>
  </si>
  <si>
    <r>
      <rPr>
        <b/>
        <sz val="11"/>
        <color rgb="FF000000"/>
        <rFont val="Aptos Narrow"/>
        <family val="2"/>
      </rPr>
      <t xml:space="preserve">ABAFLEX / Conector Macho Giratório 1"
</t>
    </r>
    <r>
      <rPr>
        <sz val="11"/>
        <color rgb="FF000000"/>
        <rFont val="Aptos Narrow"/>
        <family val="2"/>
      </rPr>
      <t>Ou equivalente</t>
    </r>
  </si>
  <si>
    <r>
      <rPr>
        <b/>
        <sz val="11"/>
        <color rgb="FF000000"/>
        <rFont val="Aptos Narrow"/>
        <family val="2"/>
      </rPr>
      <t xml:space="preserve">ELECON / Eletrocalha Perfurada 100 x 50 (ref. EC-CTR01)
</t>
    </r>
    <r>
      <rPr>
        <sz val="11"/>
        <color rgb="FF000000"/>
        <rFont val="Aptos Narrow"/>
        <family val="2"/>
      </rPr>
      <t>Ou equivalente</t>
    </r>
  </si>
  <si>
    <r>
      <rPr>
        <b/>
        <sz val="11"/>
        <color rgb="FF000000"/>
        <rFont val="Aptos Narrow"/>
        <family val="2"/>
      </rPr>
      <t xml:space="preserve">ELECON / Eletrocalha Perfurada 150 x 100 (ref. EC-CTR01)
</t>
    </r>
    <r>
      <rPr>
        <sz val="11"/>
        <color rgb="FF000000"/>
        <rFont val="Aptos Narrow"/>
        <family val="2"/>
      </rPr>
      <t>Ou equivalente</t>
    </r>
  </si>
  <si>
    <r>
      <rPr>
        <b/>
        <sz val="11"/>
        <color rgb="FF000000"/>
        <rFont val="Aptos Narrow"/>
        <family val="2"/>
      </rPr>
      <t xml:space="preserve">ELECON / Eletrocalha Perfurada 200 x 100 (ref. EC-CTR01)
</t>
    </r>
    <r>
      <rPr>
        <sz val="11"/>
        <color rgb="FF000000"/>
        <rFont val="Aptos Narrow"/>
        <family val="2"/>
      </rPr>
      <t>Ou equivalente</t>
    </r>
  </si>
  <si>
    <r>
      <rPr>
        <b/>
        <sz val="11"/>
        <color rgb="FF000000"/>
        <rFont val="Aptos Narrow"/>
        <family val="2"/>
      </rPr>
      <t xml:space="preserve">ELECON / Tampa de Encaixe para Eletrocalha 100 mm (ref. EC-CTR05)
</t>
    </r>
    <r>
      <rPr>
        <sz val="11"/>
        <color rgb="FF000000"/>
        <rFont val="Aptos Narrow"/>
        <family val="2"/>
      </rPr>
      <t>Ou equivalente</t>
    </r>
  </si>
  <si>
    <r>
      <rPr>
        <b/>
        <sz val="11"/>
        <color rgb="FF000000"/>
        <rFont val="Aptos Narrow"/>
        <family val="2"/>
      </rPr>
      <t xml:space="preserve">ELECON / Tampa de Encaixe para Eletrocalha 150 mm (ref. EC-CTR05)
</t>
    </r>
    <r>
      <rPr>
        <sz val="11"/>
        <color rgb="FF000000"/>
        <rFont val="Aptos Narrow"/>
        <family val="2"/>
      </rPr>
      <t>Ou equivalente</t>
    </r>
  </si>
  <si>
    <r>
      <rPr>
        <b/>
        <sz val="11"/>
        <color rgb="FF000000"/>
        <rFont val="Aptos Narrow"/>
        <family val="2"/>
      </rPr>
      <t xml:space="preserve">ELECON / Tampa de Encaixe para Eletrocalha 200 mm (ref. EC-CTR05)
</t>
    </r>
    <r>
      <rPr>
        <sz val="11"/>
        <color rgb="FF000000"/>
        <rFont val="Aptos Narrow"/>
        <family val="2"/>
      </rPr>
      <t>Ou equivalente</t>
    </r>
  </si>
  <si>
    <r>
      <rPr>
        <b/>
        <sz val="11"/>
        <color rgb="FF000000"/>
        <rFont val="Aptos Narrow"/>
        <family val="2"/>
      </rPr>
      <t xml:space="preserve">ELECON / Cruzeta Horizontal para Eletrocalha 100 x 50 (EC-CAC15)
</t>
    </r>
    <r>
      <rPr>
        <sz val="11"/>
        <color rgb="FF000000"/>
        <rFont val="Aptos Narrow"/>
        <family val="2"/>
      </rPr>
      <t>Ou equivalente</t>
    </r>
  </si>
  <si>
    <r>
      <rPr>
        <b/>
        <sz val="11"/>
        <color rgb="FF000000"/>
        <rFont val="Aptos Narrow"/>
        <family val="2"/>
      </rPr>
      <t xml:space="preserve">ELECON / Tê Horizontal 90° para Eletrocalha 100 x 50 (EC-CAC6)
</t>
    </r>
    <r>
      <rPr>
        <sz val="11"/>
        <color rgb="FF000000"/>
        <rFont val="Aptos Narrow"/>
        <family val="2"/>
      </rPr>
      <t>Ou equivalente</t>
    </r>
  </si>
  <si>
    <r>
      <rPr>
        <b/>
        <sz val="11"/>
        <color rgb="FF000000"/>
        <rFont val="Aptos Narrow"/>
        <family val="2"/>
      </rPr>
      <t xml:space="preserve">ELECON / Cruzeta Horizontal para Eletrocalha 150 x 100 (EC-CAC15)
</t>
    </r>
    <r>
      <rPr>
        <sz val="11"/>
        <color rgb="FF000000"/>
        <rFont val="Aptos Narrow"/>
        <family val="2"/>
      </rPr>
      <t>Ou equivalente</t>
    </r>
  </si>
  <si>
    <r>
      <rPr>
        <b/>
        <sz val="11"/>
        <color rgb="FF000000"/>
        <rFont val="Aptos Narrow"/>
        <family val="2"/>
      </rPr>
      <t xml:space="preserve">ELECON / Tê Horizontal 90° para Eletrocalha 150 x 100 (EC-CAC6)
</t>
    </r>
    <r>
      <rPr>
        <sz val="11"/>
        <color rgb="FF000000"/>
        <rFont val="Aptos Narrow"/>
        <family val="2"/>
      </rPr>
      <t>Ou equivalente</t>
    </r>
  </si>
  <si>
    <r>
      <rPr>
        <b/>
        <sz val="11"/>
        <color rgb="FF000000"/>
        <rFont val="Aptos Narrow"/>
        <family val="2"/>
      </rPr>
      <t xml:space="preserve">ELECON / Cruzeta Horizontal para Eletrocalha 200 x 100 (EC-CAC15)
</t>
    </r>
    <r>
      <rPr>
        <sz val="11"/>
        <color rgb="FF000000"/>
        <rFont val="Aptos Narrow"/>
        <family val="2"/>
      </rPr>
      <t>Ou equivalente</t>
    </r>
  </si>
  <si>
    <r>
      <rPr>
        <b/>
        <sz val="11"/>
        <color rgb="FF000000"/>
        <rFont val="Aptos Narrow"/>
        <family val="2"/>
      </rPr>
      <t xml:space="preserve">ELECON / Tê Horizontal 90° para Eletrocalha 200 x 100 (EC-CAC6)
</t>
    </r>
    <r>
      <rPr>
        <sz val="11"/>
        <color rgb="FF000000"/>
        <rFont val="Aptos Narrow"/>
        <family val="2"/>
      </rPr>
      <t>Ou equivalente</t>
    </r>
  </si>
  <si>
    <r>
      <rPr>
        <b/>
        <sz val="11"/>
        <color rgb="FF000000"/>
        <rFont val="Aptos Narrow"/>
        <family val="2"/>
      </rPr>
      <t xml:space="preserve">CALHAS KENNEDY / Saída Horizontal para Eletroduto 3/4" (ref. CKE 553)
</t>
    </r>
    <r>
      <rPr>
        <sz val="11"/>
        <color rgb="FF000000"/>
        <rFont val="Aptos Narrow"/>
        <family val="2"/>
      </rPr>
      <t>Ou equivalente</t>
    </r>
  </si>
  <si>
    <r>
      <rPr>
        <b/>
        <sz val="11"/>
        <color rgb="FF000000"/>
        <rFont val="Aptos Narrow"/>
        <family val="2"/>
      </rPr>
      <t xml:space="preserve">CALHAS KENNEDY / Saída Horizontal para Eletroduto 1" (ref. CKE 553)
</t>
    </r>
    <r>
      <rPr>
        <sz val="11"/>
        <color rgb="FF000000"/>
        <rFont val="Aptos Narrow"/>
        <family val="2"/>
      </rPr>
      <t>Ou equivalente</t>
    </r>
  </si>
  <si>
    <r>
      <rPr>
        <b/>
        <sz val="11"/>
        <color rgb="FF000000"/>
        <rFont val="Aptos Narrow"/>
        <family val="2"/>
      </rPr>
      <t xml:space="preserve">CALHAS KENNEDY / Saída Horizontal para Eletroduto 1.1/2" (ref. CKE 553)
</t>
    </r>
    <r>
      <rPr>
        <sz val="11"/>
        <color rgb="FF000000"/>
        <rFont val="Aptos Narrow"/>
        <family val="2"/>
      </rPr>
      <t>Ou equivalente</t>
    </r>
  </si>
  <si>
    <r>
      <rPr>
        <b/>
        <sz val="11"/>
        <color rgb="FF000000"/>
        <rFont val="Aptos Narrow"/>
        <family val="2"/>
      </rPr>
      <t xml:space="preserve">CALHAS KENNEDY / Saída Horizontal para Eletroduto 2" (ref. CKE 553)
</t>
    </r>
    <r>
      <rPr>
        <sz val="11"/>
        <color rgb="FF000000"/>
        <rFont val="Aptos Narrow"/>
        <family val="2"/>
      </rPr>
      <t>Ou equivalente</t>
    </r>
  </si>
  <si>
    <r>
      <rPr>
        <b/>
        <sz val="11"/>
        <color rgb="FF000000"/>
        <rFont val="Aptos Narrow"/>
        <family val="2"/>
      </rPr>
      <t xml:space="preserve">CALHAS KENNEDY / Tala Reforçada com Altura 50 mm (ref. CKE 550)
</t>
    </r>
    <r>
      <rPr>
        <sz val="11"/>
        <color rgb="FF000000"/>
        <rFont val="Aptos Narrow"/>
        <family val="2"/>
      </rPr>
      <t>Ou equivalente</t>
    </r>
  </si>
  <si>
    <r>
      <rPr>
        <b/>
        <sz val="11"/>
        <color rgb="FF000000"/>
        <rFont val="Aptos Narrow"/>
        <family val="2"/>
      </rPr>
      <t xml:space="preserve">CALHAS KENNEDY / Tala Reforçada com Altura 100 mm (ref. CKE 550)
</t>
    </r>
    <r>
      <rPr>
        <sz val="11"/>
        <color rgb="FF000000"/>
        <rFont val="Aptos Narrow"/>
        <family val="2"/>
      </rPr>
      <t>Ou equivalente</t>
    </r>
  </si>
  <si>
    <r>
      <rPr>
        <b/>
        <sz val="11"/>
        <color rgb="FF000000"/>
        <rFont val="Aptos Narrow"/>
        <family val="2"/>
      </rPr>
      <t xml:space="preserve">CALHAS KENNEDY / Septo Divisor Perfurado com Altura 50 mm (ref. CKE 511)
</t>
    </r>
    <r>
      <rPr>
        <sz val="11"/>
        <color rgb="FF000000"/>
        <rFont val="Aptos Narrow"/>
        <family val="2"/>
      </rPr>
      <t>Ou equivalente</t>
    </r>
  </si>
  <si>
    <r>
      <rPr>
        <b/>
        <sz val="11"/>
        <color rgb="FF000000"/>
        <rFont val="Aptos Narrow"/>
        <family val="2"/>
      </rPr>
      <t xml:space="preserve">CALHAS KENNEDY / Septo Divisor Perfurado com Altura 100 mm (ref. CKE 511)
</t>
    </r>
    <r>
      <rPr>
        <sz val="11"/>
        <color rgb="FF000000"/>
        <rFont val="Aptos Narrow"/>
        <family val="2"/>
      </rPr>
      <t>Ou equivalente</t>
    </r>
  </si>
  <si>
    <r>
      <rPr>
        <b/>
        <sz val="11"/>
        <color rgb="FF000000"/>
        <rFont val="Aptos Narrow"/>
        <family val="2"/>
      </rPr>
      <t xml:space="preserve">CALHAS KENNEDY / Suporte Vertical para Eletrocalha com Largura 100 mm (ref. CKE 556)
</t>
    </r>
    <r>
      <rPr>
        <sz val="11"/>
        <color rgb="FF000000"/>
        <rFont val="Aptos Narrow"/>
        <family val="2"/>
      </rPr>
      <t>Ou equivalente</t>
    </r>
  </si>
  <si>
    <r>
      <rPr>
        <b/>
        <sz val="11"/>
        <color rgb="FF000000"/>
        <rFont val="Aptos Narrow"/>
        <family val="2"/>
      </rPr>
      <t xml:space="preserve">CALHAS KENNEDY / Suporte Vertical para Eletrocalha com Largura 150 mm (ref. CKE 556)
</t>
    </r>
    <r>
      <rPr>
        <sz val="11"/>
        <color rgb="FF000000"/>
        <rFont val="Aptos Narrow"/>
        <family val="2"/>
      </rPr>
      <t>Ou equivalente</t>
    </r>
  </si>
  <si>
    <r>
      <rPr>
        <b/>
        <sz val="11"/>
        <color rgb="FF000000"/>
        <rFont val="Aptos Narrow"/>
        <family val="2"/>
      </rPr>
      <t xml:space="preserve">CALHAS KENNEDY / Suporte Vertical para Eletrocalha com Largura 200 mm (ref. CKE 556)
</t>
    </r>
    <r>
      <rPr>
        <sz val="11"/>
        <color rgb="FF000000"/>
        <rFont val="Aptos Narrow"/>
        <family val="2"/>
      </rPr>
      <t>Ou equivalente</t>
    </r>
  </si>
  <si>
    <r>
      <rPr>
        <b/>
        <sz val="11"/>
        <color rgb="FF000000"/>
        <rFont val="Aptos Narrow"/>
        <family val="2"/>
      </rPr>
      <t xml:space="preserve">CALHAS KENNEDY / Vergalhão Rosca Total de 3 m (ref. CKP 259)
</t>
    </r>
    <r>
      <rPr>
        <sz val="11"/>
        <color rgb="FF000000"/>
        <rFont val="Aptos Narrow"/>
        <family val="2"/>
      </rPr>
      <t>Ou equivalente</t>
    </r>
  </si>
  <si>
    <r>
      <rPr>
        <b/>
        <sz val="11"/>
        <color rgb="FF000000"/>
        <rFont val="Aptos Narrow"/>
        <family val="2"/>
      </rPr>
      <t xml:space="preserve">CALHAS KENNEDY / Prolongador Longo Sextavado para Vergalhão 5/16" (ref. CKP 265)
</t>
    </r>
    <r>
      <rPr>
        <sz val="11"/>
        <color rgb="FF000000"/>
        <rFont val="Aptos Narrow"/>
        <family val="2"/>
      </rPr>
      <t>Ou equivalente</t>
    </r>
  </si>
  <si>
    <r>
      <rPr>
        <b/>
        <sz val="11"/>
        <color rgb="FF000000"/>
        <rFont val="Aptos Narrow"/>
        <family val="2"/>
      </rPr>
      <t xml:space="preserve">TRAMONTINA / Módulo de Tomada 250 V 10 A  Cor Branca (ref. 57115/030)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</si>
  <si>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Módulo de Tomada 250 V 20 A Cor Branca (ref. 57115/038)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</si>
  <si>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Módulo de Tomada 250 V 20 A Cor Vermelha (ref. 57115/039)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</si>
  <si>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t xml:space="preserve">TRAMONTINA / Módulo de Interruptor Simples 10 A Cor Branca (ref. 57115/010)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</si>
  <si>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Módulo de Interruptor Paralelo 10 A Cor Branca (ref. 57115/008)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</si>
  <si>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Módulo de Interruptor Intermediário 10 A Cor Branca (ref. 57115/003)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</si>
  <si>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Módulo Pulsador Universal 10 A Cor Branca (ref. 57115/025)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</si>
  <si>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Módulo Cego Cor Branca (ref. 57115/090)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</si>
  <si>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Condulete Múltiplo Tipo X  para Eletrodutos 1" (ref. 56200/003)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</si>
  <si>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Condulete Múltiplo Tipo X  para Eletrodutos 1.1/2" (ref. 56200/005)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</si>
  <si>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Condulete Múltiplo Tipo X  para Eletrodutos 2" (ref. 56200/006)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</si>
  <si>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Tampa Sem Pintura para Condulete Múltiplo 1" Com 1 Posto Horizontal (ref. 56117/046)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</si>
  <si>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Tampa Sem Pintura para Condulete Múltiplo 1" Com 2 Postos Horizontais (ref. 56117/047)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</si>
  <si>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Tampa Sem Pintura para Condulete Múltiplo 1" Com 3 Postos Horizontais (ref. 56117/048)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</si>
  <si>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Tampa Sem Pintura para Condulete Múltiplo 1" (ref. 56114/007)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</si>
  <si>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Conector Box Reto para Condulete Múltiplo 1" (ref. 56251/053)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</si>
  <si>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Conector Box Reto para Condulete Múltiplo 1.1/2" (ref. 56251/055)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</si>
  <si>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Conector Box Reto para Condulete Múltiplo 2" (ref. 56251/056)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</si>
  <si>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Tampão para Condulete Múltiplo 1" (ref. 56114/253)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</si>
  <si>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Tampão para Condulete Múltiplo 1.1/2" (ref. 56114/055)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</si>
  <si>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Tampão para Condulete Múltiplo 2" (ref. 56114/056)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</si>
  <si>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Caixa de Passagem Cega CP-1010 1" com Tampa Reversível (ref. 56123/152)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</si>
  <si>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Caixa de Passagem Cega CP-1515 1.1/2" com Tampa Reversível (ref. 56123/165)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</si>
  <si>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PEZZI / Tomada 2P+T Sem Placa 250V 10A - Branco (ref. 50036-10A)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</si>
  <si>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PEZZI / Tomada 2P+T Sem Placa 250V 10A - Preto (ref. 50036-2-10A)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</si>
  <si>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PEZZI / Tomada 2P+T Sem Placa 250V 10A - Vermelha (ref. 50036-5-10A)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</si>
  <si>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PEZZI / Tomada 2P+T Sem Placa 250V 20A - Branco (ref. 50037-20A)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</si>
  <si>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PEZZI / Tomada 2P+T Sem Placa 250V 20A - Preto (ref. 50037-20A)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</si>
  <si>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PEZZI / Tomada 2P+T Sem Placa 250V - Vermelha (ref. 50037-5-20A)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</si>
  <si>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PEZZI / Interruptor Sem Placa 250V 10A - Branco (ref. 51000 - 1t.s)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</si>
  <si>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PEZZI / Interruptor Sem Placa 250V 10A - Branco (ref. 51010 - 1t.p)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</si>
  <si>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PEZZI / Interruptor Sem Placa 250V 10A - Branco (ref. 52050 - Intermediário - Chave Cruz)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</si>
  <si>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PEZZI / Interruptor Bipolar Sem Placa 250V 10A (ref. 52040-1A - Branco)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</si>
  <si>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PEZZI / Pulsador sem Gravação Sem Placa 250V 10A  (ref. 51003-1A - Branco)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</si>
  <si>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PEZZI / Módulo Cego Sem Placa (ref. 50050)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</si>
  <si>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PEZZI / Moldura Para Informática RJ 45 CAT5E / HDMI / USB A+C / CAT 6 - Sem Conector Sem Placa (ref. 50045-1A)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</si>
  <si>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PEZZI / Bastidor 2x4 (ref. 58998)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</si>
  <si>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PEZZI / Bastidor 4x4 (ref. 58996)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</si>
  <si>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PEZZI / Placa 2x4 Satinata Branco Acetinado (ref. 50700-1A)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</si>
  <si>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PEZZI / Placa 4x4 Satinata Branco Acetinado (ref. 50710-1A)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</si>
  <si>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Caixa de sobrepor com 1 postos para uso com canaletas (ref. 57303/001)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</si>
  <si>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Caixa de sobrepor com 2 postos para uso com canaletas (ref. 57303/002)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</si>
  <si>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TRAMONTINA / Canaleta com fita dupla face e divisória (ref. 57300/119)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</si>
  <si>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DUTOTEC / Canaleta Standard Dupla Cor Branca Tipo D 25 mm (ref. DT 12241.00)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</si>
  <si>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DUTOTEC / Duto Slim com Acabamento na Cor Branca (ref. DS 19040)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</si>
  <si>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DUTOTEC / Curva Horizontal de 90° Cor Branca para Canaleta de 25 mm (ref. DT 35140.00)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</si>
  <si>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DUTOTEC / Curva Vertical de 90° com Acesso em ABS Cor Branca (ref. DT 37540.00)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</si>
  <si>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DUTOTEC / Adaptador de Eletroduto para Caneletas de 25 mm Cor Cinza para 3 Eletrodutos de 3/4" (ref. DT 47200.01)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</si>
  <si>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DUTOTEC / Adaptador de Eletroduto para Caneletas de 25 mm Cor Cinza para 3 Eletrodutos de 1" (ref. DT 47630.01)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</si>
  <si>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DUTOTEC / Arremate de Tampa Linha Standard Cor Branca (ref. DT 47940.00)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</si>
  <si>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DUTOTEC / Tampa Linha Standard com Acabamento Ranhurado Cor Branca (ref. DT15040.00)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</si>
  <si>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DUTOTEC / Tampa Terminal para Canaleta 25 mm Linha Standard (ref. DT 49140.00)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</si>
  <si>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DUTOTEC / Porta Equipamentos para 3 Blocos Cor Branca (ref. DT 64444.10)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</si>
  <si>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DUTOTEC / Adaptador de Cor Branca para Porta Equipamentos Standard na Caneleta Slim (ref. DS 19140)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</si>
  <si>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DUTOTEC / Caixa de Derivação 1x1 Tipo T para Canaletas 25 mm Cor Branca (ref. DT 52440.00)
</t>
    </r>
    <r>
      <rPr>
        <sz val="11"/>
        <color rgb="FF000000"/>
        <rFont val="Aptos Narrow"/>
        <family val="2"/>
      </rPr>
      <t>Este material é parte de padronização técnica adotada para compatibilidade, interoperabilidade e simplificação de manutenção.
Aceita-se equivalente técnico, mediante apresentação de amostras, para comprovação de compatibilidade dimensional e mecânica com os sistemas de infraestrutura existentes.</t>
    </r>
  </si>
  <si>
    <r>
      <rPr>
        <b/>
        <sz val="11"/>
        <color rgb="FF000000"/>
        <rFont val="Aptos Narrow"/>
        <family val="2"/>
      </rPr>
      <t xml:space="preserve">TASCHIBRA / LÂMPADA LED TKL 270 / 50W 6500K (ref. 61080700)
</t>
    </r>
    <r>
      <rPr>
        <sz val="11"/>
        <color rgb="FF000000"/>
        <rFont val="Aptos Narrow"/>
        <family val="2"/>
      </rPr>
      <t>Ou equivalente</t>
    </r>
  </si>
  <si>
    <r>
      <rPr>
        <b/>
        <sz val="11"/>
        <color rgb="FF000000"/>
        <rFont val="Aptos Narrow"/>
        <family val="2"/>
      </rPr>
      <t xml:space="preserve">TASCHIBRA / LÂMPADA LED TKL 270 / 50W 6500K (ref. 61080707)
</t>
    </r>
    <r>
      <rPr>
        <sz val="11"/>
        <color rgb="FF000000"/>
        <rFont val="Aptos Narrow"/>
        <family val="2"/>
      </rPr>
      <t>Ou equivalente</t>
    </r>
  </si>
  <si>
    <r>
      <rPr>
        <b/>
        <sz val="11"/>
        <color rgb="FF000000"/>
        <rFont val="Aptos Narrow"/>
        <family val="2"/>
      </rPr>
      <t xml:space="preserve">TASCHIBRA / LÂMPADA LED TKL 330 / 61W 6500K (ref. 61080340)
</t>
    </r>
    <r>
      <rPr>
        <sz val="11"/>
        <color rgb="FF000000"/>
        <rFont val="Aptos Narrow"/>
        <family val="2"/>
      </rPr>
      <t>Ou equivalente</t>
    </r>
  </si>
  <si>
    <r>
      <rPr>
        <b/>
        <sz val="11"/>
        <color rgb="FF000000"/>
        <rFont val="Aptos Narrow"/>
        <family val="2"/>
      </rPr>
      <t xml:space="preserve">TASCHIBRA / LÂMPADA LED TKL 60 / 9W 6500K (ref. 61080248)
</t>
    </r>
    <r>
      <rPr>
        <sz val="11"/>
        <color rgb="FF000000"/>
        <rFont val="Aptos Narrow"/>
        <family val="2"/>
      </rPr>
      <t>Ou equivalente</t>
    </r>
  </si>
  <si>
    <r>
      <rPr>
        <b/>
        <sz val="11"/>
        <color rgb="FF000000"/>
        <rFont val="Aptos Narrow"/>
        <family val="2"/>
      </rPr>
      <t xml:space="preserve">TASCHIBRA / LÂMPADA LED TKL 60 / 9W 4000K (ref. 61080247)
</t>
    </r>
    <r>
      <rPr>
        <sz val="11"/>
        <color rgb="FF000000"/>
        <rFont val="Aptos Narrow"/>
        <family val="2"/>
      </rPr>
      <t>Ou equivalente</t>
    </r>
  </si>
  <si>
    <r>
      <rPr>
        <b/>
        <sz val="11"/>
        <color rgb="FF000000"/>
        <rFont val="Aptos Narrow"/>
        <family val="2"/>
      </rPr>
      <t xml:space="preserve">TASCHIBRA / LÂMPADA LED TKL 100 / 17W 6500K (ref. 61080281)
</t>
    </r>
    <r>
      <rPr>
        <sz val="11"/>
        <color rgb="FF000000"/>
        <rFont val="Aptos Narrow"/>
        <family val="2"/>
      </rPr>
      <t>Ou equivalente</t>
    </r>
  </si>
  <si>
    <r>
      <rPr>
        <b/>
        <sz val="11"/>
        <color rgb="FF000000"/>
        <rFont val="Aptos Narrow"/>
        <family val="2"/>
      </rPr>
      <t xml:space="preserve">TASCHIBRA / LÂMPADA LED TKL 100 / 17W 4000K (ref. 61080510)
</t>
    </r>
    <r>
      <rPr>
        <sz val="11"/>
        <color rgb="FF000000"/>
        <rFont val="Aptos Narrow"/>
        <family val="2"/>
      </rPr>
      <t>Ou equivalente</t>
    </r>
  </si>
  <si>
    <r>
      <rPr>
        <b/>
        <sz val="11"/>
        <color rgb="FF000000"/>
        <rFont val="Aptos Narrow"/>
        <family val="2"/>
      </rPr>
      <t xml:space="preserve">TASCHIBRA / LÂMPADA LED PAR20 7 W (ref. 61080605)
</t>
    </r>
    <r>
      <rPr>
        <sz val="11"/>
        <color rgb="FF000000"/>
        <rFont val="Aptos Narrow"/>
        <family val="2"/>
      </rPr>
      <t>Ou equivalente</t>
    </r>
  </si>
  <si>
    <r>
      <rPr>
        <b/>
        <sz val="11"/>
        <color rgb="FF000000"/>
        <rFont val="Aptos Narrow"/>
        <family val="2"/>
      </rPr>
      <t xml:space="preserve">TASCHIBRA / LÂMPADA LED PAR20 7 W (ref. 61080604)
</t>
    </r>
    <r>
      <rPr>
        <sz val="11"/>
        <color rgb="FF000000"/>
        <rFont val="Aptos Narrow"/>
        <family val="2"/>
      </rPr>
      <t>Ou equivalente</t>
    </r>
  </si>
  <si>
    <r>
      <rPr>
        <b/>
        <sz val="11"/>
        <color rgb="FF000000"/>
        <rFont val="Aptos Narrow"/>
        <family val="2"/>
      </rPr>
      <t xml:space="preserve">TASCHIBRA / LÂMPADA LED PAR20 7 W (ref. 61080603)
</t>
    </r>
    <r>
      <rPr>
        <sz val="11"/>
        <color rgb="FF000000"/>
        <rFont val="Aptos Narrow"/>
        <family val="2"/>
      </rPr>
      <t>Ou equivalente</t>
    </r>
  </si>
  <si>
    <r>
      <rPr>
        <b/>
        <sz val="11"/>
        <color rgb="FF000000"/>
        <rFont val="Aptos Narrow"/>
        <family val="2"/>
      </rPr>
      <t xml:space="preserve">TASCHIBRA / LÂMPADA LED PAR30 11 W (ref. 61080608)
</t>
    </r>
    <r>
      <rPr>
        <sz val="11"/>
        <color rgb="FF000000"/>
        <rFont val="Aptos Narrow"/>
        <family val="2"/>
      </rPr>
      <t>Ou equivalente</t>
    </r>
  </si>
  <si>
    <r>
      <rPr>
        <b/>
        <sz val="11"/>
        <color rgb="FF000000"/>
        <rFont val="Aptos Narrow"/>
        <family val="2"/>
      </rPr>
      <t xml:space="preserve">TASCHIBRA / LÂMPADA LED PAR30 11 W (ref. 61080607)
</t>
    </r>
    <r>
      <rPr>
        <sz val="11"/>
        <color rgb="FF000000"/>
        <rFont val="Aptos Narrow"/>
        <family val="2"/>
      </rPr>
      <t>Ou equivalente</t>
    </r>
  </si>
  <si>
    <r>
      <rPr>
        <b/>
        <sz val="11"/>
        <color rgb="FF000000"/>
        <rFont val="Aptos Narrow"/>
        <family val="2"/>
      </rPr>
      <t xml:space="preserve">TASCHIBRA / LÂMPADA LED PAR30 11 W (ref. 61080606)
</t>
    </r>
    <r>
      <rPr>
        <sz val="11"/>
        <color rgb="FF000000"/>
        <rFont val="Aptos Narrow"/>
        <family val="2"/>
      </rPr>
      <t>Ou equivalente</t>
    </r>
  </si>
  <si>
    <r>
      <rPr>
        <b/>
        <sz val="11"/>
        <color rgb="FF000000"/>
        <rFont val="Aptos Narrow"/>
        <family val="2"/>
      </rPr>
      <t xml:space="preserve">AVANT / LED-RETRO-VELA-E27-AMB2200K-2W-BIVOLT
</t>
    </r>
    <r>
      <rPr>
        <sz val="11"/>
        <color rgb="FF000000"/>
        <rFont val="Aptos Narrow"/>
        <family val="2"/>
      </rPr>
      <t>Ou equivalente</t>
    </r>
  </si>
  <si>
    <r>
      <rPr>
        <b/>
        <sz val="11"/>
        <color rgb="FF000000"/>
        <rFont val="Aptos Narrow"/>
        <family val="2"/>
      </rPr>
      <t xml:space="preserve">AVANT DELUXE /  LED-VEL-IN-CLEAR-E14-BR6500K-4W-BIV-400
</t>
    </r>
    <r>
      <rPr>
        <sz val="11"/>
        <color rgb="FF000000"/>
        <rFont val="Aptos Narrow"/>
        <family val="2"/>
      </rPr>
      <t>Ou equivalente</t>
    </r>
  </si>
  <si>
    <r>
      <rPr>
        <b/>
        <sz val="11"/>
        <color rgb="FF000000"/>
        <rFont val="Aptos Narrow"/>
        <family val="2"/>
      </rPr>
      <t xml:space="preserve">AVANT DELUXE /  LED-VEL-IN-CLEAR-E14-NE4000K-4W-BIV-400
</t>
    </r>
    <r>
      <rPr>
        <sz val="11"/>
        <color rgb="FF000000"/>
        <rFont val="Aptos Narrow"/>
        <family val="2"/>
      </rPr>
      <t>Ou equivalente</t>
    </r>
  </si>
  <si>
    <r>
      <rPr>
        <b/>
        <sz val="11"/>
        <color rgb="FF000000"/>
        <rFont val="Aptos Narrow"/>
        <family val="2"/>
      </rPr>
      <t xml:space="preserve">AVANT DELUXE /  LED-VEL-IN-CLEAR-E14-AM2700K-4W-BIV-400
</t>
    </r>
    <r>
      <rPr>
        <sz val="11"/>
        <color rgb="FF000000"/>
        <rFont val="Aptos Narrow"/>
        <family val="2"/>
      </rPr>
      <t>Ou equivalente</t>
    </r>
  </si>
  <si>
    <r>
      <rPr>
        <b/>
        <sz val="11"/>
        <color rgb="FF000000"/>
        <rFont val="Aptos Narrow"/>
        <family val="2"/>
      </rPr>
      <t xml:space="preserve">LEDVANCE / TUBO LED ST8 9W
</t>
    </r>
    <r>
      <rPr>
        <sz val="11"/>
        <color rgb="FF000000"/>
        <rFont val="Aptos Narrow"/>
        <family val="2"/>
      </rPr>
      <t>Ou equivalente</t>
    </r>
  </si>
  <si>
    <r>
      <rPr>
        <b/>
        <sz val="11"/>
        <color rgb="FF000000"/>
        <rFont val="Aptos Narrow"/>
        <family val="2"/>
      </rPr>
      <t xml:space="preserve">LEDVANCE / TUBO LED ST8 18W
</t>
    </r>
    <r>
      <rPr>
        <sz val="11"/>
        <color rgb="FF000000"/>
        <rFont val="Aptos Narrow"/>
        <family val="2"/>
      </rPr>
      <t>Ou equivalente</t>
    </r>
  </si>
  <si>
    <r>
      <rPr>
        <b/>
        <sz val="11"/>
        <color rgb="FF000000"/>
        <rFont val="Aptos Narrow"/>
        <family val="2"/>
      </rPr>
      <t xml:space="preserve">TRAMONTINA / Soquete Simples de Cor Branca para Lâmpada E27 (ref. 57499/090)
</t>
    </r>
    <r>
      <rPr>
        <sz val="11"/>
        <color rgb="FF000000"/>
        <rFont val="Aptos Narrow"/>
        <family val="2"/>
      </rPr>
      <t>Ou equivalente</t>
    </r>
  </si>
  <si>
    <r>
      <rPr>
        <b/>
        <sz val="11"/>
        <color rgb="FF000000"/>
        <rFont val="Aptos Narrow"/>
        <family val="2"/>
      </rPr>
      <t xml:space="preserve">DECORLUX / Soquete para Lâmpada E27 para Instalação ao Tempo (ref. MT2233)
</t>
    </r>
    <r>
      <rPr>
        <sz val="11"/>
        <color rgb="FF000000"/>
        <rFont val="Aptos Narrow"/>
        <family val="2"/>
      </rPr>
      <t>Ou equivalente</t>
    </r>
  </si>
  <si>
    <r>
      <rPr>
        <b/>
        <sz val="11"/>
        <color rgb="FF000000"/>
        <rFont val="Aptos Narrow"/>
        <family val="2"/>
      </rPr>
      <t xml:space="preserve">DECORLUX / Base GU10 com rabicho (ref. MT1103)
</t>
    </r>
    <r>
      <rPr>
        <sz val="11"/>
        <color rgb="FF000000"/>
        <rFont val="Aptos Narrow"/>
        <family val="2"/>
      </rPr>
      <t>Ou equivalente</t>
    </r>
  </si>
  <si>
    <r>
      <rPr>
        <b/>
        <sz val="11"/>
        <color rgb="FF000000"/>
        <rFont val="Aptos Narrow"/>
        <family val="2"/>
      </rPr>
      <t xml:space="preserve">DECORLUX / Soquete de Cor Branca para Lâmpada E14 Tipo Pendente (ref. MT2013)
</t>
    </r>
    <r>
      <rPr>
        <sz val="11"/>
        <color rgb="FF000000"/>
        <rFont val="Aptos Narrow"/>
        <family val="2"/>
      </rPr>
      <t>Ou equivalente</t>
    </r>
  </si>
  <si>
    <r>
      <rPr>
        <b/>
        <sz val="11"/>
        <color rgb="FF000000"/>
        <rFont val="Aptos Narrow"/>
        <family val="2"/>
      </rPr>
      <t xml:space="preserve">DECORLUX / Adaptador de E27 para E14 (ref. MT2714)
</t>
    </r>
    <r>
      <rPr>
        <sz val="11"/>
        <color rgb="FF000000"/>
        <rFont val="Aptos Narrow"/>
        <family val="2"/>
      </rPr>
      <t>Ou equivalente</t>
    </r>
  </si>
  <si>
    <r>
      <rPr>
        <b/>
        <sz val="11"/>
        <color rgb="FF000000"/>
        <rFont val="Aptos Narrow"/>
        <family val="2"/>
      </rPr>
      <t xml:space="preserve">TASCHIBRA / Painel LED Pro 24W Quadrado Embutir (ref. 65140269)
</t>
    </r>
    <r>
      <rPr>
        <sz val="11"/>
        <color rgb="FF000000"/>
        <rFont val="Aptos Narrow"/>
        <family val="2"/>
      </rPr>
      <t>Ou equivalente</t>
    </r>
  </si>
  <si>
    <r>
      <rPr>
        <b/>
        <sz val="11"/>
        <color rgb="FF000000"/>
        <rFont val="Aptos Narrow"/>
        <family val="2"/>
      </rPr>
      <t xml:space="preserve">TASCHIBRA / Painel LED Pro 24W Quadrado Embutir (ref. 65140268)
</t>
    </r>
    <r>
      <rPr>
        <sz val="11"/>
        <color rgb="FF000000"/>
        <rFont val="Aptos Narrow"/>
        <family val="2"/>
      </rPr>
      <t>Ou equivalente</t>
    </r>
  </si>
  <si>
    <r>
      <rPr>
        <b/>
        <sz val="11"/>
        <color rgb="FF000000"/>
        <rFont val="Aptos Narrow"/>
        <family val="2"/>
      </rPr>
      <t xml:space="preserve">TASCHIBRA / Painel LED Pro 24W Quadrado Embutir (ref. 65140267)
</t>
    </r>
    <r>
      <rPr>
        <sz val="11"/>
        <color rgb="FF000000"/>
        <rFont val="Aptos Narrow"/>
        <family val="2"/>
      </rPr>
      <t>Ou equivalente</t>
    </r>
  </si>
  <si>
    <r>
      <rPr>
        <b/>
        <sz val="11"/>
        <color rgb="FF000000"/>
        <rFont val="Aptos Narrow"/>
        <family val="2"/>
      </rPr>
      <t xml:space="preserve">TASCHIBRA / Painel LED Taschibra Pro 62x62 Embutir (ref. 65140059)
</t>
    </r>
    <r>
      <rPr>
        <sz val="11"/>
        <color rgb="FF000000"/>
        <rFont val="Aptos Narrow"/>
        <family val="2"/>
      </rPr>
      <t>Ou equivalente</t>
    </r>
  </si>
  <si>
    <r>
      <rPr>
        <b/>
        <sz val="11"/>
        <color rgb="FF000000"/>
        <rFont val="Aptos Narrow"/>
        <family val="2"/>
      </rPr>
      <t xml:space="preserve">TASCHIBRA / Painel LED Taschibra Pro 62x62 Embutir (ref. 65140058)
</t>
    </r>
    <r>
      <rPr>
        <sz val="11"/>
        <color rgb="FF000000"/>
        <rFont val="Aptos Narrow"/>
        <family val="2"/>
      </rPr>
      <t>Ou equivalente</t>
    </r>
  </si>
  <si>
    <r>
      <rPr>
        <b/>
        <sz val="11"/>
        <color rgb="FF000000"/>
        <rFont val="Aptos Narrow"/>
        <family val="2"/>
      </rPr>
      <t xml:space="preserve">TASCHIBRA / Painel LED Taschibra Pro 62x62 Embutir (ref. 65140057)
</t>
    </r>
    <r>
      <rPr>
        <sz val="11"/>
        <color rgb="FF000000"/>
        <rFont val="Aptos Narrow"/>
        <family val="2"/>
      </rPr>
      <t>Ou equivalente</t>
    </r>
  </si>
  <si>
    <r>
      <rPr>
        <b/>
        <sz val="11"/>
        <color rgb="FF000000"/>
        <rFont val="Aptos Narrow"/>
        <family val="2"/>
      </rPr>
      <t xml:space="preserve">TASCHIBRA / Painel LED 30x120 Sobrepor Retangular (ref. 65140097)
</t>
    </r>
    <r>
      <rPr>
        <sz val="11"/>
        <color rgb="FF000000"/>
        <rFont val="Aptos Narrow"/>
        <family val="2"/>
      </rPr>
      <t>Ou equivalente</t>
    </r>
  </si>
  <si>
    <r>
      <rPr>
        <b/>
        <sz val="11"/>
        <color rgb="FF000000"/>
        <rFont val="Aptos Narrow"/>
        <family val="2"/>
      </rPr>
      <t xml:space="preserve">TASCHIBRA / LUMINÁRIA DE EMERGÊNCIA LED TASCHIBRA PRATIC TLE 06 (ref. 65010012-03)
</t>
    </r>
    <r>
      <rPr>
        <sz val="11"/>
        <color rgb="FF000000"/>
        <rFont val="Aptos Narrow"/>
        <family val="2"/>
      </rPr>
      <t>Ou equivalente</t>
    </r>
  </si>
  <si>
    <r>
      <rPr>
        <b/>
        <sz val="11"/>
        <color rgb="FF000000"/>
        <rFont val="Aptos Narrow"/>
        <family val="2"/>
      </rPr>
      <t xml:space="preserve">TASCHIBRA / BLOCO AUTÔNOMO DE EMERGENCIA LED FAROL 1200 LUMENS (ref. 65010013-03)
</t>
    </r>
    <r>
      <rPr>
        <sz val="11"/>
        <color rgb="FF000000"/>
        <rFont val="Aptos Narrow"/>
        <family val="2"/>
      </rPr>
      <t>Ou equivalente</t>
    </r>
  </si>
  <si>
    <r>
      <rPr>
        <b/>
        <sz val="11"/>
        <color rgb="FF000000"/>
        <rFont val="Aptos Narrow"/>
        <family val="2"/>
      </rPr>
      <t xml:space="preserve">TRAMONTINA / Refletor de LED Tramontina 200 W 6500 K (ref. 58028/030)
</t>
    </r>
    <r>
      <rPr>
        <sz val="11"/>
        <color rgb="FF000000"/>
        <rFont val="Aptos Narrow"/>
        <family val="2"/>
      </rPr>
      <t>Ou equivalente</t>
    </r>
  </si>
  <si>
    <r>
      <rPr>
        <b/>
        <sz val="11"/>
        <color rgb="FF000000"/>
        <rFont val="Aptos Narrow"/>
        <family val="2"/>
      </rPr>
      <t xml:space="preserve">BLUMENAU / Refletor LED Play 200W Alumínio Bivolt IP66 RGB (ref. 78200700-39)
</t>
    </r>
    <r>
      <rPr>
        <sz val="11"/>
        <color rgb="FF000000"/>
        <rFont val="Aptos Narrow"/>
        <family val="2"/>
      </rPr>
      <t>Ou equivalente</t>
    </r>
  </si>
  <si>
    <r>
      <rPr>
        <b/>
        <sz val="11"/>
        <color rgb="FF000000"/>
        <rFont val="Aptos Narrow"/>
        <family val="2"/>
      </rPr>
      <t xml:space="preserve">TRAMONTINA / Refletor LED Tramontina 30 W 6500 K Luz Branca (ref. 58028/026)
</t>
    </r>
    <r>
      <rPr>
        <sz val="11"/>
        <color rgb="FF000000"/>
        <rFont val="Aptos Narrow"/>
        <family val="2"/>
      </rPr>
      <t>Ou equivalente</t>
    </r>
  </si>
  <si>
    <r>
      <rPr>
        <b/>
        <sz val="11"/>
        <color rgb="FF000000"/>
        <rFont val="Aptos Narrow"/>
        <family val="2"/>
      </rPr>
      <t xml:space="preserve">LIGHTERA / Cabo CAT6 U/UTP 4 Pares 23AWG Cinza LSZH Gigalan
</t>
    </r>
    <r>
      <rPr>
        <sz val="11"/>
        <color rgb="FF000000"/>
        <rFont val="Aptos Narrow"/>
        <family val="2"/>
      </rPr>
      <t>Ou equivalente</t>
    </r>
  </si>
  <si>
    <r>
      <rPr>
        <b/>
        <sz val="11"/>
        <color rgb="FF000000"/>
        <rFont val="Aptos Narrow"/>
        <family val="2"/>
      </rPr>
      <t xml:space="preserve">LIGHTERA / PATCH CORD CAT.6 LSZH GIGALAN GREEN (ref. 35123222)
</t>
    </r>
    <r>
      <rPr>
        <sz val="11"/>
        <color rgb="FF000000"/>
        <rFont val="Aptos Narrow"/>
        <family val="2"/>
      </rPr>
      <t>Ou equivalente</t>
    </r>
  </si>
  <si>
    <r>
      <rPr>
        <b/>
        <sz val="11"/>
        <color rgb="FF000000"/>
        <rFont val="Aptos Narrow"/>
        <family val="2"/>
      </rPr>
      <t xml:space="preserve">LIGHTERA / PATCH CORD CAT.6 LSZH GIGALAN GREEN (ref. 35123245)
</t>
    </r>
    <r>
      <rPr>
        <sz val="11"/>
        <color rgb="FF000000"/>
        <rFont val="Aptos Narrow"/>
        <family val="2"/>
      </rPr>
      <t>Ou equivalente</t>
    </r>
  </si>
  <si>
    <r>
      <rPr>
        <b/>
        <sz val="11"/>
        <color rgb="FF000000"/>
        <rFont val="Aptos Narrow"/>
        <family val="2"/>
      </rPr>
      <t xml:space="preserve">LIGHTERA / CONECTOR FEMEA MULTILAN CAT.6 T568A/B 90/180 – BRANCO (ref. 35030600)
</t>
    </r>
    <r>
      <rPr>
        <sz val="11"/>
        <color rgb="FF000000"/>
        <rFont val="Aptos Narrow"/>
        <family val="2"/>
      </rPr>
      <t>Ou equivalente</t>
    </r>
  </si>
  <si>
    <r>
      <rPr>
        <b/>
        <sz val="11"/>
        <color rgb="FF000000"/>
        <rFont val="Aptos Narrow"/>
        <family val="2"/>
      </rPr>
      <t xml:space="preserve">LIGHTERA / CONECTOR MACHO CAT.6 PARA CABO SOLIDO (ref. 35050282)
</t>
    </r>
    <r>
      <rPr>
        <sz val="11"/>
        <color rgb="FF000000"/>
        <rFont val="Aptos Narrow"/>
        <family val="2"/>
      </rPr>
      <t>Ou equivalente</t>
    </r>
  </si>
  <si>
    <r>
      <rPr>
        <b/>
        <sz val="11"/>
        <color rgb="FF000000"/>
        <rFont val="Aptos Narrow"/>
        <family val="2"/>
      </rPr>
      <t xml:space="preserve">INTELBRAS / Mini Rack Desmontável 19” 12U 570mm (ref. MRD 1257)
</t>
    </r>
    <r>
      <rPr>
        <sz val="11"/>
        <color rgb="FF000000"/>
        <rFont val="Aptos Narrow"/>
        <family val="2"/>
      </rPr>
      <t>Ou equivalente</t>
    </r>
  </si>
  <si>
    <r>
      <rPr>
        <b/>
        <sz val="11"/>
        <color rgb="FF000000"/>
        <rFont val="Aptos Narrow"/>
        <family val="2"/>
      </rPr>
      <t xml:space="preserve">INTELBRAS / Mini Rack Desmontável de Parede 8U – 19” x 570mm (ref. MRD 857)
</t>
    </r>
    <r>
      <rPr>
        <sz val="11"/>
        <color rgb="FF000000"/>
        <rFont val="Aptos Narrow"/>
        <family val="2"/>
      </rPr>
      <t>Ou equivalente</t>
    </r>
  </si>
  <si>
    <r>
      <rPr>
        <b/>
        <sz val="11"/>
        <color rgb="FF000000"/>
        <rFont val="Aptos Narrow"/>
        <family val="2"/>
      </rPr>
      <t xml:space="preserve">INTELBRAS / Kit Porca Gaiola, Parafuso e Arruela M5 (ref. KPP)
</t>
    </r>
    <r>
      <rPr>
        <sz val="11"/>
        <color rgb="FF000000"/>
        <rFont val="Aptos Narrow"/>
        <family val="2"/>
      </rPr>
      <t>Ou equivalente</t>
    </r>
  </si>
  <si>
    <r>
      <rPr>
        <b/>
        <sz val="11"/>
        <color rgb="FF000000"/>
        <rFont val="Aptos Narrow"/>
        <family val="2"/>
      </rPr>
      <t xml:space="preserve">NEXANS / CAT6 Patch Panels 24P (ref. N500.206-B)
</t>
    </r>
    <r>
      <rPr>
        <sz val="11"/>
        <color rgb="FF000000"/>
        <rFont val="Aptos Narrow"/>
        <family val="2"/>
      </rPr>
      <t>Ou equivalente</t>
    </r>
  </si>
  <si>
    <r>
      <rPr>
        <b/>
        <sz val="11"/>
        <color rgb="FF000000"/>
        <rFont val="Aptos Narrow"/>
        <family val="2"/>
      </rPr>
      <t xml:space="preserve">CTC / RK6
</t>
    </r>
    <r>
      <rPr>
        <sz val="11"/>
        <color rgb="FF000000"/>
        <rFont val="Aptos Narrow"/>
        <family val="2"/>
      </rPr>
      <t>Ou equivalente</t>
    </r>
  </si>
  <si>
    <r>
      <rPr>
        <b/>
        <sz val="11"/>
        <color rgb="FF000000"/>
        <rFont val="Aptos Narrow"/>
        <family val="2"/>
      </rPr>
      <t xml:space="preserve">UPPERSEG / 12946 20924
</t>
    </r>
    <r>
      <rPr>
        <sz val="11"/>
        <color rgb="FF000000"/>
        <rFont val="Aptos Narrow"/>
        <family val="2"/>
      </rPr>
      <t>Ou equivalente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</si>
</sst>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R$&quot;\ * #,##0.00_-;\-&quot;R$&quot;\ * #,##0.00_-;_-&quot;R$&quot;\ * &quot;-&quot;??_-;_-@_-"/>
  </numFmts>
  <fonts count="6" x14ac:knownFonts="1">
    <font>
      <sz val="11"/>
      <color theme="1"/>
      <name val="Calibri"/>
      <family val="2"/>
      <scheme val="minor"/>
    </font>
    <font>
      <sz val="11"/>
      <color theme="1"/>
      <name val="Aptos Narrow"/>
      <family val="2"/>
    </font>
    <font>
      <b/>
      <sz val="11"/>
      <color theme="2"/>
      <name val="Aptos Narrow"/>
      <family val="2"/>
    </font>
    <font>
      <sz val="11"/>
      <color rgb="FF000000"/>
      <name val="Aptos Narrow"/>
      <family val="2"/>
    </font>
    <font>
      <b/>
      <sz val="11"/>
      <color rgb="FF000000"/>
      <name val="Aptos Narrow"/>
      <family val="2"/>
    </font>
    <font>
      <b/>
      <sz val="11"/>
      <color theme="1"/>
      <name val="Aptos Narrow"/>
      <family val="2"/>
    </font>
  </fonts>
  <fills count="5">
    <fill>
      <patternFill patternType="none"/>
    </fill>
    <fill>
      <patternFill patternType="gray125"/>
    </fill>
    <fill>
      <patternFill patternType="solid">
        <fgColor theme="8" tint="-0.499984740745262"/>
        <bgColor indexed="64"/>
      </patternFill>
    </fill>
    <fill>
      <patternFill patternType="solid">
        <fgColor theme="8" tint="-0.249977111117893"/>
        <bgColor indexed="64"/>
      </patternFill>
    </fill>
    <fill>
      <patternFill patternType="solid">
        <fgColor theme="7" tint="0.79998168889431442"/>
        <bgColor indexed="64"/>
      </patternFill>
    </fill>
  </fills>
  <borders count="3">
    <border>
      <left/>
      <right/>
      <top/>
      <bottom/>
      <diagonal/>
    </border>
    <border>
      <left style="thin">
        <color rgb="FF000000"/>
      </left>
      <right style="thin">
        <color rgb="FF000000"/>
      </right>
      <top style="thin">
        <color rgb="FF000000"/>
      </top>
      <bottom style="dotted">
        <color rgb="FF000000"/>
      </bottom>
      <diagonal/>
    </border>
    <border>
      <left style="thin">
        <color rgb="FF000000"/>
      </left>
      <right style="thin">
        <color rgb="FF000000"/>
      </right>
      <top style="dotted">
        <color rgb="FF000000"/>
      </top>
      <bottom style="dotted">
        <color rgb="FF000000"/>
      </bottom>
      <diagonal/>
    </border>
  </borders>
  <cellStyleXfs count="1">
    <xf numFmtId="0" fontId="0" fillId="0" borderId="0"/>
  </cellStyleXfs>
  <cellXfs count="22">
    <xf numFmtId="0" fontId="0" fillId="0" borderId="0" xfId="0"/>
    <xf numFmtId="0" fontId="1" fillId="0" borderId="0" xfId="0" applyFont="1"/>
    <xf numFmtId="0" fontId="2" fillId="2" borderId="2" xfId="0" applyFont="1" applyFill="1" applyBorder="1" applyAlignment="1">
      <alignment horizontal="center" vertical="center"/>
    </xf>
    <xf numFmtId="0" fontId="2" fillId="2" borderId="2" xfId="0" applyFont="1" applyFill="1" applyBorder="1" applyAlignment="1">
      <alignment vertical="center" wrapText="1"/>
    </xf>
    <xf numFmtId="44" fontId="2" fillId="2" borderId="2" xfId="0" applyNumberFormat="1" applyFont="1" applyFill="1" applyBorder="1" applyAlignment="1">
      <alignment vertical="center"/>
    </xf>
    <xf numFmtId="0" fontId="2" fillId="3" borderId="2" xfId="0" applyFont="1" applyFill="1" applyBorder="1" applyAlignment="1">
      <alignment horizontal="center" vertical="center"/>
    </xf>
    <xf numFmtId="0" fontId="2" fillId="3" borderId="2" xfId="0" applyFont="1" applyFill="1" applyBorder="1" applyAlignment="1">
      <alignment vertical="center" wrapText="1"/>
      <extLst>
        <ext xmlns:xfpb="http://schemas.microsoft.com/office/spreadsheetml/2022/featurepropertybag" uri="{C7286773-470A-42A8-94C5-96B5CB345126}">
          <xfpb:xfComplement i="0"/>
        </ext>
      </extLst>
    </xf>
    <xf numFmtId="0" fontId="2" fillId="3" borderId="2" xfId="0" applyFont="1" applyFill="1" applyBorder="1" applyAlignment="1">
      <alignment vertical="center" wrapText="1"/>
    </xf>
    <xf numFmtId="44" fontId="2" fillId="3" borderId="2" xfId="0" applyNumberFormat="1" applyFont="1" applyFill="1" applyBorder="1" applyAlignment="1">
      <alignment vertical="center"/>
    </xf>
    <xf numFmtId="0" fontId="3" fillId="0" borderId="2" xfId="0" applyFont="1" applyBorder="1" applyAlignment="1">
      <alignment horizontal="center" vertical="center"/>
    </xf>
    <xf numFmtId="0" fontId="3" fillId="0" borderId="2" xfId="0" applyFont="1" applyBorder="1" applyAlignment="1">
      <alignment vertical="center" wrapText="1"/>
    </xf>
    <xf numFmtId="0" fontId="3" fillId="4" borderId="2" xfId="0" applyFont="1" applyFill="1" applyBorder="1" applyAlignment="1">
      <alignment vertical="center" wrapText="1"/>
    </xf>
    <xf numFmtId="2" fontId="1" fillId="0" borderId="2" xfId="0" applyNumberFormat="1" applyFont="1" applyBorder="1" applyAlignment="1">
      <alignment horizontal="center" vertical="center"/>
    </xf>
    <xf numFmtId="44" fontId="1" fillId="0" borderId="2" xfId="0" applyNumberFormat="1" applyFont="1" applyBorder="1" applyAlignment="1">
      <alignment vertical="center"/>
    </xf>
    <xf numFmtId="44" fontId="1" fillId="4" borderId="2" xfId="0" applyNumberFormat="1" applyFont="1" applyFill="1" applyBorder="1" applyAlignment="1">
      <alignment vertical="center"/>
    </xf>
    <xf numFmtId="0" fontId="1" fillId="0" borderId="2" xfId="0" applyFont="1" applyBorder="1" applyAlignment="1">
      <alignment horizontal="center" vertical="center"/>
    </xf>
    <xf numFmtId="0" fontId="1" fillId="0" borderId="2" xfId="0" applyFont="1" applyBorder="1" applyAlignment="1">
      <alignment vertical="center" wrapText="1"/>
    </xf>
    <xf numFmtId="0" fontId="5" fillId="0" borderId="1" xfId="0" applyFont="1" applyBorder="1" applyAlignment="1">
      <alignment horizontal="left" vertical="center"/>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4" fillId="0" borderId="2" xfId="0" applyFont="1" applyBorder="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22/11/relationships/FeaturePropertyBag" Target="featurePropertyBag/featurePropertyBag.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3091D9-6760-4938-BED4-E8B6FC5EFF88}">
  <sheetPr>
    <pageSetUpPr fitToPage="1"/>
  </sheetPr>
  <dimension ref="A1:K58"/>
  <sheetViews>
    <sheetView tabSelected="1" zoomScaleNormal="100" workbookViewId="0">
      <pane ySplit="1" topLeftCell="A2" activePane="bottomLeft" state="frozen"/>
      <selection pane="bottomLeft"/>
    </sheetView>
  </sheetViews>
  <sheetFormatPr defaultColWidth="0" defaultRowHeight="15" customHeight="1" zeroHeight="1" x14ac:dyDescent="0.25"/>
  <cols>
    <col min="1" max="1" width="5.28515625" style="1" bestFit="1" customWidth="1"/>
    <col min="2" max="2" width="5.5703125" style="1" bestFit="1" customWidth="1"/>
    <col min="3" max="3" width="114.42578125" style="1" bestFit="1" customWidth="1"/>
    <col min="4" max="4" width="130.7109375" style="1" customWidth="1"/>
    <col min="5" max="5" width="17.85546875" style="1" bestFit="1" customWidth="1"/>
    <col min="6" max="6" width="21.28515625" style="1" bestFit="1" customWidth="1"/>
    <col min="7" max="7" width="12.42578125" style="1" bestFit="1" customWidth="1"/>
    <col min="8" max="8" width="22.85546875" style="1" bestFit="1" customWidth="1"/>
    <col min="9" max="9" width="19.7109375" style="1" bestFit="1" customWidth="1"/>
    <col min="10" max="10" width="24.140625" style="1" bestFit="1" customWidth="1"/>
    <col min="11" max="11" width="21" style="1" bestFit="1" customWidth="1"/>
    <col min="12" max="16384" width="0" style="1" hidden="1"/>
  </cols>
  <sheetData>
    <row r="1" spans="1:11" ht="30" x14ac:dyDescent="0.25">
      <c r="A1" s="17" t="s">
        <v>0</v>
      </c>
      <c r="B1" s="17" t="s">
        <v>19</v>
      </c>
      <c r="C1" s="18" t="s">
        <v>1</v>
      </c>
      <c r="D1" s="18" t="s">
        <v>20</v>
      </c>
      <c r="E1" s="18" t="s">
        <v>462</v>
      </c>
      <c r="F1" s="19" t="s">
        <v>21</v>
      </c>
      <c r="G1" s="19" t="s">
        <v>463</v>
      </c>
      <c r="H1" s="19" t="s">
        <v>22</v>
      </c>
      <c r="I1" s="19" t="s">
        <v>464</v>
      </c>
      <c r="J1" s="20" t="s">
        <v>465</v>
      </c>
      <c r="K1" s="19" t="s">
        <v>466</v>
      </c>
    </row>
    <row r="2" spans="1:11" ht="37.5" customHeight="1" x14ac:dyDescent="0.25">
      <c r="A2" s="2" t="s">
        <v>2</v>
      </c>
      <c r="B2" s="2"/>
      <c r="C2" s="3" t="s">
        <v>3</v>
      </c>
      <c r="D2" s="3"/>
      <c r="E2" s="3"/>
      <c r="F2" s="2"/>
      <c r="G2" s="2"/>
      <c r="H2" s="4"/>
      <c r="I2" s="4">
        <v>77213.510000000009</v>
      </c>
      <c r="J2" s="4"/>
      <c r="K2" s="4">
        <f>SUM(K3,K7,K11,K15,K19,K23,K25,K27,K29,K31,K38,K45,K52)</f>
        <v>0</v>
      </c>
    </row>
    <row r="3" spans="1:11" x14ac:dyDescent="0.25">
      <c r="A3" s="5"/>
      <c r="B3" s="5"/>
      <c r="C3" s="7" t="s">
        <v>23</v>
      </c>
      <c r="D3" s="7"/>
      <c r="E3" s="7"/>
      <c r="F3" s="5"/>
      <c r="G3" s="5"/>
      <c r="H3" s="8"/>
      <c r="I3" s="8">
        <v>7707.7800000000007</v>
      </c>
      <c r="J3" s="8"/>
      <c r="K3" s="8">
        <f>SUM(K4:K6)</f>
        <v>0</v>
      </c>
    </row>
    <row r="4" spans="1:11" ht="37.5" customHeight="1" x14ac:dyDescent="0.25">
      <c r="A4" s="15" t="s">
        <v>2</v>
      </c>
      <c r="B4" s="15">
        <v>1</v>
      </c>
      <c r="C4" s="16" t="s">
        <v>24</v>
      </c>
      <c r="D4" s="10" t="s">
        <v>526</v>
      </c>
      <c r="E4" s="14"/>
      <c r="F4" s="15" t="s">
        <v>25</v>
      </c>
      <c r="G4" s="12">
        <v>2</v>
      </c>
      <c r="H4" s="13">
        <v>1284.6300000000001</v>
      </c>
      <c r="I4" s="13">
        <v>2569.2600000000002</v>
      </c>
      <c r="J4" s="14"/>
      <c r="K4" s="13">
        <f>J4*G4</f>
        <v>0</v>
      </c>
    </row>
    <row r="5" spans="1:11" ht="37.5" customHeight="1" x14ac:dyDescent="0.25">
      <c r="A5" s="15" t="s">
        <v>2</v>
      </c>
      <c r="B5" s="15">
        <v>2</v>
      </c>
      <c r="C5" s="16" t="s">
        <v>26</v>
      </c>
      <c r="D5" s="10" t="s">
        <v>526</v>
      </c>
      <c r="E5" s="14"/>
      <c r="F5" s="15" t="s">
        <v>25</v>
      </c>
      <c r="G5" s="12">
        <v>2</v>
      </c>
      <c r="H5" s="13">
        <v>1284.6300000000001</v>
      </c>
      <c r="I5" s="13">
        <v>2569.2600000000002</v>
      </c>
      <c r="J5" s="14"/>
      <c r="K5" s="13">
        <f t="shared" ref="K5:K6" si="0">J5*G5</f>
        <v>0</v>
      </c>
    </row>
    <row r="6" spans="1:11" ht="37.5" customHeight="1" x14ac:dyDescent="0.25">
      <c r="A6" s="15" t="s">
        <v>2</v>
      </c>
      <c r="B6" s="15">
        <v>3</v>
      </c>
      <c r="C6" s="16" t="s">
        <v>27</v>
      </c>
      <c r="D6" s="10" t="s">
        <v>526</v>
      </c>
      <c r="E6" s="14"/>
      <c r="F6" s="15" t="s">
        <v>25</v>
      </c>
      <c r="G6" s="12">
        <v>2</v>
      </c>
      <c r="H6" s="13">
        <v>1284.6300000000001</v>
      </c>
      <c r="I6" s="13">
        <v>2569.2600000000002</v>
      </c>
      <c r="J6" s="14"/>
      <c r="K6" s="13">
        <f t="shared" si="0"/>
        <v>0</v>
      </c>
    </row>
    <row r="7" spans="1:11" x14ac:dyDescent="0.25">
      <c r="A7" s="5"/>
      <c r="B7" s="5"/>
      <c r="C7" s="7" t="s">
        <v>28</v>
      </c>
      <c r="D7" s="7"/>
      <c r="E7" s="7"/>
      <c r="F7" s="5"/>
      <c r="G7" s="5"/>
      <c r="H7" s="8"/>
      <c r="I7" s="8">
        <v>11131.68</v>
      </c>
      <c r="J7" s="8"/>
      <c r="K7" s="8">
        <f>SUM(K8:K10)</f>
        <v>0</v>
      </c>
    </row>
    <row r="8" spans="1:11" ht="37.5" customHeight="1" x14ac:dyDescent="0.25">
      <c r="A8" s="15" t="s">
        <v>2</v>
      </c>
      <c r="B8" s="15">
        <v>4</v>
      </c>
      <c r="C8" s="16" t="s">
        <v>29</v>
      </c>
      <c r="D8" s="10" t="s">
        <v>526</v>
      </c>
      <c r="E8" s="14"/>
      <c r="F8" s="15" t="s">
        <v>25</v>
      </c>
      <c r="G8" s="12">
        <v>2</v>
      </c>
      <c r="H8" s="13">
        <v>1855.28</v>
      </c>
      <c r="I8" s="13">
        <v>3710.56</v>
      </c>
      <c r="J8" s="14"/>
      <c r="K8" s="13">
        <f t="shared" ref="K8:K10" si="1">J8*G8</f>
        <v>0</v>
      </c>
    </row>
    <row r="9" spans="1:11" ht="37.5" customHeight="1" x14ac:dyDescent="0.25">
      <c r="A9" s="15" t="s">
        <v>2</v>
      </c>
      <c r="B9" s="15">
        <v>5</v>
      </c>
      <c r="C9" s="16" t="s">
        <v>30</v>
      </c>
      <c r="D9" s="10" t="s">
        <v>526</v>
      </c>
      <c r="E9" s="14"/>
      <c r="F9" s="15" t="s">
        <v>25</v>
      </c>
      <c r="G9" s="12">
        <v>2</v>
      </c>
      <c r="H9" s="13">
        <v>1855.28</v>
      </c>
      <c r="I9" s="13">
        <v>3710.56</v>
      </c>
      <c r="J9" s="14"/>
      <c r="K9" s="13">
        <f t="shared" si="1"/>
        <v>0</v>
      </c>
    </row>
    <row r="10" spans="1:11" ht="37.5" customHeight="1" x14ac:dyDescent="0.25">
      <c r="A10" s="15" t="s">
        <v>2</v>
      </c>
      <c r="B10" s="15">
        <v>6</v>
      </c>
      <c r="C10" s="16" t="s">
        <v>31</v>
      </c>
      <c r="D10" s="10" t="s">
        <v>526</v>
      </c>
      <c r="E10" s="14"/>
      <c r="F10" s="15" t="s">
        <v>25</v>
      </c>
      <c r="G10" s="12">
        <v>2</v>
      </c>
      <c r="H10" s="13">
        <v>1855.28</v>
      </c>
      <c r="I10" s="13">
        <v>3710.56</v>
      </c>
      <c r="J10" s="14"/>
      <c r="K10" s="13">
        <f t="shared" si="1"/>
        <v>0</v>
      </c>
    </row>
    <row r="11" spans="1:11" x14ac:dyDescent="0.25">
      <c r="A11" s="5"/>
      <c r="B11" s="5"/>
      <c r="C11" s="7" t="s">
        <v>32</v>
      </c>
      <c r="D11" s="7"/>
      <c r="E11" s="7"/>
      <c r="F11" s="5"/>
      <c r="G11" s="5"/>
      <c r="H11" s="8"/>
      <c r="I11" s="8">
        <v>11570.2</v>
      </c>
      <c r="J11" s="8"/>
      <c r="K11" s="8">
        <f>SUM(K12:K14)</f>
        <v>0</v>
      </c>
    </row>
    <row r="12" spans="1:11" ht="37.5" customHeight="1" x14ac:dyDescent="0.25">
      <c r="A12" s="15" t="s">
        <v>2</v>
      </c>
      <c r="B12" s="15">
        <v>7</v>
      </c>
      <c r="C12" s="16" t="s">
        <v>33</v>
      </c>
      <c r="D12" s="10" t="s">
        <v>526</v>
      </c>
      <c r="E12" s="14"/>
      <c r="F12" s="15" t="s">
        <v>25</v>
      </c>
      <c r="G12" s="12">
        <v>2</v>
      </c>
      <c r="H12" s="13">
        <v>2892.55</v>
      </c>
      <c r="I12" s="13">
        <v>5785.1</v>
      </c>
      <c r="J12" s="14"/>
      <c r="K12" s="13">
        <f t="shared" ref="K12:K14" si="2">J12*G12</f>
        <v>0</v>
      </c>
    </row>
    <row r="13" spans="1:11" ht="37.5" customHeight="1" x14ac:dyDescent="0.25">
      <c r="A13" s="15" t="s">
        <v>2</v>
      </c>
      <c r="B13" s="15">
        <v>8</v>
      </c>
      <c r="C13" s="16" t="s">
        <v>34</v>
      </c>
      <c r="D13" s="10" t="s">
        <v>526</v>
      </c>
      <c r="E13" s="14"/>
      <c r="F13" s="15" t="s">
        <v>25</v>
      </c>
      <c r="G13" s="12">
        <v>1</v>
      </c>
      <c r="H13" s="13">
        <v>2892.55</v>
      </c>
      <c r="I13" s="13">
        <v>2892.55</v>
      </c>
      <c r="J13" s="14"/>
      <c r="K13" s="13">
        <f t="shared" si="2"/>
        <v>0</v>
      </c>
    </row>
    <row r="14" spans="1:11" ht="37.5" customHeight="1" x14ac:dyDescent="0.25">
      <c r="A14" s="15" t="s">
        <v>2</v>
      </c>
      <c r="B14" s="15">
        <v>9</v>
      </c>
      <c r="C14" s="16" t="s">
        <v>35</v>
      </c>
      <c r="D14" s="10" t="s">
        <v>526</v>
      </c>
      <c r="E14" s="14"/>
      <c r="F14" s="15" t="s">
        <v>25</v>
      </c>
      <c r="G14" s="12">
        <v>1</v>
      </c>
      <c r="H14" s="13">
        <v>2892.55</v>
      </c>
      <c r="I14" s="13">
        <v>2892.55</v>
      </c>
      <c r="J14" s="14"/>
      <c r="K14" s="13">
        <f t="shared" si="2"/>
        <v>0</v>
      </c>
    </row>
    <row r="15" spans="1:11" x14ac:dyDescent="0.25">
      <c r="A15" s="5"/>
      <c r="B15" s="5"/>
      <c r="C15" s="7" t="s">
        <v>36</v>
      </c>
      <c r="D15" s="7"/>
      <c r="E15" s="7"/>
      <c r="F15" s="5"/>
      <c r="G15" s="5"/>
      <c r="H15" s="8"/>
      <c r="I15" s="8">
        <v>12693.449999999999</v>
      </c>
      <c r="J15" s="8"/>
      <c r="K15" s="8">
        <f>SUM(K16:K18)</f>
        <v>0</v>
      </c>
    </row>
    <row r="16" spans="1:11" ht="37.5" customHeight="1" x14ac:dyDescent="0.25">
      <c r="A16" s="15" t="s">
        <v>2</v>
      </c>
      <c r="B16" s="15">
        <v>10</v>
      </c>
      <c r="C16" s="16" t="s">
        <v>37</v>
      </c>
      <c r="D16" s="10" t="s">
        <v>526</v>
      </c>
      <c r="E16" s="14"/>
      <c r="F16" s="15" t="s">
        <v>25</v>
      </c>
      <c r="G16" s="12">
        <v>1</v>
      </c>
      <c r="H16" s="13">
        <v>4231.1499999999996</v>
      </c>
      <c r="I16" s="13">
        <v>4231.1499999999996</v>
      </c>
      <c r="J16" s="14"/>
      <c r="K16" s="13">
        <f t="shared" ref="K16:K18" si="3">J16*G16</f>
        <v>0</v>
      </c>
    </row>
    <row r="17" spans="1:11" ht="37.5" customHeight="1" x14ac:dyDescent="0.25">
      <c r="A17" s="15" t="s">
        <v>2</v>
      </c>
      <c r="B17" s="15">
        <v>11</v>
      </c>
      <c r="C17" s="16" t="s">
        <v>38</v>
      </c>
      <c r="D17" s="10" t="s">
        <v>526</v>
      </c>
      <c r="E17" s="14"/>
      <c r="F17" s="15" t="s">
        <v>25</v>
      </c>
      <c r="G17" s="12">
        <v>1</v>
      </c>
      <c r="H17" s="13">
        <v>4231.1499999999996</v>
      </c>
      <c r="I17" s="13">
        <v>4231.1499999999996</v>
      </c>
      <c r="J17" s="14"/>
      <c r="K17" s="13">
        <f t="shared" si="3"/>
        <v>0</v>
      </c>
    </row>
    <row r="18" spans="1:11" ht="37.5" customHeight="1" x14ac:dyDescent="0.25">
      <c r="A18" s="15" t="s">
        <v>2</v>
      </c>
      <c r="B18" s="15">
        <v>12</v>
      </c>
      <c r="C18" s="16" t="s">
        <v>39</v>
      </c>
      <c r="D18" s="10" t="s">
        <v>526</v>
      </c>
      <c r="E18" s="14"/>
      <c r="F18" s="15" t="s">
        <v>25</v>
      </c>
      <c r="G18" s="12">
        <v>1</v>
      </c>
      <c r="H18" s="13">
        <v>4231.1499999999996</v>
      </c>
      <c r="I18" s="13">
        <v>4231.1499999999996</v>
      </c>
      <c r="J18" s="14"/>
      <c r="K18" s="13">
        <f t="shared" si="3"/>
        <v>0</v>
      </c>
    </row>
    <row r="19" spans="1:11" x14ac:dyDescent="0.25">
      <c r="A19" s="5"/>
      <c r="B19" s="5"/>
      <c r="C19" s="7" t="s">
        <v>40</v>
      </c>
      <c r="D19" s="7"/>
      <c r="E19" s="7"/>
      <c r="F19" s="5"/>
      <c r="G19" s="5"/>
      <c r="H19" s="8"/>
      <c r="I19" s="8">
        <v>17135.579999999998</v>
      </c>
      <c r="J19" s="8"/>
      <c r="K19" s="8">
        <f>SUM(K20:K22)</f>
        <v>0</v>
      </c>
    </row>
    <row r="20" spans="1:11" ht="37.5" customHeight="1" x14ac:dyDescent="0.25">
      <c r="A20" s="15" t="s">
        <v>2</v>
      </c>
      <c r="B20" s="15">
        <v>13</v>
      </c>
      <c r="C20" s="16" t="s">
        <v>41</v>
      </c>
      <c r="D20" s="10" t="s">
        <v>526</v>
      </c>
      <c r="E20" s="14"/>
      <c r="F20" s="15" t="s">
        <v>25</v>
      </c>
      <c r="G20" s="12">
        <v>1</v>
      </c>
      <c r="H20" s="13">
        <v>5711.86</v>
      </c>
      <c r="I20" s="13">
        <v>5711.86</v>
      </c>
      <c r="J20" s="14"/>
      <c r="K20" s="13">
        <f t="shared" ref="K20:K22" si="4">J20*G20</f>
        <v>0</v>
      </c>
    </row>
    <row r="21" spans="1:11" ht="37.5" customHeight="1" x14ac:dyDescent="0.25">
      <c r="A21" s="15" t="s">
        <v>2</v>
      </c>
      <c r="B21" s="15">
        <v>14</v>
      </c>
      <c r="C21" s="16" t="s">
        <v>42</v>
      </c>
      <c r="D21" s="10" t="s">
        <v>526</v>
      </c>
      <c r="E21" s="14"/>
      <c r="F21" s="15" t="s">
        <v>25</v>
      </c>
      <c r="G21" s="12">
        <v>1</v>
      </c>
      <c r="H21" s="13">
        <v>5711.86</v>
      </c>
      <c r="I21" s="13">
        <v>5711.86</v>
      </c>
      <c r="J21" s="14"/>
      <c r="K21" s="13">
        <f t="shared" si="4"/>
        <v>0</v>
      </c>
    </row>
    <row r="22" spans="1:11" ht="37.5" customHeight="1" x14ac:dyDescent="0.25">
      <c r="A22" s="15" t="s">
        <v>2</v>
      </c>
      <c r="B22" s="15">
        <v>15</v>
      </c>
      <c r="C22" s="16" t="s">
        <v>43</v>
      </c>
      <c r="D22" s="10" t="s">
        <v>526</v>
      </c>
      <c r="E22" s="14"/>
      <c r="F22" s="15" t="s">
        <v>25</v>
      </c>
      <c r="G22" s="12">
        <v>1</v>
      </c>
      <c r="H22" s="13">
        <v>5711.86</v>
      </c>
      <c r="I22" s="13">
        <v>5711.86</v>
      </c>
      <c r="J22" s="14"/>
      <c r="K22" s="13">
        <f t="shared" si="4"/>
        <v>0</v>
      </c>
    </row>
    <row r="23" spans="1:11" x14ac:dyDescent="0.25">
      <c r="A23" s="5"/>
      <c r="B23" s="5"/>
      <c r="C23" s="7" t="s">
        <v>44</v>
      </c>
      <c r="D23" s="7"/>
      <c r="E23" s="7"/>
      <c r="F23" s="5"/>
      <c r="G23" s="5"/>
      <c r="H23" s="8"/>
      <c r="I23" s="8">
        <v>783.65</v>
      </c>
      <c r="J23" s="8"/>
      <c r="K23" s="8">
        <f>SUM(K24)</f>
        <v>0</v>
      </c>
    </row>
    <row r="24" spans="1:11" ht="37.5" customHeight="1" x14ac:dyDescent="0.25">
      <c r="A24" s="15" t="s">
        <v>2</v>
      </c>
      <c r="B24" s="15">
        <v>16</v>
      </c>
      <c r="C24" s="16" t="s">
        <v>45</v>
      </c>
      <c r="D24" s="10" t="s">
        <v>527</v>
      </c>
      <c r="E24" s="14"/>
      <c r="F24" s="15" t="s">
        <v>25</v>
      </c>
      <c r="G24" s="12">
        <v>1</v>
      </c>
      <c r="H24" s="13">
        <v>783.65</v>
      </c>
      <c r="I24" s="13">
        <v>783.65</v>
      </c>
      <c r="J24" s="14"/>
      <c r="K24" s="13">
        <f>J24*G24</f>
        <v>0</v>
      </c>
    </row>
    <row r="25" spans="1:11" x14ac:dyDescent="0.25">
      <c r="A25" s="5"/>
      <c r="B25" s="5"/>
      <c r="C25" s="7" t="s">
        <v>46</v>
      </c>
      <c r="D25" s="7"/>
      <c r="E25" s="7"/>
      <c r="F25" s="5"/>
      <c r="G25" s="5"/>
      <c r="H25" s="8"/>
      <c r="I25" s="8">
        <v>1149.44</v>
      </c>
      <c r="J25" s="8"/>
      <c r="K25" s="8">
        <f>SUM(K26)</f>
        <v>0</v>
      </c>
    </row>
    <row r="26" spans="1:11" ht="37.5" customHeight="1" x14ac:dyDescent="0.25">
      <c r="A26" s="15" t="s">
        <v>2</v>
      </c>
      <c r="B26" s="15">
        <v>17</v>
      </c>
      <c r="C26" s="16" t="s">
        <v>47</v>
      </c>
      <c r="D26" s="10" t="s">
        <v>527</v>
      </c>
      <c r="E26" s="14"/>
      <c r="F26" s="15" t="s">
        <v>25</v>
      </c>
      <c r="G26" s="12">
        <v>1</v>
      </c>
      <c r="H26" s="13">
        <v>1149.44</v>
      </c>
      <c r="I26" s="13">
        <v>1149.44</v>
      </c>
      <c r="J26" s="14"/>
      <c r="K26" s="13">
        <f>J26*G26</f>
        <v>0</v>
      </c>
    </row>
    <row r="27" spans="1:11" x14ac:dyDescent="0.25">
      <c r="A27" s="5"/>
      <c r="B27" s="5"/>
      <c r="C27" s="7" t="s">
        <v>48</v>
      </c>
      <c r="D27" s="7"/>
      <c r="E27" s="7"/>
      <c r="F27" s="5"/>
      <c r="G27" s="5"/>
      <c r="H27" s="8"/>
      <c r="I27" s="8">
        <v>1768.75</v>
      </c>
      <c r="J27" s="8"/>
      <c r="K27" s="8">
        <f>SUM(K28)</f>
        <v>0</v>
      </c>
    </row>
    <row r="28" spans="1:11" ht="37.5" customHeight="1" x14ac:dyDescent="0.25">
      <c r="A28" s="15" t="s">
        <v>2</v>
      </c>
      <c r="B28" s="15">
        <v>18</v>
      </c>
      <c r="C28" s="16" t="s">
        <v>49</v>
      </c>
      <c r="D28" s="10" t="s">
        <v>527</v>
      </c>
      <c r="E28" s="14"/>
      <c r="F28" s="15" t="s">
        <v>25</v>
      </c>
      <c r="G28" s="12">
        <v>1</v>
      </c>
      <c r="H28" s="13">
        <v>1768.75</v>
      </c>
      <c r="I28" s="13">
        <v>1768.75</v>
      </c>
      <c r="J28" s="14"/>
      <c r="K28" s="13">
        <f>J28*G28</f>
        <v>0</v>
      </c>
    </row>
    <row r="29" spans="1:11" x14ac:dyDescent="0.25">
      <c r="A29" s="5"/>
      <c r="B29" s="5"/>
      <c r="C29" s="7" t="s">
        <v>50</v>
      </c>
      <c r="D29" s="7"/>
      <c r="E29" s="7"/>
      <c r="F29" s="5"/>
      <c r="G29" s="5"/>
      <c r="H29" s="8"/>
      <c r="I29" s="8">
        <v>2607.56</v>
      </c>
      <c r="J29" s="8"/>
      <c r="K29" s="8">
        <f>SUM(K30)</f>
        <v>0</v>
      </c>
    </row>
    <row r="30" spans="1:11" ht="37.5" customHeight="1" x14ac:dyDescent="0.25">
      <c r="A30" s="15" t="s">
        <v>2</v>
      </c>
      <c r="B30" s="15">
        <v>19</v>
      </c>
      <c r="C30" s="16" t="s">
        <v>51</v>
      </c>
      <c r="D30" s="10" t="s">
        <v>527</v>
      </c>
      <c r="E30" s="14"/>
      <c r="F30" s="15" t="s">
        <v>25</v>
      </c>
      <c r="G30" s="12">
        <v>1</v>
      </c>
      <c r="H30" s="13">
        <v>2607.56</v>
      </c>
      <c r="I30" s="13">
        <v>2607.56</v>
      </c>
      <c r="J30" s="14"/>
      <c r="K30" s="13">
        <f>J30*G30</f>
        <v>0</v>
      </c>
    </row>
    <row r="31" spans="1:11" x14ac:dyDescent="0.25">
      <c r="A31" s="5"/>
      <c r="B31" s="5"/>
      <c r="C31" s="7" t="s">
        <v>52</v>
      </c>
      <c r="D31" s="7"/>
      <c r="E31" s="7"/>
      <c r="F31" s="5"/>
      <c r="G31" s="5"/>
      <c r="H31" s="8"/>
      <c r="I31" s="8">
        <v>1122.96</v>
      </c>
      <c r="J31" s="8"/>
      <c r="K31" s="8">
        <f>SUM(K32:K37)</f>
        <v>0</v>
      </c>
    </row>
    <row r="32" spans="1:11" ht="37.5" customHeight="1" x14ac:dyDescent="0.25">
      <c r="A32" s="15" t="s">
        <v>2</v>
      </c>
      <c r="B32" s="15">
        <v>20</v>
      </c>
      <c r="C32" s="16" t="s">
        <v>53</v>
      </c>
      <c r="D32" s="10" t="s">
        <v>528</v>
      </c>
      <c r="E32" s="14"/>
      <c r="F32" s="15" t="s">
        <v>25</v>
      </c>
      <c r="G32" s="12">
        <v>1</v>
      </c>
      <c r="H32" s="13">
        <v>187.16</v>
      </c>
      <c r="I32" s="13">
        <v>187.16</v>
      </c>
      <c r="J32" s="14"/>
      <c r="K32" s="13">
        <f t="shared" ref="K32:K37" si="5">J32*G32</f>
        <v>0</v>
      </c>
    </row>
    <row r="33" spans="1:11" ht="37.5" customHeight="1" x14ac:dyDescent="0.25">
      <c r="A33" s="15" t="s">
        <v>2</v>
      </c>
      <c r="B33" s="15">
        <v>21</v>
      </c>
      <c r="C33" s="16" t="s">
        <v>54</v>
      </c>
      <c r="D33" s="10" t="s">
        <v>528</v>
      </c>
      <c r="E33" s="14"/>
      <c r="F33" s="15" t="s">
        <v>25</v>
      </c>
      <c r="G33" s="12">
        <v>1</v>
      </c>
      <c r="H33" s="13">
        <v>187.16</v>
      </c>
      <c r="I33" s="13">
        <v>187.16</v>
      </c>
      <c r="J33" s="14"/>
      <c r="K33" s="13">
        <f t="shared" si="5"/>
        <v>0</v>
      </c>
    </row>
    <row r="34" spans="1:11" ht="37.5" customHeight="1" x14ac:dyDescent="0.25">
      <c r="A34" s="15" t="s">
        <v>2</v>
      </c>
      <c r="B34" s="15">
        <v>22</v>
      </c>
      <c r="C34" s="16" t="s">
        <v>55</v>
      </c>
      <c r="D34" s="10" t="s">
        <v>528</v>
      </c>
      <c r="E34" s="14"/>
      <c r="F34" s="15" t="s">
        <v>25</v>
      </c>
      <c r="G34" s="12">
        <v>1</v>
      </c>
      <c r="H34" s="13">
        <v>187.16</v>
      </c>
      <c r="I34" s="13">
        <v>187.16</v>
      </c>
      <c r="J34" s="14"/>
      <c r="K34" s="13">
        <f t="shared" si="5"/>
        <v>0</v>
      </c>
    </row>
    <row r="35" spans="1:11" ht="37.5" customHeight="1" x14ac:dyDescent="0.25">
      <c r="A35" s="15" t="s">
        <v>2</v>
      </c>
      <c r="B35" s="15">
        <v>23</v>
      </c>
      <c r="C35" s="16" t="s">
        <v>56</v>
      </c>
      <c r="D35" s="10" t="s">
        <v>528</v>
      </c>
      <c r="E35" s="14"/>
      <c r="F35" s="15" t="s">
        <v>25</v>
      </c>
      <c r="G35" s="12">
        <v>1</v>
      </c>
      <c r="H35" s="13">
        <v>187.16</v>
      </c>
      <c r="I35" s="13">
        <v>187.16</v>
      </c>
      <c r="J35" s="14"/>
      <c r="K35" s="13">
        <f t="shared" si="5"/>
        <v>0</v>
      </c>
    </row>
    <row r="36" spans="1:11" ht="37.5" customHeight="1" x14ac:dyDescent="0.25">
      <c r="A36" s="15" t="s">
        <v>2</v>
      </c>
      <c r="B36" s="15">
        <v>24</v>
      </c>
      <c r="C36" s="16" t="s">
        <v>57</v>
      </c>
      <c r="D36" s="10" t="s">
        <v>528</v>
      </c>
      <c r="E36" s="14"/>
      <c r="F36" s="15" t="s">
        <v>25</v>
      </c>
      <c r="G36" s="12">
        <v>1</v>
      </c>
      <c r="H36" s="13">
        <v>187.16</v>
      </c>
      <c r="I36" s="13">
        <v>187.16</v>
      </c>
      <c r="J36" s="14"/>
      <c r="K36" s="13">
        <f t="shared" si="5"/>
        <v>0</v>
      </c>
    </row>
    <row r="37" spans="1:11" ht="37.5" customHeight="1" x14ac:dyDescent="0.25">
      <c r="A37" s="15" t="s">
        <v>2</v>
      </c>
      <c r="B37" s="15">
        <v>25</v>
      </c>
      <c r="C37" s="16" t="s">
        <v>58</v>
      </c>
      <c r="D37" s="10" t="s">
        <v>528</v>
      </c>
      <c r="E37" s="14"/>
      <c r="F37" s="15" t="s">
        <v>25</v>
      </c>
      <c r="G37" s="12">
        <v>1</v>
      </c>
      <c r="H37" s="13">
        <v>187.16</v>
      </c>
      <c r="I37" s="13">
        <v>187.16</v>
      </c>
      <c r="J37" s="14"/>
      <c r="K37" s="13">
        <f t="shared" si="5"/>
        <v>0</v>
      </c>
    </row>
    <row r="38" spans="1:11" x14ac:dyDescent="0.25">
      <c r="A38" s="5"/>
      <c r="B38" s="5"/>
      <c r="C38" s="7" t="s">
        <v>59</v>
      </c>
      <c r="D38" s="7"/>
      <c r="E38" s="7"/>
      <c r="F38" s="5"/>
      <c r="G38" s="5"/>
      <c r="H38" s="8"/>
      <c r="I38" s="8">
        <v>1909.6799999999998</v>
      </c>
      <c r="J38" s="8"/>
      <c r="K38" s="8">
        <f>SUM(K39:K44)</f>
        <v>0</v>
      </c>
    </row>
    <row r="39" spans="1:11" ht="37.5" customHeight="1" x14ac:dyDescent="0.25">
      <c r="A39" s="15" t="s">
        <v>2</v>
      </c>
      <c r="B39" s="15">
        <v>26</v>
      </c>
      <c r="C39" s="16" t="s">
        <v>60</v>
      </c>
      <c r="D39" s="10" t="s">
        <v>528</v>
      </c>
      <c r="E39" s="14"/>
      <c r="F39" s="15" t="s">
        <v>25</v>
      </c>
      <c r="G39" s="12">
        <v>1</v>
      </c>
      <c r="H39" s="13">
        <v>318.27999999999997</v>
      </c>
      <c r="I39" s="13">
        <v>318.27999999999997</v>
      </c>
      <c r="J39" s="14"/>
      <c r="K39" s="13">
        <f t="shared" ref="K39:K44" si="6">J39*G39</f>
        <v>0</v>
      </c>
    </row>
    <row r="40" spans="1:11" ht="37.5" customHeight="1" x14ac:dyDescent="0.25">
      <c r="A40" s="15" t="s">
        <v>2</v>
      </c>
      <c r="B40" s="15">
        <v>27</v>
      </c>
      <c r="C40" s="16" t="s">
        <v>61</v>
      </c>
      <c r="D40" s="10" t="s">
        <v>528</v>
      </c>
      <c r="E40" s="14"/>
      <c r="F40" s="15" t="s">
        <v>25</v>
      </c>
      <c r="G40" s="12">
        <v>1</v>
      </c>
      <c r="H40" s="13">
        <v>318.27999999999997</v>
      </c>
      <c r="I40" s="13">
        <v>318.27999999999997</v>
      </c>
      <c r="J40" s="14"/>
      <c r="K40" s="13">
        <f t="shared" si="6"/>
        <v>0</v>
      </c>
    </row>
    <row r="41" spans="1:11" ht="37.5" customHeight="1" x14ac:dyDescent="0.25">
      <c r="A41" s="15" t="s">
        <v>2</v>
      </c>
      <c r="B41" s="15">
        <v>28</v>
      </c>
      <c r="C41" s="16" t="s">
        <v>62</v>
      </c>
      <c r="D41" s="10" t="s">
        <v>528</v>
      </c>
      <c r="E41" s="14"/>
      <c r="F41" s="15" t="s">
        <v>25</v>
      </c>
      <c r="G41" s="12">
        <v>1</v>
      </c>
      <c r="H41" s="13">
        <v>318.27999999999997</v>
      </c>
      <c r="I41" s="13">
        <v>318.27999999999997</v>
      </c>
      <c r="J41" s="14"/>
      <c r="K41" s="13">
        <f t="shared" si="6"/>
        <v>0</v>
      </c>
    </row>
    <row r="42" spans="1:11" ht="37.5" customHeight="1" x14ac:dyDescent="0.25">
      <c r="A42" s="15" t="s">
        <v>2</v>
      </c>
      <c r="B42" s="15">
        <v>29</v>
      </c>
      <c r="C42" s="16" t="s">
        <v>63</v>
      </c>
      <c r="D42" s="10" t="s">
        <v>528</v>
      </c>
      <c r="E42" s="14"/>
      <c r="F42" s="15" t="s">
        <v>25</v>
      </c>
      <c r="G42" s="12">
        <v>1</v>
      </c>
      <c r="H42" s="13">
        <v>318.27999999999997</v>
      </c>
      <c r="I42" s="13">
        <v>318.27999999999997</v>
      </c>
      <c r="J42" s="14"/>
      <c r="K42" s="13">
        <f t="shared" si="6"/>
        <v>0</v>
      </c>
    </row>
    <row r="43" spans="1:11" ht="37.5" customHeight="1" x14ac:dyDescent="0.25">
      <c r="A43" s="15" t="s">
        <v>2</v>
      </c>
      <c r="B43" s="15">
        <v>30</v>
      </c>
      <c r="C43" s="16" t="s">
        <v>64</v>
      </c>
      <c r="D43" s="10" t="s">
        <v>528</v>
      </c>
      <c r="E43" s="14"/>
      <c r="F43" s="15" t="s">
        <v>25</v>
      </c>
      <c r="G43" s="12">
        <v>1</v>
      </c>
      <c r="H43" s="13">
        <v>318.27999999999997</v>
      </c>
      <c r="I43" s="13">
        <v>318.27999999999997</v>
      </c>
      <c r="J43" s="14"/>
      <c r="K43" s="13">
        <f t="shared" si="6"/>
        <v>0</v>
      </c>
    </row>
    <row r="44" spans="1:11" ht="37.5" customHeight="1" x14ac:dyDescent="0.25">
      <c r="A44" s="15" t="s">
        <v>2</v>
      </c>
      <c r="B44" s="15">
        <v>31</v>
      </c>
      <c r="C44" s="16" t="s">
        <v>65</v>
      </c>
      <c r="D44" s="10" t="s">
        <v>528</v>
      </c>
      <c r="E44" s="14"/>
      <c r="F44" s="15" t="s">
        <v>25</v>
      </c>
      <c r="G44" s="12">
        <v>1</v>
      </c>
      <c r="H44" s="13">
        <v>318.27999999999997</v>
      </c>
      <c r="I44" s="13">
        <v>318.27999999999997</v>
      </c>
      <c r="J44" s="14"/>
      <c r="K44" s="13">
        <f t="shared" si="6"/>
        <v>0</v>
      </c>
    </row>
    <row r="45" spans="1:11" x14ac:dyDescent="0.25">
      <c r="A45" s="5"/>
      <c r="B45" s="5"/>
      <c r="C45" s="7" t="s">
        <v>66</v>
      </c>
      <c r="D45" s="7"/>
      <c r="E45" s="7"/>
      <c r="F45" s="5"/>
      <c r="G45" s="5"/>
      <c r="H45" s="8"/>
      <c r="I45" s="8">
        <v>3297.4200000000005</v>
      </c>
      <c r="J45" s="8"/>
      <c r="K45" s="8">
        <f>SUM(K46:K51)</f>
        <v>0</v>
      </c>
    </row>
    <row r="46" spans="1:11" ht="37.5" customHeight="1" x14ac:dyDescent="0.25">
      <c r="A46" s="15" t="s">
        <v>2</v>
      </c>
      <c r="B46" s="15">
        <v>32</v>
      </c>
      <c r="C46" s="16" t="s">
        <v>67</v>
      </c>
      <c r="D46" s="10" t="s">
        <v>528</v>
      </c>
      <c r="E46" s="14"/>
      <c r="F46" s="15" t="s">
        <v>25</v>
      </c>
      <c r="G46" s="12">
        <v>1</v>
      </c>
      <c r="H46" s="13">
        <v>549.57000000000005</v>
      </c>
      <c r="I46" s="13">
        <v>549.57000000000005</v>
      </c>
      <c r="J46" s="14"/>
      <c r="K46" s="13">
        <f t="shared" ref="K46:K51" si="7">J46*G46</f>
        <v>0</v>
      </c>
    </row>
    <row r="47" spans="1:11" ht="37.5" customHeight="1" x14ac:dyDescent="0.25">
      <c r="A47" s="15" t="s">
        <v>2</v>
      </c>
      <c r="B47" s="15">
        <v>33</v>
      </c>
      <c r="C47" s="16" t="s">
        <v>68</v>
      </c>
      <c r="D47" s="10" t="s">
        <v>528</v>
      </c>
      <c r="E47" s="14"/>
      <c r="F47" s="15" t="s">
        <v>25</v>
      </c>
      <c r="G47" s="12">
        <v>1</v>
      </c>
      <c r="H47" s="13">
        <v>549.57000000000005</v>
      </c>
      <c r="I47" s="13">
        <v>549.57000000000005</v>
      </c>
      <c r="J47" s="14"/>
      <c r="K47" s="13">
        <f t="shared" si="7"/>
        <v>0</v>
      </c>
    </row>
    <row r="48" spans="1:11" ht="37.5" customHeight="1" x14ac:dyDescent="0.25">
      <c r="A48" s="15" t="s">
        <v>2</v>
      </c>
      <c r="B48" s="15">
        <v>34</v>
      </c>
      <c r="C48" s="16" t="s">
        <v>69</v>
      </c>
      <c r="D48" s="10" t="s">
        <v>528</v>
      </c>
      <c r="E48" s="14"/>
      <c r="F48" s="15" t="s">
        <v>25</v>
      </c>
      <c r="G48" s="12">
        <v>1</v>
      </c>
      <c r="H48" s="13">
        <v>549.57000000000005</v>
      </c>
      <c r="I48" s="13">
        <v>549.57000000000005</v>
      </c>
      <c r="J48" s="14"/>
      <c r="K48" s="13">
        <f t="shared" si="7"/>
        <v>0</v>
      </c>
    </row>
    <row r="49" spans="1:11" ht="37.5" customHeight="1" x14ac:dyDescent="0.25">
      <c r="A49" s="15" t="s">
        <v>2</v>
      </c>
      <c r="B49" s="15">
        <v>35</v>
      </c>
      <c r="C49" s="16" t="s">
        <v>70</v>
      </c>
      <c r="D49" s="10" t="s">
        <v>528</v>
      </c>
      <c r="E49" s="14"/>
      <c r="F49" s="15" t="s">
        <v>25</v>
      </c>
      <c r="G49" s="12">
        <v>1</v>
      </c>
      <c r="H49" s="13">
        <v>549.57000000000005</v>
      </c>
      <c r="I49" s="13">
        <v>549.57000000000005</v>
      </c>
      <c r="J49" s="14"/>
      <c r="K49" s="13">
        <f t="shared" si="7"/>
        <v>0</v>
      </c>
    </row>
    <row r="50" spans="1:11" ht="37.5" customHeight="1" x14ac:dyDescent="0.25">
      <c r="A50" s="15" t="s">
        <v>2</v>
      </c>
      <c r="B50" s="15">
        <v>36</v>
      </c>
      <c r="C50" s="16" t="s">
        <v>71</v>
      </c>
      <c r="D50" s="10" t="s">
        <v>528</v>
      </c>
      <c r="E50" s="14"/>
      <c r="F50" s="15" t="s">
        <v>25</v>
      </c>
      <c r="G50" s="12">
        <v>1</v>
      </c>
      <c r="H50" s="13">
        <v>549.57000000000005</v>
      </c>
      <c r="I50" s="13">
        <v>549.57000000000005</v>
      </c>
      <c r="J50" s="14"/>
      <c r="K50" s="13">
        <f t="shared" si="7"/>
        <v>0</v>
      </c>
    </row>
    <row r="51" spans="1:11" ht="37.5" customHeight="1" x14ac:dyDescent="0.25">
      <c r="A51" s="15" t="s">
        <v>2</v>
      </c>
      <c r="B51" s="15">
        <v>37</v>
      </c>
      <c r="C51" s="16" t="s">
        <v>72</v>
      </c>
      <c r="D51" s="10" t="s">
        <v>528</v>
      </c>
      <c r="E51" s="14"/>
      <c r="F51" s="15" t="s">
        <v>25</v>
      </c>
      <c r="G51" s="12">
        <v>1</v>
      </c>
      <c r="H51" s="13">
        <v>549.57000000000005</v>
      </c>
      <c r="I51" s="13">
        <v>549.57000000000005</v>
      </c>
      <c r="J51" s="14"/>
      <c r="K51" s="13">
        <f t="shared" si="7"/>
        <v>0</v>
      </c>
    </row>
    <row r="52" spans="1:11" x14ac:dyDescent="0.25">
      <c r="A52" s="5"/>
      <c r="B52" s="5"/>
      <c r="C52" s="7" t="s">
        <v>73</v>
      </c>
      <c r="D52" s="7"/>
      <c r="E52" s="7"/>
      <c r="F52" s="5"/>
      <c r="G52" s="5"/>
      <c r="H52" s="8"/>
      <c r="I52" s="8">
        <v>4335.3599999999997</v>
      </c>
      <c r="J52" s="8"/>
      <c r="K52" s="8">
        <f>SUM(K53:K59)</f>
        <v>0</v>
      </c>
    </row>
    <row r="53" spans="1:11" ht="37.5" customHeight="1" x14ac:dyDescent="0.25">
      <c r="A53" s="15" t="s">
        <v>2</v>
      </c>
      <c r="B53" s="15">
        <v>38</v>
      </c>
      <c r="C53" s="16" t="s">
        <v>74</v>
      </c>
      <c r="D53" s="10" t="s">
        <v>528</v>
      </c>
      <c r="E53" s="14"/>
      <c r="F53" s="15" t="s">
        <v>25</v>
      </c>
      <c r="G53" s="12">
        <v>1</v>
      </c>
      <c r="H53" s="13">
        <v>722.56</v>
      </c>
      <c r="I53" s="13">
        <v>722.56</v>
      </c>
      <c r="J53" s="14"/>
      <c r="K53" s="13">
        <f t="shared" ref="K53:K58" si="8">J53*G53</f>
        <v>0</v>
      </c>
    </row>
    <row r="54" spans="1:11" ht="37.5" customHeight="1" x14ac:dyDescent="0.25">
      <c r="A54" s="15" t="s">
        <v>2</v>
      </c>
      <c r="B54" s="15">
        <v>39</v>
      </c>
      <c r="C54" s="16" t="s">
        <v>75</v>
      </c>
      <c r="D54" s="10" t="s">
        <v>528</v>
      </c>
      <c r="E54" s="14"/>
      <c r="F54" s="15" t="s">
        <v>25</v>
      </c>
      <c r="G54" s="12">
        <v>1</v>
      </c>
      <c r="H54" s="13">
        <v>722.56</v>
      </c>
      <c r="I54" s="13">
        <v>722.56</v>
      </c>
      <c r="J54" s="14"/>
      <c r="K54" s="13">
        <f t="shared" si="8"/>
        <v>0</v>
      </c>
    </row>
    <row r="55" spans="1:11" ht="37.5" customHeight="1" x14ac:dyDescent="0.25">
      <c r="A55" s="15" t="s">
        <v>2</v>
      </c>
      <c r="B55" s="15">
        <v>40</v>
      </c>
      <c r="C55" s="16" t="s">
        <v>76</v>
      </c>
      <c r="D55" s="10" t="s">
        <v>528</v>
      </c>
      <c r="E55" s="14"/>
      <c r="F55" s="15" t="s">
        <v>25</v>
      </c>
      <c r="G55" s="12">
        <v>1</v>
      </c>
      <c r="H55" s="13">
        <v>722.56</v>
      </c>
      <c r="I55" s="13">
        <v>722.56</v>
      </c>
      <c r="J55" s="14"/>
      <c r="K55" s="13">
        <f t="shared" si="8"/>
        <v>0</v>
      </c>
    </row>
    <row r="56" spans="1:11" ht="37.5" customHeight="1" x14ac:dyDescent="0.25">
      <c r="A56" s="15" t="s">
        <v>2</v>
      </c>
      <c r="B56" s="15">
        <v>41</v>
      </c>
      <c r="C56" s="16" t="s">
        <v>77</v>
      </c>
      <c r="D56" s="10" t="s">
        <v>528</v>
      </c>
      <c r="E56" s="14"/>
      <c r="F56" s="15" t="s">
        <v>25</v>
      </c>
      <c r="G56" s="12">
        <v>1</v>
      </c>
      <c r="H56" s="13">
        <v>722.56</v>
      </c>
      <c r="I56" s="13">
        <v>722.56</v>
      </c>
      <c r="J56" s="14"/>
      <c r="K56" s="13">
        <f t="shared" si="8"/>
        <v>0</v>
      </c>
    </row>
    <row r="57" spans="1:11" ht="37.5" customHeight="1" x14ac:dyDescent="0.25">
      <c r="A57" s="15" t="s">
        <v>2</v>
      </c>
      <c r="B57" s="15">
        <v>42</v>
      </c>
      <c r="C57" s="16" t="s">
        <v>78</v>
      </c>
      <c r="D57" s="10" t="s">
        <v>528</v>
      </c>
      <c r="E57" s="14"/>
      <c r="F57" s="15" t="s">
        <v>25</v>
      </c>
      <c r="G57" s="12">
        <v>1</v>
      </c>
      <c r="H57" s="13">
        <v>722.56</v>
      </c>
      <c r="I57" s="13">
        <v>722.56</v>
      </c>
      <c r="J57" s="14"/>
      <c r="K57" s="13">
        <f t="shared" si="8"/>
        <v>0</v>
      </c>
    </row>
    <row r="58" spans="1:11" ht="37.5" customHeight="1" x14ac:dyDescent="0.25">
      <c r="A58" s="15" t="s">
        <v>2</v>
      </c>
      <c r="B58" s="15">
        <v>43</v>
      </c>
      <c r="C58" s="16" t="s">
        <v>79</v>
      </c>
      <c r="D58" s="10" t="s">
        <v>528</v>
      </c>
      <c r="E58" s="14"/>
      <c r="F58" s="15" t="s">
        <v>25</v>
      </c>
      <c r="G58" s="12">
        <v>1</v>
      </c>
      <c r="H58" s="13">
        <v>722.56</v>
      </c>
      <c r="I58" s="13">
        <v>722.56</v>
      </c>
      <c r="J58" s="14"/>
      <c r="K58" s="13">
        <f t="shared" si="8"/>
        <v>0</v>
      </c>
    </row>
  </sheetData>
  <pageMargins left="0.25" right="0.25" top="0.75" bottom="0.75" header="0.3" footer="0.3"/>
  <pageSetup paperSize="3" scale="5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FA94E-E5FC-4667-9F70-31FDC97A46F5}">
  <dimension ref="A1:K69"/>
  <sheetViews>
    <sheetView workbookViewId="0">
      <pane ySplit="1" topLeftCell="A2" activePane="bottomLeft" state="frozen"/>
      <selection pane="bottomLeft"/>
    </sheetView>
  </sheetViews>
  <sheetFormatPr defaultColWidth="0" defaultRowHeight="15" customHeight="1" zeroHeight="1" x14ac:dyDescent="0.25"/>
  <cols>
    <col min="1" max="1" width="5.28515625" style="1" bestFit="1" customWidth="1"/>
    <col min="2" max="2" width="5.5703125" style="1" bestFit="1" customWidth="1"/>
    <col min="3" max="3" width="114.42578125" style="1" bestFit="1" customWidth="1"/>
    <col min="4" max="4" width="130.7109375" style="1" customWidth="1"/>
    <col min="5" max="5" width="17.85546875" style="1" bestFit="1" customWidth="1"/>
    <col min="6" max="6" width="21.28515625" style="1" bestFit="1" customWidth="1"/>
    <col min="7" max="7" width="12.42578125" style="1" bestFit="1" customWidth="1"/>
    <col min="8" max="8" width="22.85546875" style="1" bestFit="1" customWidth="1"/>
    <col min="9" max="9" width="19.7109375" style="1" bestFit="1" customWidth="1"/>
    <col min="10" max="10" width="24.140625" style="1" bestFit="1" customWidth="1"/>
    <col min="11" max="11" width="21" style="1" bestFit="1" customWidth="1"/>
    <col min="12" max="16384" width="0" style="1" hidden="1"/>
  </cols>
  <sheetData>
    <row r="1" spans="1:11" ht="30" x14ac:dyDescent="0.25">
      <c r="A1" s="17" t="s">
        <v>0</v>
      </c>
      <c r="B1" s="17" t="s">
        <v>19</v>
      </c>
      <c r="C1" s="18" t="s">
        <v>1</v>
      </c>
      <c r="D1" s="18" t="s">
        <v>20</v>
      </c>
      <c r="E1" s="18" t="s">
        <v>462</v>
      </c>
      <c r="F1" s="19" t="s">
        <v>21</v>
      </c>
      <c r="G1" s="19" t="s">
        <v>463</v>
      </c>
      <c r="H1" s="20" t="s">
        <v>22</v>
      </c>
      <c r="I1" s="19" t="s">
        <v>464</v>
      </c>
      <c r="J1" s="20" t="s">
        <v>465</v>
      </c>
      <c r="K1" s="19" t="s">
        <v>466</v>
      </c>
    </row>
    <row r="2" spans="1:11" ht="37.5" customHeight="1" x14ac:dyDescent="0.25">
      <c r="A2" s="2" t="s">
        <v>4</v>
      </c>
      <c r="B2" s="2"/>
      <c r="C2" s="3" t="s">
        <v>3</v>
      </c>
      <c r="D2" s="3"/>
      <c r="E2" s="3"/>
      <c r="F2" s="2"/>
      <c r="G2" s="2"/>
      <c r="H2" s="4"/>
      <c r="I2" s="4">
        <v>340758.71</v>
      </c>
      <c r="J2" s="4"/>
      <c r="K2" s="4">
        <f>SUM(K3,K7,K11,K15,K19,K23,K25,K27,K29,K31,K38,K45,K52)</f>
        <v>0</v>
      </c>
    </row>
    <row r="3" spans="1:11" x14ac:dyDescent="0.25">
      <c r="A3" s="5"/>
      <c r="B3" s="5"/>
      <c r="C3" s="7" t="s">
        <v>23</v>
      </c>
      <c r="D3" s="7"/>
      <c r="E3" s="7"/>
      <c r="F3" s="5"/>
      <c r="G3" s="5"/>
      <c r="H3" s="8"/>
      <c r="I3" s="8">
        <v>30831.120000000003</v>
      </c>
      <c r="J3" s="8"/>
      <c r="K3" s="8">
        <f>SUM(K4:K6)</f>
        <v>0</v>
      </c>
    </row>
    <row r="4" spans="1:11" ht="37.5" customHeight="1" x14ac:dyDescent="0.25">
      <c r="A4" s="15" t="s">
        <v>4</v>
      </c>
      <c r="B4" s="15">
        <v>1</v>
      </c>
      <c r="C4" s="16" t="s">
        <v>24</v>
      </c>
      <c r="D4" s="10" t="s">
        <v>526</v>
      </c>
      <c r="E4" s="11"/>
      <c r="F4" s="15" t="s">
        <v>25</v>
      </c>
      <c r="G4" s="12">
        <v>8</v>
      </c>
      <c r="H4" s="13">
        <v>1284.6300000000001</v>
      </c>
      <c r="I4" s="13">
        <v>10277.040000000001</v>
      </c>
      <c r="J4" s="14"/>
      <c r="K4" s="13">
        <f>J4*G4</f>
        <v>0</v>
      </c>
    </row>
    <row r="5" spans="1:11" ht="37.5" customHeight="1" x14ac:dyDescent="0.25">
      <c r="A5" s="15" t="s">
        <v>4</v>
      </c>
      <c r="B5" s="15">
        <v>2</v>
      </c>
      <c r="C5" s="16" t="s">
        <v>26</v>
      </c>
      <c r="D5" s="10" t="s">
        <v>526</v>
      </c>
      <c r="E5" s="11"/>
      <c r="F5" s="15" t="s">
        <v>25</v>
      </c>
      <c r="G5" s="12">
        <v>8</v>
      </c>
      <c r="H5" s="13">
        <v>1284.6300000000001</v>
      </c>
      <c r="I5" s="13">
        <v>10277.040000000001</v>
      </c>
      <c r="J5" s="14"/>
      <c r="K5" s="13">
        <f>J5*G5</f>
        <v>0</v>
      </c>
    </row>
    <row r="6" spans="1:11" ht="37.5" customHeight="1" x14ac:dyDescent="0.25">
      <c r="A6" s="15" t="s">
        <v>4</v>
      </c>
      <c r="B6" s="15">
        <v>3</v>
      </c>
      <c r="C6" s="16" t="s">
        <v>27</v>
      </c>
      <c r="D6" s="10" t="s">
        <v>526</v>
      </c>
      <c r="E6" s="11"/>
      <c r="F6" s="15" t="s">
        <v>25</v>
      </c>
      <c r="G6" s="12">
        <v>8</v>
      </c>
      <c r="H6" s="13">
        <v>1284.6300000000001</v>
      </c>
      <c r="I6" s="13">
        <v>10277.040000000001</v>
      </c>
      <c r="J6" s="14"/>
      <c r="K6" s="13">
        <f>J6*G6</f>
        <v>0</v>
      </c>
    </row>
    <row r="7" spans="1:11" x14ac:dyDescent="0.25">
      <c r="A7" s="5"/>
      <c r="B7" s="5"/>
      <c r="C7" s="7" t="s">
        <v>28</v>
      </c>
      <c r="D7" s="7"/>
      <c r="E7" s="7"/>
      <c r="F7" s="5"/>
      <c r="G7" s="5"/>
      <c r="H7" s="8"/>
      <c r="I7" s="8">
        <v>44526.720000000001</v>
      </c>
      <c r="J7" s="8"/>
      <c r="K7" s="8">
        <f>SUM(K8:K10)</f>
        <v>0</v>
      </c>
    </row>
    <row r="8" spans="1:11" ht="37.5" customHeight="1" x14ac:dyDescent="0.25">
      <c r="A8" s="15" t="s">
        <v>4</v>
      </c>
      <c r="B8" s="15">
        <v>4</v>
      </c>
      <c r="C8" s="16" t="s">
        <v>29</v>
      </c>
      <c r="D8" s="10" t="s">
        <v>526</v>
      </c>
      <c r="E8" s="11"/>
      <c r="F8" s="15" t="s">
        <v>25</v>
      </c>
      <c r="G8" s="12">
        <v>8</v>
      </c>
      <c r="H8" s="13">
        <v>1855.28</v>
      </c>
      <c r="I8" s="13">
        <v>14842.24</v>
      </c>
      <c r="J8" s="14"/>
      <c r="K8" s="13">
        <f t="shared" ref="K8:K10" si="0">J8*G8</f>
        <v>0</v>
      </c>
    </row>
    <row r="9" spans="1:11" ht="37.5" customHeight="1" x14ac:dyDescent="0.25">
      <c r="A9" s="15" t="s">
        <v>4</v>
      </c>
      <c r="B9" s="15">
        <v>5</v>
      </c>
      <c r="C9" s="16" t="s">
        <v>30</v>
      </c>
      <c r="D9" s="10" t="s">
        <v>526</v>
      </c>
      <c r="E9" s="11"/>
      <c r="F9" s="15" t="s">
        <v>25</v>
      </c>
      <c r="G9" s="12">
        <v>8</v>
      </c>
      <c r="H9" s="13">
        <v>1855.28</v>
      </c>
      <c r="I9" s="13">
        <v>14842.24</v>
      </c>
      <c r="J9" s="14"/>
      <c r="K9" s="13">
        <f t="shared" si="0"/>
        <v>0</v>
      </c>
    </row>
    <row r="10" spans="1:11" ht="37.5" customHeight="1" x14ac:dyDescent="0.25">
      <c r="A10" s="15" t="s">
        <v>4</v>
      </c>
      <c r="B10" s="15">
        <v>6</v>
      </c>
      <c r="C10" s="16" t="s">
        <v>31</v>
      </c>
      <c r="D10" s="10" t="s">
        <v>526</v>
      </c>
      <c r="E10" s="11"/>
      <c r="F10" s="15" t="s">
        <v>25</v>
      </c>
      <c r="G10" s="12">
        <v>8</v>
      </c>
      <c r="H10" s="13">
        <v>1855.28</v>
      </c>
      <c r="I10" s="13">
        <v>14842.24</v>
      </c>
      <c r="J10" s="14"/>
      <c r="K10" s="13">
        <f t="shared" si="0"/>
        <v>0</v>
      </c>
    </row>
    <row r="11" spans="1:11" x14ac:dyDescent="0.25">
      <c r="A11" s="5"/>
      <c r="B11" s="5"/>
      <c r="C11" s="7" t="s">
        <v>32</v>
      </c>
      <c r="D11" s="7"/>
      <c r="E11" s="7"/>
      <c r="F11" s="5"/>
      <c r="G11" s="5"/>
      <c r="H11" s="8"/>
      <c r="I11" s="8">
        <v>23140.400000000001</v>
      </c>
      <c r="J11" s="8"/>
      <c r="K11" s="8">
        <f>SUM(K12:K14)</f>
        <v>0</v>
      </c>
    </row>
    <row r="12" spans="1:11" ht="37.5" customHeight="1" x14ac:dyDescent="0.25">
      <c r="A12" s="15" t="s">
        <v>4</v>
      </c>
      <c r="B12" s="15">
        <v>7</v>
      </c>
      <c r="C12" s="16" t="s">
        <v>33</v>
      </c>
      <c r="D12" s="10" t="s">
        <v>526</v>
      </c>
      <c r="E12" s="11"/>
      <c r="F12" s="15" t="s">
        <v>25</v>
      </c>
      <c r="G12" s="12">
        <v>2</v>
      </c>
      <c r="H12" s="13">
        <v>2892.55</v>
      </c>
      <c r="I12" s="13">
        <v>5785.1</v>
      </c>
      <c r="J12" s="14"/>
      <c r="K12" s="13">
        <f t="shared" ref="K12:K14" si="1">J12*G12</f>
        <v>0</v>
      </c>
    </row>
    <row r="13" spans="1:11" ht="37.5" customHeight="1" x14ac:dyDescent="0.25">
      <c r="A13" s="15" t="s">
        <v>4</v>
      </c>
      <c r="B13" s="15">
        <v>8</v>
      </c>
      <c r="C13" s="16" t="s">
        <v>34</v>
      </c>
      <c r="D13" s="10" t="s">
        <v>526</v>
      </c>
      <c r="E13" s="11"/>
      <c r="F13" s="15" t="s">
        <v>25</v>
      </c>
      <c r="G13" s="12">
        <v>3</v>
      </c>
      <c r="H13" s="13">
        <v>2892.55</v>
      </c>
      <c r="I13" s="13">
        <v>8677.6500000000015</v>
      </c>
      <c r="J13" s="14"/>
      <c r="K13" s="13">
        <f t="shared" si="1"/>
        <v>0</v>
      </c>
    </row>
    <row r="14" spans="1:11" ht="37.5" customHeight="1" x14ac:dyDescent="0.25">
      <c r="A14" s="15" t="s">
        <v>4</v>
      </c>
      <c r="B14" s="15">
        <v>9</v>
      </c>
      <c r="C14" s="16" t="s">
        <v>35</v>
      </c>
      <c r="D14" s="10" t="s">
        <v>526</v>
      </c>
      <c r="E14" s="11"/>
      <c r="F14" s="15" t="s">
        <v>25</v>
      </c>
      <c r="G14" s="12">
        <v>3</v>
      </c>
      <c r="H14" s="13">
        <v>2892.55</v>
      </c>
      <c r="I14" s="13">
        <v>8677.6500000000015</v>
      </c>
      <c r="J14" s="14"/>
      <c r="K14" s="13">
        <f t="shared" si="1"/>
        <v>0</v>
      </c>
    </row>
    <row r="15" spans="1:11" x14ac:dyDescent="0.25">
      <c r="A15" s="5"/>
      <c r="B15" s="5"/>
      <c r="C15" s="7" t="s">
        <v>36</v>
      </c>
      <c r="D15" s="7"/>
      <c r="E15" s="7"/>
      <c r="F15" s="5"/>
      <c r="G15" s="5"/>
      <c r="H15" s="8"/>
      <c r="I15" s="8">
        <v>38080.35</v>
      </c>
      <c r="J15" s="8"/>
      <c r="K15" s="8">
        <f>SUM(K16:K18)</f>
        <v>0</v>
      </c>
    </row>
    <row r="16" spans="1:11" ht="37.5" customHeight="1" x14ac:dyDescent="0.25">
      <c r="A16" s="15" t="s">
        <v>4</v>
      </c>
      <c r="B16" s="15">
        <v>10</v>
      </c>
      <c r="C16" s="16" t="s">
        <v>37</v>
      </c>
      <c r="D16" s="10" t="s">
        <v>526</v>
      </c>
      <c r="E16" s="11"/>
      <c r="F16" s="15" t="s">
        <v>25</v>
      </c>
      <c r="G16" s="12">
        <v>3</v>
      </c>
      <c r="H16" s="13">
        <v>4231.1499999999996</v>
      </c>
      <c r="I16" s="13">
        <v>12693.449999999999</v>
      </c>
      <c r="J16" s="14"/>
      <c r="K16" s="13">
        <f t="shared" ref="K16:K18" si="2">J16*G16</f>
        <v>0</v>
      </c>
    </row>
    <row r="17" spans="1:11" ht="37.5" customHeight="1" x14ac:dyDescent="0.25">
      <c r="A17" s="15" t="s">
        <v>4</v>
      </c>
      <c r="B17" s="15">
        <v>11</v>
      </c>
      <c r="C17" s="16" t="s">
        <v>38</v>
      </c>
      <c r="D17" s="10" t="s">
        <v>526</v>
      </c>
      <c r="E17" s="11"/>
      <c r="F17" s="15" t="s">
        <v>25</v>
      </c>
      <c r="G17" s="12">
        <v>3</v>
      </c>
      <c r="H17" s="13">
        <v>4231.1499999999996</v>
      </c>
      <c r="I17" s="13">
        <v>12693.449999999999</v>
      </c>
      <c r="J17" s="14"/>
      <c r="K17" s="13">
        <f t="shared" si="2"/>
        <v>0</v>
      </c>
    </row>
    <row r="18" spans="1:11" ht="37.5" customHeight="1" x14ac:dyDescent="0.25">
      <c r="A18" s="15" t="s">
        <v>4</v>
      </c>
      <c r="B18" s="15">
        <v>12</v>
      </c>
      <c r="C18" s="16" t="s">
        <v>39</v>
      </c>
      <c r="D18" s="10" t="s">
        <v>526</v>
      </c>
      <c r="E18" s="11"/>
      <c r="F18" s="15" t="s">
        <v>25</v>
      </c>
      <c r="G18" s="12">
        <v>3</v>
      </c>
      <c r="H18" s="13">
        <v>4231.1499999999996</v>
      </c>
      <c r="I18" s="13">
        <v>12693.449999999999</v>
      </c>
      <c r="J18" s="14"/>
      <c r="K18" s="13">
        <f t="shared" si="2"/>
        <v>0</v>
      </c>
    </row>
    <row r="19" spans="1:11" x14ac:dyDescent="0.25">
      <c r="A19" s="5"/>
      <c r="B19" s="5"/>
      <c r="C19" s="7" t="s">
        <v>40</v>
      </c>
      <c r="D19" s="7"/>
      <c r="E19" s="7"/>
      <c r="F19" s="5"/>
      <c r="G19" s="5"/>
      <c r="H19" s="8"/>
      <c r="I19" s="8">
        <v>51406.739999999991</v>
      </c>
      <c r="J19" s="8"/>
      <c r="K19" s="8">
        <f>SUM(K20:K22)</f>
        <v>0</v>
      </c>
    </row>
    <row r="20" spans="1:11" ht="37.5" customHeight="1" x14ac:dyDescent="0.25">
      <c r="A20" s="15" t="s">
        <v>4</v>
      </c>
      <c r="B20" s="15">
        <v>13</v>
      </c>
      <c r="C20" s="16" t="s">
        <v>41</v>
      </c>
      <c r="D20" s="10" t="s">
        <v>526</v>
      </c>
      <c r="E20" s="11"/>
      <c r="F20" s="15" t="s">
        <v>25</v>
      </c>
      <c r="G20" s="12">
        <v>3</v>
      </c>
      <c r="H20" s="13">
        <v>5711.86</v>
      </c>
      <c r="I20" s="13">
        <v>17135.579999999998</v>
      </c>
      <c r="J20" s="14"/>
      <c r="K20" s="13">
        <f t="shared" ref="K20:K22" si="3">J20*G20</f>
        <v>0</v>
      </c>
    </row>
    <row r="21" spans="1:11" ht="37.5" customHeight="1" x14ac:dyDescent="0.25">
      <c r="A21" s="15" t="s">
        <v>4</v>
      </c>
      <c r="B21" s="15">
        <v>14</v>
      </c>
      <c r="C21" s="16" t="s">
        <v>42</v>
      </c>
      <c r="D21" s="10" t="s">
        <v>526</v>
      </c>
      <c r="E21" s="11"/>
      <c r="F21" s="15" t="s">
        <v>25</v>
      </c>
      <c r="G21" s="12">
        <v>3</v>
      </c>
      <c r="H21" s="13">
        <v>5711.86</v>
      </c>
      <c r="I21" s="13">
        <v>17135.579999999998</v>
      </c>
      <c r="J21" s="14"/>
      <c r="K21" s="13">
        <f t="shared" si="3"/>
        <v>0</v>
      </c>
    </row>
    <row r="22" spans="1:11" ht="37.5" customHeight="1" x14ac:dyDescent="0.25">
      <c r="A22" s="15" t="s">
        <v>4</v>
      </c>
      <c r="B22" s="15">
        <v>15</v>
      </c>
      <c r="C22" s="16" t="s">
        <v>43</v>
      </c>
      <c r="D22" s="10" t="s">
        <v>526</v>
      </c>
      <c r="E22" s="11"/>
      <c r="F22" s="15" t="s">
        <v>25</v>
      </c>
      <c r="G22" s="12">
        <v>3</v>
      </c>
      <c r="H22" s="13">
        <v>5711.86</v>
      </c>
      <c r="I22" s="13">
        <v>17135.579999999998</v>
      </c>
      <c r="J22" s="14"/>
      <c r="K22" s="13">
        <f t="shared" si="3"/>
        <v>0</v>
      </c>
    </row>
    <row r="23" spans="1:11" x14ac:dyDescent="0.25">
      <c r="A23" s="5"/>
      <c r="B23" s="5"/>
      <c r="C23" s="7" t="s">
        <v>44</v>
      </c>
      <c r="D23" s="7"/>
      <c r="E23" s="7"/>
      <c r="F23" s="5"/>
      <c r="G23" s="5"/>
      <c r="H23" s="8"/>
      <c r="I23" s="8">
        <v>7052.8499999999995</v>
      </c>
      <c r="J23" s="8"/>
      <c r="K23" s="8">
        <f>SUM(K24)</f>
        <v>0</v>
      </c>
    </row>
    <row r="24" spans="1:11" ht="37.5" customHeight="1" x14ac:dyDescent="0.25">
      <c r="A24" s="15" t="s">
        <v>4</v>
      </c>
      <c r="B24" s="15">
        <v>16</v>
      </c>
      <c r="C24" s="16" t="s">
        <v>45</v>
      </c>
      <c r="D24" s="10" t="s">
        <v>527</v>
      </c>
      <c r="E24" s="11"/>
      <c r="F24" s="15" t="s">
        <v>25</v>
      </c>
      <c r="G24" s="12">
        <v>9</v>
      </c>
      <c r="H24" s="13">
        <v>783.65</v>
      </c>
      <c r="I24" s="13">
        <v>7052.8499999999995</v>
      </c>
      <c r="J24" s="14"/>
      <c r="K24" s="13">
        <f>J24*G24</f>
        <v>0</v>
      </c>
    </row>
    <row r="25" spans="1:11" x14ac:dyDescent="0.25">
      <c r="A25" s="5"/>
      <c r="B25" s="5"/>
      <c r="C25" s="7" t="s">
        <v>46</v>
      </c>
      <c r="D25" s="7"/>
      <c r="E25" s="7"/>
      <c r="F25" s="5"/>
      <c r="G25" s="5"/>
      <c r="H25" s="8"/>
      <c r="I25" s="8">
        <v>10344.960000000001</v>
      </c>
      <c r="J25" s="8"/>
      <c r="K25" s="8">
        <f>SUM(K26)</f>
        <v>0</v>
      </c>
    </row>
    <row r="26" spans="1:11" ht="37.5" customHeight="1" x14ac:dyDescent="0.25">
      <c r="A26" s="15" t="s">
        <v>4</v>
      </c>
      <c r="B26" s="15">
        <v>17</v>
      </c>
      <c r="C26" s="16" t="s">
        <v>47</v>
      </c>
      <c r="D26" s="10" t="s">
        <v>527</v>
      </c>
      <c r="E26" s="11"/>
      <c r="F26" s="15" t="s">
        <v>25</v>
      </c>
      <c r="G26" s="12">
        <v>9</v>
      </c>
      <c r="H26" s="13">
        <v>1149.44</v>
      </c>
      <c r="I26" s="13">
        <v>10344.960000000001</v>
      </c>
      <c r="J26" s="14"/>
      <c r="K26" s="13">
        <f>J26*G26</f>
        <v>0</v>
      </c>
    </row>
    <row r="27" spans="1:11" x14ac:dyDescent="0.25">
      <c r="A27" s="5"/>
      <c r="B27" s="5"/>
      <c r="C27" s="7" t="s">
        <v>48</v>
      </c>
      <c r="D27" s="7"/>
      <c r="E27" s="7"/>
      <c r="F27" s="5"/>
      <c r="G27" s="5"/>
      <c r="H27" s="8"/>
      <c r="I27" s="8">
        <v>15918.75</v>
      </c>
      <c r="J27" s="8"/>
      <c r="K27" s="8">
        <f>SUM(K28)</f>
        <v>0</v>
      </c>
    </row>
    <row r="28" spans="1:11" ht="37.5" customHeight="1" x14ac:dyDescent="0.25">
      <c r="A28" s="15" t="s">
        <v>4</v>
      </c>
      <c r="B28" s="15">
        <v>18</v>
      </c>
      <c r="C28" s="16" t="s">
        <v>49</v>
      </c>
      <c r="D28" s="10" t="s">
        <v>527</v>
      </c>
      <c r="E28" s="11"/>
      <c r="F28" s="15" t="s">
        <v>25</v>
      </c>
      <c r="G28" s="12">
        <v>9</v>
      </c>
      <c r="H28" s="13">
        <v>1768.75</v>
      </c>
      <c r="I28" s="13">
        <v>15918.75</v>
      </c>
      <c r="J28" s="14"/>
      <c r="K28" s="13">
        <f>J28*G28</f>
        <v>0</v>
      </c>
    </row>
    <row r="29" spans="1:11" x14ac:dyDescent="0.25">
      <c r="A29" s="5"/>
      <c r="B29" s="5"/>
      <c r="C29" s="7" t="s">
        <v>50</v>
      </c>
      <c r="D29" s="7"/>
      <c r="E29" s="7"/>
      <c r="F29" s="5"/>
      <c r="G29" s="5"/>
      <c r="H29" s="8"/>
      <c r="I29" s="8">
        <v>23468.04</v>
      </c>
      <c r="J29" s="8"/>
      <c r="K29" s="8">
        <f>SUM(K30)</f>
        <v>0</v>
      </c>
    </row>
    <row r="30" spans="1:11" ht="37.5" customHeight="1" x14ac:dyDescent="0.25">
      <c r="A30" s="15" t="s">
        <v>4</v>
      </c>
      <c r="B30" s="15">
        <v>19</v>
      </c>
      <c r="C30" s="16" t="s">
        <v>51</v>
      </c>
      <c r="D30" s="10" t="s">
        <v>527</v>
      </c>
      <c r="E30" s="11"/>
      <c r="F30" s="15" t="s">
        <v>25</v>
      </c>
      <c r="G30" s="12">
        <v>9</v>
      </c>
      <c r="H30" s="13">
        <v>2607.56</v>
      </c>
      <c r="I30" s="13">
        <v>23468.04</v>
      </c>
      <c r="J30" s="14"/>
      <c r="K30" s="13">
        <f>J30*G30</f>
        <v>0</v>
      </c>
    </row>
    <row r="31" spans="1:11" x14ac:dyDescent="0.25">
      <c r="A31" s="5"/>
      <c r="B31" s="5"/>
      <c r="C31" s="7" t="s">
        <v>52</v>
      </c>
      <c r="D31" s="7"/>
      <c r="E31" s="7"/>
      <c r="F31" s="5"/>
      <c r="G31" s="5"/>
      <c r="H31" s="8"/>
      <c r="I31" s="8">
        <v>10106.640000000001</v>
      </c>
      <c r="J31" s="8"/>
      <c r="K31" s="8">
        <f>SUM(K32:K37)</f>
        <v>0</v>
      </c>
    </row>
    <row r="32" spans="1:11" ht="37.5" customHeight="1" x14ac:dyDescent="0.25">
      <c r="A32" s="15" t="s">
        <v>4</v>
      </c>
      <c r="B32" s="15">
        <v>20</v>
      </c>
      <c r="C32" s="16" t="s">
        <v>53</v>
      </c>
      <c r="D32" s="10" t="s">
        <v>528</v>
      </c>
      <c r="E32" s="11"/>
      <c r="F32" s="15" t="s">
        <v>25</v>
      </c>
      <c r="G32" s="12">
        <v>9</v>
      </c>
      <c r="H32" s="13">
        <v>187.16</v>
      </c>
      <c r="I32" s="13">
        <v>1684.44</v>
      </c>
      <c r="J32" s="14"/>
      <c r="K32" s="13">
        <f t="shared" ref="K32:K37" si="4">J32*G32</f>
        <v>0</v>
      </c>
    </row>
    <row r="33" spans="1:11" ht="37.5" customHeight="1" x14ac:dyDescent="0.25">
      <c r="A33" s="15" t="s">
        <v>4</v>
      </c>
      <c r="B33" s="15">
        <v>21</v>
      </c>
      <c r="C33" s="16" t="s">
        <v>54</v>
      </c>
      <c r="D33" s="10" t="s">
        <v>528</v>
      </c>
      <c r="E33" s="11"/>
      <c r="F33" s="15" t="s">
        <v>25</v>
      </c>
      <c r="G33" s="12">
        <v>9</v>
      </c>
      <c r="H33" s="13">
        <v>187.16</v>
      </c>
      <c r="I33" s="13">
        <v>1684.44</v>
      </c>
      <c r="J33" s="14"/>
      <c r="K33" s="13">
        <f t="shared" si="4"/>
        <v>0</v>
      </c>
    </row>
    <row r="34" spans="1:11" ht="37.5" customHeight="1" x14ac:dyDescent="0.25">
      <c r="A34" s="15" t="s">
        <v>4</v>
      </c>
      <c r="B34" s="15">
        <v>22</v>
      </c>
      <c r="C34" s="16" t="s">
        <v>55</v>
      </c>
      <c r="D34" s="10" t="s">
        <v>528</v>
      </c>
      <c r="E34" s="11"/>
      <c r="F34" s="15" t="s">
        <v>25</v>
      </c>
      <c r="G34" s="12">
        <v>9</v>
      </c>
      <c r="H34" s="13">
        <v>187.16</v>
      </c>
      <c r="I34" s="13">
        <v>1684.44</v>
      </c>
      <c r="J34" s="14"/>
      <c r="K34" s="13">
        <f t="shared" si="4"/>
        <v>0</v>
      </c>
    </row>
    <row r="35" spans="1:11" ht="37.5" customHeight="1" x14ac:dyDescent="0.25">
      <c r="A35" s="15" t="s">
        <v>4</v>
      </c>
      <c r="B35" s="15">
        <v>23</v>
      </c>
      <c r="C35" s="16" t="s">
        <v>56</v>
      </c>
      <c r="D35" s="10" t="s">
        <v>528</v>
      </c>
      <c r="E35" s="11"/>
      <c r="F35" s="15" t="s">
        <v>25</v>
      </c>
      <c r="G35" s="12">
        <v>9</v>
      </c>
      <c r="H35" s="13">
        <v>187.16</v>
      </c>
      <c r="I35" s="13">
        <v>1684.44</v>
      </c>
      <c r="J35" s="14"/>
      <c r="K35" s="13">
        <f t="shared" si="4"/>
        <v>0</v>
      </c>
    </row>
    <row r="36" spans="1:11" ht="37.5" customHeight="1" x14ac:dyDescent="0.25">
      <c r="A36" s="15" t="s">
        <v>4</v>
      </c>
      <c r="B36" s="15">
        <v>24</v>
      </c>
      <c r="C36" s="16" t="s">
        <v>57</v>
      </c>
      <c r="D36" s="10" t="s">
        <v>528</v>
      </c>
      <c r="E36" s="11"/>
      <c r="F36" s="15" t="s">
        <v>25</v>
      </c>
      <c r="G36" s="12">
        <v>9</v>
      </c>
      <c r="H36" s="13">
        <v>187.16</v>
      </c>
      <c r="I36" s="13">
        <v>1684.44</v>
      </c>
      <c r="J36" s="14"/>
      <c r="K36" s="13">
        <f t="shared" si="4"/>
        <v>0</v>
      </c>
    </row>
    <row r="37" spans="1:11" ht="37.5" customHeight="1" x14ac:dyDescent="0.25">
      <c r="A37" s="15" t="s">
        <v>4</v>
      </c>
      <c r="B37" s="15">
        <v>25</v>
      </c>
      <c r="C37" s="16" t="s">
        <v>58</v>
      </c>
      <c r="D37" s="10" t="s">
        <v>528</v>
      </c>
      <c r="E37" s="11"/>
      <c r="F37" s="15" t="s">
        <v>25</v>
      </c>
      <c r="G37" s="12">
        <v>9</v>
      </c>
      <c r="H37" s="13">
        <v>187.16</v>
      </c>
      <c r="I37" s="13">
        <v>1684.44</v>
      </c>
      <c r="J37" s="14"/>
      <c r="K37" s="13">
        <f t="shared" si="4"/>
        <v>0</v>
      </c>
    </row>
    <row r="38" spans="1:11" x14ac:dyDescent="0.25">
      <c r="A38" s="5"/>
      <c r="B38" s="5"/>
      <c r="C38" s="7" t="s">
        <v>59</v>
      </c>
      <c r="D38" s="7"/>
      <c r="E38" s="7"/>
      <c r="F38" s="5"/>
      <c r="G38" s="5"/>
      <c r="H38" s="8"/>
      <c r="I38" s="8">
        <v>17187.12</v>
      </c>
      <c r="J38" s="8"/>
      <c r="K38" s="8">
        <f>SUM(K39:K44)</f>
        <v>0</v>
      </c>
    </row>
    <row r="39" spans="1:11" ht="37.5" customHeight="1" x14ac:dyDescent="0.25">
      <c r="A39" s="15" t="s">
        <v>4</v>
      </c>
      <c r="B39" s="15">
        <v>26</v>
      </c>
      <c r="C39" s="16" t="s">
        <v>60</v>
      </c>
      <c r="D39" s="10" t="s">
        <v>528</v>
      </c>
      <c r="E39" s="11"/>
      <c r="F39" s="15" t="s">
        <v>25</v>
      </c>
      <c r="G39" s="12">
        <v>9</v>
      </c>
      <c r="H39" s="13">
        <v>318.27999999999997</v>
      </c>
      <c r="I39" s="13">
        <v>2864.5199999999995</v>
      </c>
      <c r="J39" s="14"/>
      <c r="K39" s="13">
        <f t="shared" ref="K39:K44" si="5">J39*G39</f>
        <v>0</v>
      </c>
    </row>
    <row r="40" spans="1:11" ht="37.5" customHeight="1" x14ac:dyDescent="0.25">
      <c r="A40" s="15" t="s">
        <v>4</v>
      </c>
      <c r="B40" s="15">
        <v>27</v>
      </c>
      <c r="C40" s="16" t="s">
        <v>61</v>
      </c>
      <c r="D40" s="10" t="s">
        <v>528</v>
      </c>
      <c r="E40" s="11"/>
      <c r="F40" s="15" t="s">
        <v>25</v>
      </c>
      <c r="G40" s="12">
        <v>9</v>
      </c>
      <c r="H40" s="13">
        <v>318.27999999999997</v>
      </c>
      <c r="I40" s="13">
        <v>2864.5199999999995</v>
      </c>
      <c r="J40" s="14"/>
      <c r="K40" s="13">
        <f t="shared" si="5"/>
        <v>0</v>
      </c>
    </row>
    <row r="41" spans="1:11" ht="37.5" customHeight="1" x14ac:dyDescent="0.25">
      <c r="A41" s="15" t="s">
        <v>4</v>
      </c>
      <c r="B41" s="15">
        <v>28</v>
      </c>
      <c r="C41" s="16" t="s">
        <v>62</v>
      </c>
      <c r="D41" s="10" t="s">
        <v>528</v>
      </c>
      <c r="E41" s="11"/>
      <c r="F41" s="15" t="s">
        <v>25</v>
      </c>
      <c r="G41" s="12">
        <v>9</v>
      </c>
      <c r="H41" s="13">
        <v>318.27999999999997</v>
      </c>
      <c r="I41" s="13">
        <v>2864.5199999999995</v>
      </c>
      <c r="J41" s="14"/>
      <c r="K41" s="13">
        <f t="shared" si="5"/>
        <v>0</v>
      </c>
    </row>
    <row r="42" spans="1:11" ht="37.5" customHeight="1" x14ac:dyDescent="0.25">
      <c r="A42" s="15" t="s">
        <v>4</v>
      </c>
      <c r="B42" s="15">
        <v>29</v>
      </c>
      <c r="C42" s="16" t="s">
        <v>63</v>
      </c>
      <c r="D42" s="10" t="s">
        <v>528</v>
      </c>
      <c r="E42" s="11"/>
      <c r="F42" s="15" t="s">
        <v>25</v>
      </c>
      <c r="G42" s="12">
        <v>9</v>
      </c>
      <c r="H42" s="13">
        <v>318.27999999999997</v>
      </c>
      <c r="I42" s="13">
        <v>2864.5199999999995</v>
      </c>
      <c r="J42" s="14"/>
      <c r="K42" s="13">
        <f t="shared" si="5"/>
        <v>0</v>
      </c>
    </row>
    <row r="43" spans="1:11" ht="37.5" customHeight="1" x14ac:dyDescent="0.25">
      <c r="A43" s="15" t="s">
        <v>4</v>
      </c>
      <c r="B43" s="15">
        <v>30</v>
      </c>
      <c r="C43" s="16" t="s">
        <v>64</v>
      </c>
      <c r="D43" s="10" t="s">
        <v>528</v>
      </c>
      <c r="E43" s="11"/>
      <c r="F43" s="15" t="s">
        <v>25</v>
      </c>
      <c r="G43" s="12">
        <v>9</v>
      </c>
      <c r="H43" s="13">
        <v>318.27999999999997</v>
      </c>
      <c r="I43" s="13">
        <v>2864.5199999999995</v>
      </c>
      <c r="J43" s="14"/>
      <c r="K43" s="13">
        <f t="shared" si="5"/>
        <v>0</v>
      </c>
    </row>
    <row r="44" spans="1:11" ht="37.5" customHeight="1" x14ac:dyDescent="0.25">
      <c r="A44" s="15" t="s">
        <v>4</v>
      </c>
      <c r="B44" s="15">
        <v>31</v>
      </c>
      <c r="C44" s="16" t="s">
        <v>65</v>
      </c>
      <c r="D44" s="10" t="s">
        <v>528</v>
      </c>
      <c r="E44" s="11"/>
      <c r="F44" s="15" t="s">
        <v>25</v>
      </c>
      <c r="G44" s="12">
        <v>9</v>
      </c>
      <c r="H44" s="13">
        <v>318.27999999999997</v>
      </c>
      <c r="I44" s="13">
        <v>2864.5199999999995</v>
      </c>
      <c r="J44" s="14"/>
      <c r="K44" s="13">
        <f t="shared" si="5"/>
        <v>0</v>
      </c>
    </row>
    <row r="45" spans="1:11" x14ac:dyDescent="0.25">
      <c r="A45" s="5"/>
      <c r="B45" s="5"/>
      <c r="C45" s="7" t="s">
        <v>66</v>
      </c>
      <c r="D45" s="7"/>
      <c r="E45" s="7"/>
      <c r="F45" s="5"/>
      <c r="G45" s="5"/>
      <c r="H45" s="8"/>
      <c r="I45" s="8">
        <v>29676.780000000002</v>
      </c>
      <c r="J45" s="8"/>
      <c r="K45" s="8">
        <f>SUM(K46:K51)</f>
        <v>0</v>
      </c>
    </row>
    <row r="46" spans="1:11" ht="37.5" customHeight="1" x14ac:dyDescent="0.25">
      <c r="A46" s="15" t="s">
        <v>4</v>
      </c>
      <c r="B46" s="15">
        <v>32</v>
      </c>
      <c r="C46" s="16" t="s">
        <v>67</v>
      </c>
      <c r="D46" s="10" t="s">
        <v>528</v>
      </c>
      <c r="E46" s="11"/>
      <c r="F46" s="15" t="s">
        <v>25</v>
      </c>
      <c r="G46" s="12">
        <v>9</v>
      </c>
      <c r="H46" s="13">
        <v>549.57000000000005</v>
      </c>
      <c r="I46" s="13">
        <v>4946.13</v>
      </c>
      <c r="J46" s="14"/>
      <c r="K46" s="13">
        <f t="shared" ref="K46:K51" si="6">J46*G46</f>
        <v>0</v>
      </c>
    </row>
    <row r="47" spans="1:11" ht="37.5" customHeight="1" x14ac:dyDescent="0.25">
      <c r="A47" s="15" t="s">
        <v>4</v>
      </c>
      <c r="B47" s="15">
        <v>33</v>
      </c>
      <c r="C47" s="16" t="s">
        <v>68</v>
      </c>
      <c r="D47" s="10" t="s">
        <v>528</v>
      </c>
      <c r="E47" s="11"/>
      <c r="F47" s="15" t="s">
        <v>25</v>
      </c>
      <c r="G47" s="12">
        <v>9</v>
      </c>
      <c r="H47" s="13">
        <v>549.57000000000005</v>
      </c>
      <c r="I47" s="13">
        <v>4946.13</v>
      </c>
      <c r="J47" s="14"/>
      <c r="K47" s="13">
        <f t="shared" si="6"/>
        <v>0</v>
      </c>
    </row>
    <row r="48" spans="1:11" ht="37.5" customHeight="1" x14ac:dyDescent="0.25">
      <c r="A48" s="15" t="s">
        <v>4</v>
      </c>
      <c r="B48" s="15">
        <v>34</v>
      </c>
      <c r="C48" s="16" t="s">
        <v>69</v>
      </c>
      <c r="D48" s="10" t="s">
        <v>528</v>
      </c>
      <c r="E48" s="11"/>
      <c r="F48" s="15" t="s">
        <v>25</v>
      </c>
      <c r="G48" s="12">
        <v>9</v>
      </c>
      <c r="H48" s="13">
        <v>549.57000000000005</v>
      </c>
      <c r="I48" s="13">
        <v>4946.13</v>
      </c>
      <c r="J48" s="14"/>
      <c r="K48" s="13">
        <f t="shared" si="6"/>
        <v>0</v>
      </c>
    </row>
    <row r="49" spans="1:11" ht="37.5" customHeight="1" x14ac:dyDescent="0.25">
      <c r="A49" s="15" t="s">
        <v>4</v>
      </c>
      <c r="B49" s="15">
        <v>35</v>
      </c>
      <c r="C49" s="16" t="s">
        <v>70</v>
      </c>
      <c r="D49" s="10" t="s">
        <v>528</v>
      </c>
      <c r="E49" s="11"/>
      <c r="F49" s="15" t="s">
        <v>25</v>
      </c>
      <c r="G49" s="12">
        <v>9</v>
      </c>
      <c r="H49" s="13">
        <v>549.57000000000005</v>
      </c>
      <c r="I49" s="13">
        <v>4946.13</v>
      </c>
      <c r="J49" s="14"/>
      <c r="K49" s="13">
        <f t="shared" si="6"/>
        <v>0</v>
      </c>
    </row>
    <row r="50" spans="1:11" ht="37.5" customHeight="1" x14ac:dyDescent="0.25">
      <c r="A50" s="15" t="s">
        <v>4</v>
      </c>
      <c r="B50" s="15">
        <v>36</v>
      </c>
      <c r="C50" s="16" t="s">
        <v>71</v>
      </c>
      <c r="D50" s="10" t="s">
        <v>528</v>
      </c>
      <c r="E50" s="11"/>
      <c r="F50" s="15" t="s">
        <v>25</v>
      </c>
      <c r="G50" s="12">
        <v>9</v>
      </c>
      <c r="H50" s="13">
        <v>549.57000000000005</v>
      </c>
      <c r="I50" s="13">
        <v>4946.13</v>
      </c>
      <c r="J50" s="14"/>
      <c r="K50" s="13">
        <f t="shared" si="6"/>
        <v>0</v>
      </c>
    </row>
    <row r="51" spans="1:11" ht="37.5" customHeight="1" x14ac:dyDescent="0.25">
      <c r="A51" s="15" t="s">
        <v>4</v>
      </c>
      <c r="B51" s="15">
        <v>37</v>
      </c>
      <c r="C51" s="16" t="s">
        <v>72</v>
      </c>
      <c r="D51" s="10" t="s">
        <v>528</v>
      </c>
      <c r="E51" s="11"/>
      <c r="F51" s="15" t="s">
        <v>25</v>
      </c>
      <c r="G51" s="12">
        <v>9</v>
      </c>
      <c r="H51" s="13">
        <v>549.57000000000005</v>
      </c>
      <c r="I51" s="13">
        <v>4946.13</v>
      </c>
      <c r="J51" s="14"/>
      <c r="K51" s="13">
        <f t="shared" si="6"/>
        <v>0</v>
      </c>
    </row>
    <row r="52" spans="1:11" x14ac:dyDescent="0.25">
      <c r="A52" s="5"/>
      <c r="B52" s="5"/>
      <c r="C52" s="7" t="s">
        <v>73</v>
      </c>
      <c r="D52" s="7"/>
      <c r="E52" s="7"/>
      <c r="F52" s="5"/>
      <c r="G52" s="5"/>
      <c r="H52" s="8"/>
      <c r="I52" s="8">
        <v>39018.239999999998</v>
      </c>
      <c r="J52" s="8"/>
      <c r="K52" s="8">
        <f>SUM(K53:K59)</f>
        <v>0</v>
      </c>
    </row>
    <row r="53" spans="1:11" ht="37.5" customHeight="1" x14ac:dyDescent="0.25">
      <c r="A53" s="15" t="s">
        <v>4</v>
      </c>
      <c r="B53" s="15">
        <v>38</v>
      </c>
      <c r="C53" s="16" t="s">
        <v>74</v>
      </c>
      <c r="D53" s="10" t="s">
        <v>528</v>
      </c>
      <c r="E53" s="11"/>
      <c r="F53" s="15" t="s">
        <v>25</v>
      </c>
      <c r="G53" s="12">
        <v>9</v>
      </c>
      <c r="H53" s="13">
        <v>722.56</v>
      </c>
      <c r="I53" s="13">
        <v>6503.0399999999991</v>
      </c>
      <c r="J53" s="14"/>
      <c r="K53" s="13">
        <f t="shared" ref="K53:K58" si="7">J53*G53</f>
        <v>0</v>
      </c>
    </row>
    <row r="54" spans="1:11" ht="37.5" customHeight="1" x14ac:dyDescent="0.25">
      <c r="A54" s="15" t="s">
        <v>4</v>
      </c>
      <c r="B54" s="15">
        <v>39</v>
      </c>
      <c r="C54" s="16" t="s">
        <v>75</v>
      </c>
      <c r="D54" s="10" t="s">
        <v>528</v>
      </c>
      <c r="E54" s="11"/>
      <c r="F54" s="15" t="s">
        <v>25</v>
      </c>
      <c r="G54" s="12">
        <v>9</v>
      </c>
      <c r="H54" s="13">
        <v>722.56</v>
      </c>
      <c r="I54" s="13">
        <v>6503.0399999999991</v>
      </c>
      <c r="J54" s="14"/>
      <c r="K54" s="13">
        <f t="shared" si="7"/>
        <v>0</v>
      </c>
    </row>
    <row r="55" spans="1:11" ht="37.5" customHeight="1" x14ac:dyDescent="0.25">
      <c r="A55" s="15" t="s">
        <v>4</v>
      </c>
      <c r="B55" s="15">
        <v>40</v>
      </c>
      <c r="C55" s="16" t="s">
        <v>76</v>
      </c>
      <c r="D55" s="10" t="s">
        <v>528</v>
      </c>
      <c r="E55" s="11"/>
      <c r="F55" s="15" t="s">
        <v>25</v>
      </c>
      <c r="G55" s="12">
        <v>9</v>
      </c>
      <c r="H55" s="13">
        <v>722.56</v>
      </c>
      <c r="I55" s="13">
        <v>6503.0399999999991</v>
      </c>
      <c r="J55" s="14"/>
      <c r="K55" s="13">
        <f t="shared" si="7"/>
        <v>0</v>
      </c>
    </row>
    <row r="56" spans="1:11" ht="37.5" customHeight="1" x14ac:dyDescent="0.25">
      <c r="A56" s="15" t="s">
        <v>4</v>
      </c>
      <c r="B56" s="15">
        <v>41</v>
      </c>
      <c r="C56" s="16" t="s">
        <v>77</v>
      </c>
      <c r="D56" s="10" t="s">
        <v>528</v>
      </c>
      <c r="E56" s="11"/>
      <c r="F56" s="15" t="s">
        <v>25</v>
      </c>
      <c r="G56" s="12">
        <v>9</v>
      </c>
      <c r="H56" s="13">
        <v>722.56</v>
      </c>
      <c r="I56" s="13">
        <v>6503.0399999999991</v>
      </c>
      <c r="J56" s="14"/>
      <c r="K56" s="13">
        <f t="shared" si="7"/>
        <v>0</v>
      </c>
    </row>
    <row r="57" spans="1:11" ht="37.5" customHeight="1" x14ac:dyDescent="0.25">
      <c r="A57" s="15" t="s">
        <v>4</v>
      </c>
      <c r="B57" s="15">
        <v>42</v>
      </c>
      <c r="C57" s="16" t="s">
        <v>78</v>
      </c>
      <c r="D57" s="10" t="s">
        <v>528</v>
      </c>
      <c r="E57" s="11"/>
      <c r="F57" s="15" t="s">
        <v>25</v>
      </c>
      <c r="G57" s="12">
        <v>9</v>
      </c>
      <c r="H57" s="13">
        <v>722.56</v>
      </c>
      <c r="I57" s="13">
        <v>6503.0399999999991</v>
      </c>
      <c r="J57" s="14"/>
      <c r="K57" s="13">
        <f t="shared" si="7"/>
        <v>0</v>
      </c>
    </row>
    <row r="58" spans="1:11" ht="37.5" customHeight="1" x14ac:dyDescent="0.25">
      <c r="A58" s="15" t="s">
        <v>4</v>
      </c>
      <c r="B58" s="15">
        <v>43</v>
      </c>
      <c r="C58" s="16" t="s">
        <v>79</v>
      </c>
      <c r="D58" s="10" t="s">
        <v>528</v>
      </c>
      <c r="E58" s="11"/>
      <c r="F58" s="15" t="s">
        <v>25</v>
      </c>
      <c r="G58" s="12">
        <v>9</v>
      </c>
      <c r="H58" s="13">
        <v>722.56</v>
      </c>
      <c r="I58" s="13">
        <v>6503.0399999999991</v>
      </c>
      <c r="J58" s="14"/>
      <c r="K58" s="13">
        <f t="shared" si="7"/>
        <v>0</v>
      </c>
    </row>
    <row r="59" spans="1:11" hidden="1" x14ac:dyDescent="0.25"/>
    <row r="60" spans="1:11" hidden="1" x14ac:dyDescent="0.25"/>
    <row r="61" spans="1:11" hidden="1" x14ac:dyDescent="0.25"/>
    <row r="62" spans="1:11" hidden="1" x14ac:dyDescent="0.25"/>
    <row r="63" spans="1:11" hidden="1" x14ac:dyDescent="0.25"/>
    <row r="64" spans="1:11" hidden="1" x14ac:dyDescent="0.25"/>
    <row r="65" hidden="1" x14ac:dyDescent="0.25"/>
    <row r="66" hidden="1" x14ac:dyDescent="0.25"/>
    <row r="67" hidden="1" x14ac:dyDescent="0.25"/>
    <row r="68" hidden="1" x14ac:dyDescent="0.25"/>
    <row r="69" hidden="1"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AD64C-4CF3-444B-BE58-814878C63A8E}">
  <dimension ref="A1:K59"/>
  <sheetViews>
    <sheetView workbookViewId="0">
      <pane ySplit="1" topLeftCell="A2" activePane="bottomLeft" state="frozen"/>
      <selection pane="bottomLeft"/>
    </sheetView>
  </sheetViews>
  <sheetFormatPr defaultColWidth="0" defaultRowHeight="15" customHeight="1" zeroHeight="1" x14ac:dyDescent="0.25"/>
  <cols>
    <col min="1" max="1" width="5.28515625" style="1" bestFit="1" customWidth="1"/>
    <col min="2" max="2" width="5.5703125" style="1" bestFit="1" customWidth="1"/>
    <col min="3" max="3" width="142.85546875" style="1" customWidth="1"/>
    <col min="4" max="4" width="130.7109375" style="1" customWidth="1"/>
    <col min="5" max="5" width="17.85546875" style="1" bestFit="1" customWidth="1"/>
    <col min="6" max="6" width="21.28515625" style="1" bestFit="1" customWidth="1"/>
    <col min="7" max="7" width="12.42578125" style="1" bestFit="1" customWidth="1"/>
    <col min="8" max="8" width="22.85546875" style="1" bestFit="1" customWidth="1"/>
    <col min="9" max="9" width="19.7109375" style="1" bestFit="1" customWidth="1"/>
    <col min="10" max="10" width="24.140625" style="1" bestFit="1" customWidth="1"/>
    <col min="11" max="11" width="21" style="1" bestFit="1" customWidth="1"/>
    <col min="12" max="16384" width="0" style="1" hidden="1"/>
  </cols>
  <sheetData>
    <row r="1" spans="1:11" ht="33" customHeight="1" x14ac:dyDescent="0.25">
      <c r="A1" s="17" t="s">
        <v>0</v>
      </c>
      <c r="B1" s="17" t="s">
        <v>19</v>
      </c>
      <c r="C1" s="18" t="s">
        <v>1</v>
      </c>
      <c r="D1" s="18" t="s">
        <v>20</v>
      </c>
      <c r="E1" s="18" t="s">
        <v>462</v>
      </c>
      <c r="F1" s="19" t="s">
        <v>21</v>
      </c>
      <c r="G1" s="19" t="s">
        <v>463</v>
      </c>
      <c r="H1" s="20" t="s">
        <v>22</v>
      </c>
      <c r="I1" s="20" t="s">
        <v>464</v>
      </c>
      <c r="J1" s="20" t="s">
        <v>465</v>
      </c>
      <c r="K1" s="20" t="s">
        <v>466</v>
      </c>
    </row>
    <row r="2" spans="1:11" ht="37.5" customHeight="1" x14ac:dyDescent="0.25">
      <c r="A2" s="2">
        <v>2</v>
      </c>
      <c r="B2" s="2"/>
      <c r="C2" s="3" t="s">
        <v>5</v>
      </c>
      <c r="D2" s="3"/>
      <c r="E2" s="3"/>
      <c r="F2" s="2"/>
      <c r="G2" s="2"/>
      <c r="H2" s="4"/>
      <c r="I2" s="4">
        <v>49656.600000000006</v>
      </c>
      <c r="J2" s="4"/>
      <c r="K2" s="4">
        <f>SUM(K3,K6,K9,K12,K16,K21,K24,K29,K33,K40,K42,K46,K48,K53,K58)</f>
        <v>0</v>
      </c>
    </row>
    <row r="3" spans="1:11" x14ac:dyDescent="0.25">
      <c r="A3" s="5"/>
      <c r="B3" s="5"/>
      <c r="C3" s="7" t="s">
        <v>80</v>
      </c>
      <c r="D3" s="7"/>
      <c r="E3" s="7"/>
      <c r="F3" s="5"/>
      <c r="G3" s="5"/>
      <c r="H3" s="8"/>
      <c r="I3" s="8">
        <v>588.72</v>
      </c>
      <c r="J3" s="8"/>
      <c r="K3" s="8">
        <f>SUM(K4:K5)</f>
        <v>0</v>
      </c>
    </row>
    <row r="4" spans="1:11" ht="37.5" customHeight="1" x14ac:dyDescent="0.25">
      <c r="A4" s="15">
        <v>2</v>
      </c>
      <c r="B4" s="15">
        <v>1</v>
      </c>
      <c r="C4" s="16" t="s">
        <v>81</v>
      </c>
      <c r="D4" s="10" t="s">
        <v>529</v>
      </c>
      <c r="E4" s="14"/>
      <c r="F4" s="15" t="s">
        <v>82</v>
      </c>
      <c r="G4" s="12">
        <v>4</v>
      </c>
      <c r="H4" s="13">
        <v>44.67</v>
      </c>
      <c r="I4" s="13">
        <v>178.68</v>
      </c>
      <c r="J4" s="14"/>
      <c r="K4" s="13">
        <f>J4*G4</f>
        <v>0</v>
      </c>
    </row>
    <row r="5" spans="1:11" ht="37.5" customHeight="1" x14ac:dyDescent="0.25">
      <c r="A5" s="15">
        <v>2</v>
      </c>
      <c r="B5" s="15">
        <v>2</v>
      </c>
      <c r="C5" s="16" t="s">
        <v>83</v>
      </c>
      <c r="D5" s="10" t="s">
        <v>530</v>
      </c>
      <c r="E5" s="14"/>
      <c r="F5" s="15" t="s">
        <v>82</v>
      </c>
      <c r="G5" s="12">
        <v>4</v>
      </c>
      <c r="H5" s="13">
        <v>102.51</v>
      </c>
      <c r="I5" s="13">
        <v>410.04</v>
      </c>
      <c r="J5" s="14"/>
      <c r="K5" s="13">
        <f>J5*G5</f>
        <v>0</v>
      </c>
    </row>
    <row r="6" spans="1:11" x14ac:dyDescent="0.25">
      <c r="A6" s="5"/>
      <c r="B6" s="5"/>
      <c r="C6" s="7" t="s">
        <v>84</v>
      </c>
      <c r="D6" s="7"/>
      <c r="E6" s="7"/>
      <c r="F6" s="5"/>
      <c r="G6" s="5"/>
      <c r="H6" s="8"/>
      <c r="I6" s="8">
        <v>535.83999999999992</v>
      </c>
      <c r="J6" s="8"/>
      <c r="K6" s="8">
        <f>SUM(K7:K8)</f>
        <v>0</v>
      </c>
    </row>
    <row r="7" spans="1:11" ht="37.5" customHeight="1" x14ac:dyDescent="0.25">
      <c r="A7" s="15">
        <v>2</v>
      </c>
      <c r="B7" s="15">
        <v>3</v>
      </c>
      <c r="C7" s="16" t="s">
        <v>85</v>
      </c>
      <c r="D7" s="10" t="s">
        <v>531</v>
      </c>
      <c r="E7" s="14"/>
      <c r="F7" s="15" t="s">
        <v>82</v>
      </c>
      <c r="G7" s="12">
        <v>4</v>
      </c>
      <c r="H7" s="13">
        <v>47.94</v>
      </c>
      <c r="I7" s="13">
        <v>191.76</v>
      </c>
      <c r="J7" s="14"/>
      <c r="K7" s="13">
        <f t="shared" ref="K7:K8" si="0">J7*G7</f>
        <v>0</v>
      </c>
    </row>
    <row r="8" spans="1:11" ht="37.5" customHeight="1" x14ac:dyDescent="0.25">
      <c r="A8" s="15">
        <v>2</v>
      </c>
      <c r="B8" s="15">
        <v>4</v>
      </c>
      <c r="C8" s="16" t="s">
        <v>86</v>
      </c>
      <c r="D8" s="10" t="s">
        <v>532</v>
      </c>
      <c r="E8" s="14"/>
      <c r="F8" s="15" t="s">
        <v>82</v>
      </c>
      <c r="G8" s="12">
        <v>4</v>
      </c>
      <c r="H8" s="13">
        <v>86.02</v>
      </c>
      <c r="I8" s="13">
        <v>344.08</v>
      </c>
      <c r="J8" s="14"/>
      <c r="K8" s="13">
        <f t="shared" si="0"/>
        <v>0</v>
      </c>
    </row>
    <row r="9" spans="1:11" x14ac:dyDescent="0.25">
      <c r="A9" s="5"/>
      <c r="B9" s="5"/>
      <c r="C9" s="7" t="s">
        <v>87</v>
      </c>
      <c r="D9" s="7"/>
      <c r="E9" s="7"/>
      <c r="F9" s="5"/>
      <c r="G9" s="5"/>
      <c r="H9" s="8"/>
      <c r="I9" s="8">
        <v>397</v>
      </c>
      <c r="J9" s="8"/>
      <c r="K9" s="8">
        <f>SUM(K10:K11)</f>
        <v>0</v>
      </c>
    </row>
    <row r="10" spans="1:11" ht="37.5" customHeight="1" x14ac:dyDescent="0.25">
      <c r="A10" s="15">
        <v>2</v>
      </c>
      <c r="B10" s="15">
        <v>5</v>
      </c>
      <c r="C10" s="16" t="s">
        <v>88</v>
      </c>
      <c r="D10" s="10" t="s">
        <v>533</v>
      </c>
      <c r="E10" s="14"/>
      <c r="F10" s="15" t="s">
        <v>82</v>
      </c>
      <c r="G10" s="12">
        <v>4</v>
      </c>
      <c r="H10" s="13">
        <v>40.229999999999997</v>
      </c>
      <c r="I10" s="13">
        <v>160.91999999999999</v>
      </c>
      <c r="J10" s="14"/>
      <c r="K10" s="13">
        <f t="shared" ref="K10:K11" si="1">J10*G10</f>
        <v>0</v>
      </c>
    </row>
    <row r="11" spans="1:11" ht="37.5" customHeight="1" x14ac:dyDescent="0.25">
      <c r="A11" s="15">
        <v>2</v>
      </c>
      <c r="B11" s="15">
        <v>6</v>
      </c>
      <c r="C11" s="16" t="s">
        <v>89</v>
      </c>
      <c r="D11" s="10" t="s">
        <v>534</v>
      </c>
      <c r="E11" s="14"/>
      <c r="F11" s="15" t="s">
        <v>82</v>
      </c>
      <c r="G11" s="12">
        <v>4</v>
      </c>
      <c r="H11" s="13">
        <v>59.02</v>
      </c>
      <c r="I11" s="13">
        <v>236.08</v>
      </c>
      <c r="J11" s="14"/>
      <c r="K11" s="13">
        <f t="shared" si="1"/>
        <v>0</v>
      </c>
    </row>
    <row r="12" spans="1:11" x14ac:dyDescent="0.25">
      <c r="A12" s="5"/>
      <c r="B12" s="5"/>
      <c r="C12" s="7" t="s">
        <v>90</v>
      </c>
      <c r="D12" s="7"/>
      <c r="E12" s="7"/>
      <c r="F12" s="5"/>
      <c r="G12" s="5"/>
      <c r="H12" s="8"/>
      <c r="I12" s="8">
        <v>416.32</v>
      </c>
      <c r="J12" s="8"/>
      <c r="K12" s="8">
        <f>SUM(K13:K15)</f>
        <v>0</v>
      </c>
    </row>
    <row r="13" spans="1:11" ht="37.5" customHeight="1" x14ac:dyDescent="0.25">
      <c r="A13" s="15">
        <v>2</v>
      </c>
      <c r="B13" s="15">
        <v>7</v>
      </c>
      <c r="C13" s="16" t="s">
        <v>91</v>
      </c>
      <c r="D13" s="10" t="s">
        <v>535</v>
      </c>
      <c r="E13" s="14"/>
      <c r="F13" s="15" t="s">
        <v>82</v>
      </c>
      <c r="G13" s="12">
        <v>4</v>
      </c>
      <c r="H13" s="13">
        <v>18.329999999999998</v>
      </c>
      <c r="I13" s="13">
        <v>73.319999999999993</v>
      </c>
      <c r="J13" s="14"/>
      <c r="K13" s="13">
        <f t="shared" ref="K13:K15" si="2">J13*G13</f>
        <v>0</v>
      </c>
    </row>
    <row r="14" spans="1:11" ht="37.5" customHeight="1" x14ac:dyDescent="0.25">
      <c r="A14" s="15">
        <v>2</v>
      </c>
      <c r="B14" s="15">
        <v>8</v>
      </c>
      <c r="C14" s="16" t="s">
        <v>92</v>
      </c>
      <c r="D14" s="10" t="s">
        <v>536</v>
      </c>
      <c r="E14" s="14"/>
      <c r="F14" s="15" t="s">
        <v>82</v>
      </c>
      <c r="G14" s="12">
        <v>4</v>
      </c>
      <c r="H14" s="13">
        <v>34</v>
      </c>
      <c r="I14" s="13">
        <v>136</v>
      </c>
      <c r="J14" s="14"/>
      <c r="K14" s="13">
        <f t="shared" si="2"/>
        <v>0</v>
      </c>
    </row>
    <row r="15" spans="1:11" ht="37.5" customHeight="1" x14ac:dyDescent="0.25">
      <c r="A15" s="15">
        <v>2</v>
      </c>
      <c r="B15" s="15">
        <v>9</v>
      </c>
      <c r="C15" s="16" t="s">
        <v>93</v>
      </c>
      <c r="D15" s="10" t="s">
        <v>537</v>
      </c>
      <c r="E15" s="14"/>
      <c r="F15" s="15" t="s">
        <v>82</v>
      </c>
      <c r="G15" s="12">
        <v>4</v>
      </c>
      <c r="H15" s="13">
        <v>51.75</v>
      </c>
      <c r="I15" s="13">
        <v>207</v>
      </c>
      <c r="J15" s="14"/>
      <c r="K15" s="13">
        <f t="shared" si="2"/>
        <v>0</v>
      </c>
    </row>
    <row r="16" spans="1:11" x14ac:dyDescent="0.25">
      <c r="A16" s="5"/>
      <c r="B16" s="5"/>
      <c r="C16" s="7" t="s">
        <v>94</v>
      </c>
      <c r="D16" s="7"/>
      <c r="E16" s="7"/>
      <c r="F16" s="5"/>
      <c r="G16" s="5"/>
      <c r="H16" s="8"/>
      <c r="I16" s="8">
        <v>938.00000000000011</v>
      </c>
      <c r="J16" s="8"/>
      <c r="K16" s="8">
        <f>SUM(K17:K20)</f>
        <v>0</v>
      </c>
    </row>
    <row r="17" spans="1:11" ht="37.5" customHeight="1" x14ac:dyDescent="0.25">
      <c r="A17" s="15">
        <v>2</v>
      </c>
      <c r="B17" s="15">
        <v>10</v>
      </c>
      <c r="C17" s="16" t="s">
        <v>95</v>
      </c>
      <c r="D17" s="10" t="s">
        <v>538</v>
      </c>
      <c r="E17" s="14"/>
      <c r="F17" s="15" t="s">
        <v>82</v>
      </c>
      <c r="G17" s="12">
        <v>4</v>
      </c>
      <c r="H17" s="13">
        <v>72.67</v>
      </c>
      <c r="I17" s="13">
        <v>290.68</v>
      </c>
      <c r="J17" s="14"/>
      <c r="K17" s="13">
        <f t="shared" ref="K17:K20" si="3">J17*G17</f>
        <v>0</v>
      </c>
    </row>
    <row r="18" spans="1:11" ht="37.5" customHeight="1" x14ac:dyDescent="0.25">
      <c r="A18" s="15">
        <v>2</v>
      </c>
      <c r="B18" s="15">
        <v>11</v>
      </c>
      <c r="C18" s="16" t="s">
        <v>96</v>
      </c>
      <c r="D18" s="10" t="s">
        <v>539</v>
      </c>
      <c r="E18" s="14"/>
      <c r="F18" s="15" t="s">
        <v>82</v>
      </c>
      <c r="G18" s="12">
        <v>4</v>
      </c>
      <c r="H18" s="13">
        <v>37.299999999999997</v>
      </c>
      <c r="I18" s="13">
        <v>149.19999999999999</v>
      </c>
      <c r="J18" s="14"/>
      <c r="K18" s="13">
        <f t="shared" si="3"/>
        <v>0</v>
      </c>
    </row>
    <row r="19" spans="1:11" ht="37.5" customHeight="1" x14ac:dyDescent="0.25">
      <c r="A19" s="15">
        <v>2</v>
      </c>
      <c r="B19" s="15">
        <v>12</v>
      </c>
      <c r="C19" s="16" t="s">
        <v>97</v>
      </c>
      <c r="D19" s="10" t="s">
        <v>540</v>
      </c>
      <c r="E19" s="14"/>
      <c r="F19" s="15" t="s">
        <v>82</v>
      </c>
      <c r="G19" s="12">
        <v>4</v>
      </c>
      <c r="H19" s="13">
        <v>73.010000000000005</v>
      </c>
      <c r="I19" s="13">
        <v>292.04000000000002</v>
      </c>
      <c r="J19" s="14"/>
      <c r="K19" s="13">
        <f t="shared" si="3"/>
        <v>0</v>
      </c>
    </row>
    <row r="20" spans="1:11" ht="37.5" customHeight="1" x14ac:dyDescent="0.25">
      <c r="A20" s="15">
        <v>2</v>
      </c>
      <c r="B20" s="15">
        <v>13</v>
      </c>
      <c r="C20" s="16" t="s">
        <v>98</v>
      </c>
      <c r="D20" s="10" t="s">
        <v>541</v>
      </c>
      <c r="E20" s="14"/>
      <c r="F20" s="15" t="s">
        <v>82</v>
      </c>
      <c r="G20" s="12">
        <v>4</v>
      </c>
      <c r="H20" s="13">
        <v>51.52</v>
      </c>
      <c r="I20" s="13">
        <v>206.08</v>
      </c>
      <c r="J20" s="14"/>
      <c r="K20" s="13">
        <f t="shared" si="3"/>
        <v>0</v>
      </c>
    </row>
    <row r="21" spans="1:11" x14ac:dyDescent="0.25">
      <c r="A21" s="5"/>
      <c r="B21" s="5"/>
      <c r="C21" s="7" t="s">
        <v>99</v>
      </c>
      <c r="D21" s="7"/>
      <c r="E21" s="7"/>
      <c r="F21" s="5"/>
      <c r="G21" s="5"/>
      <c r="H21" s="8"/>
      <c r="I21" s="8">
        <v>608.79999999999995</v>
      </c>
      <c r="J21" s="8"/>
      <c r="K21" s="8">
        <f>SUM(K22:K23)</f>
        <v>0</v>
      </c>
    </row>
    <row r="22" spans="1:11" ht="37.5" customHeight="1" x14ac:dyDescent="0.25">
      <c r="A22" s="15">
        <v>2</v>
      </c>
      <c r="B22" s="15">
        <v>14</v>
      </c>
      <c r="C22" s="16" t="s">
        <v>100</v>
      </c>
      <c r="D22" s="10" t="s">
        <v>542</v>
      </c>
      <c r="E22" s="14"/>
      <c r="F22" s="15" t="s">
        <v>82</v>
      </c>
      <c r="G22" s="12">
        <v>4</v>
      </c>
      <c r="H22" s="13">
        <v>47.18</v>
      </c>
      <c r="I22" s="13">
        <v>188.72</v>
      </c>
      <c r="J22" s="14"/>
      <c r="K22" s="13">
        <f t="shared" ref="K22:K23" si="4">J22*G22</f>
        <v>0</v>
      </c>
    </row>
    <row r="23" spans="1:11" ht="37.5" customHeight="1" x14ac:dyDescent="0.25">
      <c r="A23" s="15">
        <v>2</v>
      </c>
      <c r="B23" s="15">
        <v>15</v>
      </c>
      <c r="C23" s="16" t="s">
        <v>101</v>
      </c>
      <c r="D23" s="10" t="s">
        <v>543</v>
      </c>
      <c r="E23" s="14"/>
      <c r="F23" s="15" t="s">
        <v>82</v>
      </c>
      <c r="G23" s="12">
        <v>4</v>
      </c>
      <c r="H23" s="13">
        <v>105.02</v>
      </c>
      <c r="I23" s="13">
        <v>420.08</v>
      </c>
      <c r="J23" s="14"/>
      <c r="K23" s="13">
        <f t="shared" si="4"/>
        <v>0</v>
      </c>
    </row>
    <row r="24" spans="1:11" x14ac:dyDescent="0.25">
      <c r="A24" s="5"/>
      <c r="B24" s="5"/>
      <c r="C24" s="7" t="s">
        <v>102</v>
      </c>
      <c r="D24" s="7"/>
      <c r="E24" s="7"/>
      <c r="F24" s="5"/>
      <c r="G24" s="5"/>
      <c r="H24" s="8"/>
      <c r="I24" s="8">
        <v>1062.92</v>
      </c>
      <c r="J24" s="8"/>
      <c r="K24" s="8">
        <f>SUM(K25:K28)</f>
        <v>0</v>
      </c>
    </row>
    <row r="25" spans="1:11" ht="37.5" customHeight="1" x14ac:dyDescent="0.25">
      <c r="A25" s="15">
        <v>2</v>
      </c>
      <c r="B25" s="15">
        <v>16</v>
      </c>
      <c r="C25" s="16" t="s">
        <v>103</v>
      </c>
      <c r="D25" s="10" t="s">
        <v>544</v>
      </c>
      <c r="E25" s="14"/>
      <c r="F25" s="15" t="s">
        <v>104</v>
      </c>
      <c r="G25" s="12">
        <v>4</v>
      </c>
      <c r="H25" s="13">
        <v>27.5</v>
      </c>
      <c r="I25" s="13">
        <v>110</v>
      </c>
      <c r="J25" s="14"/>
      <c r="K25" s="13">
        <f t="shared" ref="K25:K28" si="5">J25*G25</f>
        <v>0</v>
      </c>
    </row>
    <row r="26" spans="1:11" ht="37.5" customHeight="1" x14ac:dyDescent="0.25">
      <c r="A26" s="15">
        <v>2</v>
      </c>
      <c r="B26" s="15">
        <v>17</v>
      </c>
      <c r="C26" s="16" t="s">
        <v>105</v>
      </c>
      <c r="D26" s="10" t="s">
        <v>545</v>
      </c>
      <c r="E26" s="14"/>
      <c r="F26" s="15" t="s">
        <v>104</v>
      </c>
      <c r="G26" s="12">
        <v>4</v>
      </c>
      <c r="H26" s="13">
        <v>60</v>
      </c>
      <c r="I26" s="13">
        <v>240</v>
      </c>
      <c r="J26" s="14"/>
      <c r="K26" s="13">
        <f t="shared" si="5"/>
        <v>0</v>
      </c>
    </row>
    <row r="27" spans="1:11" ht="37.5" customHeight="1" x14ac:dyDescent="0.25">
      <c r="A27" s="15">
        <v>2</v>
      </c>
      <c r="B27" s="15">
        <v>18</v>
      </c>
      <c r="C27" s="16" t="s">
        <v>106</v>
      </c>
      <c r="D27" s="10" t="s">
        <v>546</v>
      </c>
      <c r="E27" s="14"/>
      <c r="F27" s="15" t="s">
        <v>104</v>
      </c>
      <c r="G27" s="12">
        <v>4</v>
      </c>
      <c r="H27" s="13">
        <v>72.91</v>
      </c>
      <c r="I27" s="13">
        <v>291.64</v>
      </c>
      <c r="J27" s="14"/>
      <c r="K27" s="13">
        <f t="shared" si="5"/>
        <v>0</v>
      </c>
    </row>
    <row r="28" spans="1:11" ht="37.5" customHeight="1" x14ac:dyDescent="0.25">
      <c r="A28" s="15">
        <v>2</v>
      </c>
      <c r="B28" s="15">
        <v>19</v>
      </c>
      <c r="C28" s="16" t="s">
        <v>107</v>
      </c>
      <c r="D28" s="10" t="s">
        <v>547</v>
      </c>
      <c r="E28" s="14"/>
      <c r="F28" s="15" t="s">
        <v>104</v>
      </c>
      <c r="G28" s="12">
        <v>4</v>
      </c>
      <c r="H28" s="13">
        <v>105.32</v>
      </c>
      <c r="I28" s="13">
        <v>421.28</v>
      </c>
      <c r="J28" s="14"/>
      <c r="K28" s="13">
        <f t="shared" si="5"/>
        <v>0</v>
      </c>
    </row>
    <row r="29" spans="1:11" x14ac:dyDescent="0.25">
      <c r="A29" s="5"/>
      <c r="B29" s="5"/>
      <c r="C29" s="7" t="s">
        <v>108</v>
      </c>
      <c r="D29" s="7"/>
      <c r="E29" s="7"/>
      <c r="F29" s="5"/>
      <c r="G29" s="5"/>
      <c r="H29" s="8"/>
      <c r="I29" s="8">
        <v>5186.84</v>
      </c>
      <c r="J29" s="8"/>
      <c r="K29" s="8">
        <f>SUM(K30:K32)</f>
        <v>0</v>
      </c>
    </row>
    <row r="30" spans="1:11" ht="37.5" customHeight="1" x14ac:dyDescent="0.25">
      <c r="A30" s="15">
        <v>2</v>
      </c>
      <c r="B30" s="15">
        <v>20</v>
      </c>
      <c r="C30" s="16" t="s">
        <v>109</v>
      </c>
      <c r="D30" s="10" t="s">
        <v>548</v>
      </c>
      <c r="E30" s="14"/>
      <c r="F30" s="15" t="s">
        <v>110</v>
      </c>
      <c r="G30" s="12">
        <v>4</v>
      </c>
      <c r="H30" s="13">
        <v>331.35</v>
      </c>
      <c r="I30" s="13">
        <v>1325.4</v>
      </c>
      <c r="J30" s="14"/>
      <c r="K30" s="13">
        <f t="shared" ref="K30:K32" si="6">J30*G30</f>
        <v>0</v>
      </c>
    </row>
    <row r="31" spans="1:11" ht="37.5" customHeight="1" x14ac:dyDescent="0.25">
      <c r="A31" s="15">
        <v>2</v>
      </c>
      <c r="B31" s="15">
        <v>21</v>
      </c>
      <c r="C31" s="16" t="s">
        <v>111</v>
      </c>
      <c r="D31" s="10" t="s">
        <v>549</v>
      </c>
      <c r="E31" s="14"/>
      <c r="F31" s="15" t="s">
        <v>110</v>
      </c>
      <c r="G31" s="12">
        <v>4</v>
      </c>
      <c r="H31" s="13">
        <v>391.69</v>
      </c>
      <c r="I31" s="13">
        <v>1566.76</v>
      </c>
      <c r="J31" s="14"/>
      <c r="K31" s="13">
        <f t="shared" si="6"/>
        <v>0</v>
      </c>
    </row>
    <row r="32" spans="1:11" ht="37.5" customHeight="1" x14ac:dyDescent="0.25">
      <c r="A32" s="15">
        <v>2</v>
      </c>
      <c r="B32" s="15">
        <v>22</v>
      </c>
      <c r="C32" s="16" t="s">
        <v>112</v>
      </c>
      <c r="D32" s="10" t="s">
        <v>550</v>
      </c>
      <c r="E32" s="14"/>
      <c r="F32" s="15" t="s">
        <v>110</v>
      </c>
      <c r="G32" s="12">
        <v>4</v>
      </c>
      <c r="H32" s="13">
        <v>573.66999999999996</v>
      </c>
      <c r="I32" s="13">
        <v>2294.6799999999998</v>
      </c>
      <c r="J32" s="14"/>
      <c r="K32" s="13">
        <f t="shared" si="6"/>
        <v>0</v>
      </c>
    </row>
    <row r="33" spans="1:11" x14ac:dyDescent="0.25">
      <c r="A33" s="5"/>
      <c r="B33" s="5"/>
      <c r="C33" s="7" t="s">
        <v>113</v>
      </c>
      <c r="D33" s="7"/>
      <c r="E33" s="7"/>
      <c r="F33" s="5"/>
      <c r="G33" s="5"/>
      <c r="H33" s="8"/>
      <c r="I33" s="8">
        <v>1737.3200000000002</v>
      </c>
      <c r="J33" s="8"/>
      <c r="K33" s="8">
        <f>SUM(K34:K39)</f>
        <v>0</v>
      </c>
    </row>
    <row r="34" spans="1:11" ht="37.5" customHeight="1" x14ac:dyDescent="0.25">
      <c r="A34" s="15">
        <v>2</v>
      </c>
      <c r="B34" s="15">
        <v>23</v>
      </c>
      <c r="C34" s="16" t="s">
        <v>114</v>
      </c>
      <c r="D34" s="10" t="s">
        <v>551</v>
      </c>
      <c r="E34" s="14"/>
      <c r="F34" s="15" t="s">
        <v>115</v>
      </c>
      <c r="G34" s="12">
        <v>4</v>
      </c>
      <c r="H34" s="13">
        <v>58.12</v>
      </c>
      <c r="I34" s="13">
        <v>232.48</v>
      </c>
      <c r="J34" s="14"/>
      <c r="K34" s="13">
        <f t="shared" ref="K34:K39" si="7">J34*G34</f>
        <v>0</v>
      </c>
    </row>
    <row r="35" spans="1:11" ht="37.5" customHeight="1" x14ac:dyDescent="0.25">
      <c r="A35" s="15">
        <v>2</v>
      </c>
      <c r="B35" s="15">
        <v>24</v>
      </c>
      <c r="C35" s="16" t="s">
        <v>116</v>
      </c>
      <c r="D35" s="10" t="s">
        <v>552</v>
      </c>
      <c r="E35" s="14"/>
      <c r="F35" s="15" t="s">
        <v>115</v>
      </c>
      <c r="G35" s="12">
        <v>4</v>
      </c>
      <c r="H35" s="13">
        <v>58.12</v>
      </c>
      <c r="I35" s="13">
        <v>232.48</v>
      </c>
      <c r="J35" s="14"/>
      <c r="K35" s="13">
        <f t="shared" si="7"/>
        <v>0</v>
      </c>
    </row>
    <row r="36" spans="1:11" ht="37.5" customHeight="1" x14ac:dyDescent="0.25">
      <c r="A36" s="15">
        <v>2</v>
      </c>
      <c r="B36" s="15">
        <v>25</v>
      </c>
      <c r="C36" s="16" t="s">
        <v>117</v>
      </c>
      <c r="D36" s="10" t="s">
        <v>553</v>
      </c>
      <c r="E36" s="14"/>
      <c r="F36" s="15" t="s">
        <v>115</v>
      </c>
      <c r="G36" s="12">
        <v>4</v>
      </c>
      <c r="H36" s="13">
        <v>73.61</v>
      </c>
      <c r="I36" s="13">
        <v>294.44</v>
      </c>
      <c r="J36" s="14"/>
      <c r="K36" s="13">
        <f t="shared" si="7"/>
        <v>0</v>
      </c>
    </row>
    <row r="37" spans="1:11" ht="37.5" customHeight="1" x14ac:dyDescent="0.25">
      <c r="A37" s="15">
        <v>2</v>
      </c>
      <c r="B37" s="15">
        <v>26</v>
      </c>
      <c r="C37" s="16" t="s">
        <v>118</v>
      </c>
      <c r="D37" s="10" t="s">
        <v>554</v>
      </c>
      <c r="E37" s="14"/>
      <c r="F37" s="15" t="s">
        <v>115</v>
      </c>
      <c r="G37" s="12">
        <v>4</v>
      </c>
      <c r="H37" s="13">
        <v>65.64</v>
      </c>
      <c r="I37" s="13">
        <v>262.56</v>
      </c>
      <c r="J37" s="14"/>
      <c r="K37" s="13">
        <f t="shared" si="7"/>
        <v>0</v>
      </c>
    </row>
    <row r="38" spans="1:11" ht="37.5" customHeight="1" x14ac:dyDescent="0.25">
      <c r="A38" s="15">
        <v>2</v>
      </c>
      <c r="B38" s="15">
        <v>27</v>
      </c>
      <c r="C38" s="16" t="s">
        <v>119</v>
      </c>
      <c r="D38" s="10" t="s">
        <v>555</v>
      </c>
      <c r="E38" s="14"/>
      <c r="F38" s="15" t="s">
        <v>115</v>
      </c>
      <c r="G38" s="12">
        <v>4</v>
      </c>
      <c r="H38" s="13">
        <v>62.24</v>
      </c>
      <c r="I38" s="13">
        <v>248.96</v>
      </c>
      <c r="J38" s="14"/>
      <c r="K38" s="13">
        <f t="shared" si="7"/>
        <v>0</v>
      </c>
    </row>
    <row r="39" spans="1:11" ht="37.5" customHeight="1" x14ac:dyDescent="0.25">
      <c r="A39" s="15">
        <v>2</v>
      </c>
      <c r="B39" s="15">
        <v>28</v>
      </c>
      <c r="C39" s="16" t="s">
        <v>120</v>
      </c>
      <c r="D39" s="10" t="s">
        <v>556</v>
      </c>
      <c r="E39" s="14"/>
      <c r="F39" s="15" t="s">
        <v>115</v>
      </c>
      <c r="G39" s="12">
        <v>4</v>
      </c>
      <c r="H39" s="13">
        <v>116.6</v>
      </c>
      <c r="I39" s="13">
        <v>466.4</v>
      </c>
      <c r="J39" s="14"/>
      <c r="K39" s="13">
        <f t="shared" si="7"/>
        <v>0</v>
      </c>
    </row>
    <row r="40" spans="1:11" x14ac:dyDescent="0.25">
      <c r="A40" s="5"/>
      <c r="B40" s="5"/>
      <c r="C40" s="7" t="s">
        <v>121</v>
      </c>
      <c r="D40" s="7"/>
      <c r="E40" s="7"/>
      <c r="F40" s="5"/>
      <c r="G40" s="5"/>
      <c r="H40" s="8"/>
      <c r="I40" s="8">
        <v>1960.88</v>
      </c>
      <c r="J40" s="8"/>
      <c r="K40" s="8">
        <f>SUM(K41)</f>
        <v>0</v>
      </c>
    </row>
    <row r="41" spans="1:11" ht="37.5" customHeight="1" x14ac:dyDescent="0.25">
      <c r="A41" s="15">
        <v>2</v>
      </c>
      <c r="B41" s="15">
        <v>29</v>
      </c>
      <c r="C41" s="16" t="s">
        <v>122</v>
      </c>
      <c r="D41" s="10" t="s">
        <v>557</v>
      </c>
      <c r="E41" s="14"/>
      <c r="F41" s="15" t="s">
        <v>115</v>
      </c>
      <c r="G41" s="12">
        <v>4</v>
      </c>
      <c r="H41" s="13">
        <v>490.22</v>
      </c>
      <c r="I41" s="13">
        <v>1960.88</v>
      </c>
      <c r="J41" s="14"/>
      <c r="K41" s="13">
        <f>J41*G41</f>
        <v>0</v>
      </c>
    </row>
    <row r="42" spans="1:11" x14ac:dyDescent="0.25">
      <c r="A42" s="5"/>
      <c r="B42" s="5"/>
      <c r="C42" s="7" t="s">
        <v>123</v>
      </c>
      <c r="D42" s="7"/>
      <c r="E42" s="7"/>
      <c r="F42" s="5"/>
      <c r="G42" s="5"/>
      <c r="H42" s="8"/>
      <c r="I42" s="8">
        <v>21286.600000000002</v>
      </c>
      <c r="J42" s="8"/>
      <c r="K42" s="8">
        <f>SUM(K43:K45)</f>
        <v>0</v>
      </c>
    </row>
    <row r="43" spans="1:11" ht="37.5" customHeight="1" x14ac:dyDescent="0.25">
      <c r="A43" s="15">
        <v>2</v>
      </c>
      <c r="B43" s="15">
        <v>30</v>
      </c>
      <c r="C43" s="16" t="s">
        <v>124</v>
      </c>
      <c r="D43" s="10" t="s">
        <v>558</v>
      </c>
      <c r="E43" s="14"/>
      <c r="F43" s="15" t="s">
        <v>125</v>
      </c>
      <c r="G43" s="12">
        <v>10</v>
      </c>
      <c r="H43" s="13">
        <v>483.6</v>
      </c>
      <c r="I43" s="13">
        <v>4836</v>
      </c>
      <c r="J43" s="14"/>
      <c r="K43" s="13">
        <f t="shared" ref="K43:K45" si="8">J43*G43</f>
        <v>0</v>
      </c>
    </row>
    <row r="44" spans="1:11" ht="37.5" customHeight="1" x14ac:dyDescent="0.25">
      <c r="A44" s="15">
        <v>2</v>
      </c>
      <c r="B44" s="15">
        <v>31</v>
      </c>
      <c r="C44" s="16" t="s">
        <v>126</v>
      </c>
      <c r="D44" s="10" t="s">
        <v>559</v>
      </c>
      <c r="E44" s="14"/>
      <c r="F44" s="15" t="s">
        <v>125</v>
      </c>
      <c r="G44" s="12">
        <v>10</v>
      </c>
      <c r="H44" s="13">
        <v>660.12</v>
      </c>
      <c r="I44" s="13">
        <v>6601.2</v>
      </c>
      <c r="J44" s="14"/>
      <c r="K44" s="13">
        <f t="shared" si="8"/>
        <v>0</v>
      </c>
    </row>
    <row r="45" spans="1:11" ht="37.5" customHeight="1" x14ac:dyDescent="0.25">
      <c r="A45" s="15">
        <v>2</v>
      </c>
      <c r="B45" s="15">
        <v>32</v>
      </c>
      <c r="C45" s="16" t="s">
        <v>127</v>
      </c>
      <c r="D45" s="10" t="s">
        <v>560</v>
      </c>
      <c r="E45" s="14"/>
      <c r="F45" s="15" t="s">
        <v>125</v>
      </c>
      <c r="G45" s="12">
        <v>10</v>
      </c>
      <c r="H45" s="13">
        <v>984.94</v>
      </c>
      <c r="I45" s="13">
        <v>9849.4000000000015</v>
      </c>
      <c r="J45" s="14"/>
      <c r="K45" s="13">
        <f t="shared" si="8"/>
        <v>0</v>
      </c>
    </row>
    <row r="46" spans="1:11" x14ac:dyDescent="0.25">
      <c r="A46" s="5"/>
      <c r="B46" s="5"/>
      <c r="C46" s="7" t="s">
        <v>128</v>
      </c>
      <c r="D46" s="7"/>
      <c r="E46" s="7"/>
      <c r="F46" s="5"/>
      <c r="G46" s="5"/>
      <c r="H46" s="8"/>
      <c r="I46" s="8">
        <v>987</v>
      </c>
      <c r="J46" s="8"/>
      <c r="K46" s="8">
        <f>SUM(K47)</f>
        <v>0</v>
      </c>
    </row>
    <row r="47" spans="1:11" ht="37.5" customHeight="1" x14ac:dyDescent="0.25">
      <c r="A47" s="15">
        <v>2</v>
      </c>
      <c r="B47" s="15">
        <v>33</v>
      </c>
      <c r="C47" s="16" t="s">
        <v>129</v>
      </c>
      <c r="D47" s="10" t="s">
        <v>561</v>
      </c>
      <c r="E47" s="14"/>
      <c r="F47" s="15" t="s">
        <v>130</v>
      </c>
      <c r="G47" s="12">
        <v>30</v>
      </c>
      <c r="H47" s="13">
        <v>32.9</v>
      </c>
      <c r="I47" s="13">
        <v>987</v>
      </c>
      <c r="J47" s="14"/>
      <c r="K47" s="13">
        <f>J47*G47</f>
        <v>0</v>
      </c>
    </row>
    <row r="48" spans="1:11" x14ac:dyDescent="0.25">
      <c r="A48" s="5"/>
      <c r="B48" s="5"/>
      <c r="C48" s="7" t="s">
        <v>131</v>
      </c>
      <c r="D48" s="7"/>
      <c r="E48" s="7"/>
      <c r="F48" s="5"/>
      <c r="G48" s="5"/>
      <c r="H48" s="8"/>
      <c r="I48" s="8">
        <v>1243.98</v>
      </c>
      <c r="J48" s="8"/>
      <c r="K48" s="8">
        <f>SUM(K49:K52)</f>
        <v>0</v>
      </c>
    </row>
    <row r="49" spans="1:11" ht="37.5" customHeight="1" x14ac:dyDescent="0.25">
      <c r="A49" s="15">
        <v>2</v>
      </c>
      <c r="B49" s="15">
        <v>35</v>
      </c>
      <c r="C49" s="16" t="s">
        <v>132</v>
      </c>
      <c r="D49" s="10" t="s">
        <v>562</v>
      </c>
      <c r="E49" s="14"/>
      <c r="F49" s="15" t="s">
        <v>115</v>
      </c>
      <c r="G49" s="12">
        <v>6</v>
      </c>
      <c r="H49" s="13">
        <v>38.86</v>
      </c>
      <c r="I49" s="13">
        <v>233.16</v>
      </c>
      <c r="J49" s="14"/>
      <c r="K49" s="13">
        <f t="shared" ref="K49:K52" si="9">J49*G49</f>
        <v>0</v>
      </c>
    </row>
    <row r="50" spans="1:11" ht="37.5" customHeight="1" x14ac:dyDescent="0.25">
      <c r="A50" s="15">
        <v>2</v>
      </c>
      <c r="B50" s="15">
        <v>36</v>
      </c>
      <c r="C50" s="16" t="s">
        <v>133</v>
      </c>
      <c r="D50" s="10" t="s">
        <v>563</v>
      </c>
      <c r="E50" s="14"/>
      <c r="F50" s="15" t="s">
        <v>115</v>
      </c>
      <c r="G50" s="12">
        <v>6</v>
      </c>
      <c r="H50" s="13">
        <v>61.73</v>
      </c>
      <c r="I50" s="13">
        <v>370.38</v>
      </c>
      <c r="J50" s="14"/>
      <c r="K50" s="13">
        <f t="shared" si="9"/>
        <v>0</v>
      </c>
    </row>
    <row r="51" spans="1:11" ht="37.5" customHeight="1" x14ac:dyDescent="0.25">
      <c r="A51" s="15">
        <v>2</v>
      </c>
      <c r="B51" s="15">
        <v>37</v>
      </c>
      <c r="C51" s="16" t="s">
        <v>134</v>
      </c>
      <c r="D51" s="10" t="s">
        <v>564</v>
      </c>
      <c r="E51" s="14"/>
      <c r="F51" s="15" t="s">
        <v>115</v>
      </c>
      <c r="G51" s="12">
        <v>6</v>
      </c>
      <c r="H51" s="13">
        <v>39.72</v>
      </c>
      <c r="I51" s="13">
        <v>238.32</v>
      </c>
      <c r="J51" s="14"/>
      <c r="K51" s="13">
        <f t="shared" si="9"/>
        <v>0</v>
      </c>
    </row>
    <row r="52" spans="1:11" ht="37.5" customHeight="1" x14ac:dyDescent="0.25">
      <c r="A52" s="15">
        <v>2</v>
      </c>
      <c r="B52" s="15">
        <v>38</v>
      </c>
      <c r="C52" s="16" t="s">
        <v>135</v>
      </c>
      <c r="D52" s="10" t="s">
        <v>565</v>
      </c>
      <c r="E52" s="14"/>
      <c r="F52" s="15" t="s">
        <v>115</v>
      </c>
      <c r="G52" s="12">
        <v>6</v>
      </c>
      <c r="H52" s="13">
        <v>67.02</v>
      </c>
      <c r="I52" s="13">
        <v>402.12</v>
      </c>
      <c r="J52" s="14"/>
      <c r="K52" s="13">
        <f t="shared" si="9"/>
        <v>0</v>
      </c>
    </row>
    <row r="53" spans="1:11" x14ac:dyDescent="0.25">
      <c r="A53" s="5"/>
      <c r="B53" s="5"/>
      <c r="C53" s="7" t="s">
        <v>136</v>
      </c>
      <c r="D53" s="7"/>
      <c r="E53" s="7"/>
      <c r="F53" s="5"/>
      <c r="G53" s="5"/>
      <c r="H53" s="8"/>
      <c r="I53" s="8">
        <v>1909.3799999999999</v>
      </c>
      <c r="J53" s="8"/>
      <c r="K53" s="8">
        <f>SUM(K54:K57)</f>
        <v>0</v>
      </c>
    </row>
    <row r="54" spans="1:11" ht="37.5" customHeight="1" x14ac:dyDescent="0.25">
      <c r="A54" s="15">
        <v>2</v>
      </c>
      <c r="B54" s="15">
        <v>39</v>
      </c>
      <c r="C54" s="16" t="s">
        <v>137</v>
      </c>
      <c r="D54" s="10" t="s">
        <v>566</v>
      </c>
      <c r="E54" s="14"/>
      <c r="F54" s="15" t="s">
        <v>115</v>
      </c>
      <c r="G54" s="12">
        <v>6</v>
      </c>
      <c r="H54" s="13">
        <v>72.099999999999994</v>
      </c>
      <c r="I54" s="13">
        <v>432.59999999999997</v>
      </c>
      <c r="J54" s="14"/>
      <c r="K54" s="13">
        <f t="shared" ref="K54:K57" si="10">J54*G54</f>
        <v>0</v>
      </c>
    </row>
    <row r="55" spans="1:11" ht="37.5" customHeight="1" x14ac:dyDescent="0.25">
      <c r="A55" s="15">
        <v>2</v>
      </c>
      <c r="B55" s="15">
        <v>40</v>
      </c>
      <c r="C55" s="16" t="s">
        <v>138</v>
      </c>
      <c r="D55" s="10" t="s">
        <v>567</v>
      </c>
      <c r="E55" s="14"/>
      <c r="F55" s="15" t="s">
        <v>115</v>
      </c>
      <c r="G55" s="12">
        <v>6</v>
      </c>
      <c r="H55" s="13">
        <v>89.34</v>
      </c>
      <c r="I55" s="13">
        <v>536.04</v>
      </c>
      <c r="J55" s="14"/>
      <c r="K55" s="13">
        <f t="shared" si="10"/>
        <v>0</v>
      </c>
    </row>
    <row r="56" spans="1:11" ht="37.5" customHeight="1" x14ac:dyDescent="0.25">
      <c r="A56" s="15">
        <v>2</v>
      </c>
      <c r="B56" s="15">
        <v>41</v>
      </c>
      <c r="C56" s="16" t="s">
        <v>139</v>
      </c>
      <c r="D56" s="10" t="s">
        <v>568</v>
      </c>
      <c r="E56" s="14"/>
      <c r="F56" s="15" t="s">
        <v>115</v>
      </c>
      <c r="G56" s="12">
        <v>6</v>
      </c>
      <c r="H56" s="13">
        <v>66.459999999999994</v>
      </c>
      <c r="I56" s="13">
        <v>398.76</v>
      </c>
      <c r="J56" s="14"/>
      <c r="K56" s="13">
        <f t="shared" si="10"/>
        <v>0</v>
      </c>
    </row>
    <row r="57" spans="1:11" ht="37.5" customHeight="1" x14ac:dyDescent="0.25">
      <c r="A57" s="15">
        <v>2</v>
      </c>
      <c r="B57" s="15">
        <v>42</v>
      </c>
      <c r="C57" s="16" t="s">
        <v>140</v>
      </c>
      <c r="D57" s="10" t="s">
        <v>569</v>
      </c>
      <c r="E57" s="14"/>
      <c r="F57" s="15" t="s">
        <v>115</v>
      </c>
      <c r="G57" s="12">
        <v>6</v>
      </c>
      <c r="H57" s="13">
        <v>90.33</v>
      </c>
      <c r="I57" s="13">
        <v>541.98</v>
      </c>
      <c r="J57" s="14"/>
      <c r="K57" s="13">
        <f t="shared" si="10"/>
        <v>0</v>
      </c>
    </row>
    <row r="58" spans="1:11" x14ac:dyDescent="0.25">
      <c r="A58" s="5"/>
      <c r="B58" s="5"/>
      <c r="C58" s="7" t="s">
        <v>141</v>
      </c>
      <c r="D58" s="7"/>
      <c r="E58" s="7"/>
      <c r="F58" s="5"/>
      <c r="G58" s="5"/>
      <c r="H58" s="8"/>
      <c r="I58" s="8">
        <v>10797</v>
      </c>
      <c r="J58" s="8"/>
      <c r="K58" s="8">
        <f>SUM(K59)</f>
        <v>0</v>
      </c>
    </row>
    <row r="59" spans="1:11" ht="37.5" customHeight="1" x14ac:dyDescent="0.25">
      <c r="A59" s="9">
        <v>2</v>
      </c>
      <c r="B59" s="9">
        <v>43</v>
      </c>
      <c r="C59" s="10" t="s">
        <v>142</v>
      </c>
      <c r="D59" s="10" t="s">
        <v>570</v>
      </c>
      <c r="E59" s="14"/>
      <c r="F59" s="15" t="s">
        <v>143</v>
      </c>
      <c r="G59" s="12">
        <v>300</v>
      </c>
      <c r="H59" s="13">
        <v>35.99</v>
      </c>
      <c r="I59" s="13">
        <v>10797</v>
      </c>
      <c r="J59" s="14"/>
      <c r="K59" s="13">
        <f>J59*G59</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0B2AA-9B3B-4439-924D-A6BF0F37AD46}">
  <dimension ref="A1:K76"/>
  <sheetViews>
    <sheetView workbookViewId="0">
      <pane ySplit="1" topLeftCell="A2" activePane="bottomLeft" state="frozen"/>
      <selection pane="bottomLeft"/>
    </sheetView>
  </sheetViews>
  <sheetFormatPr defaultColWidth="0" defaultRowHeight="15" customHeight="1" zeroHeight="1" x14ac:dyDescent="0.25"/>
  <cols>
    <col min="1" max="1" width="5.28515625" style="1" bestFit="1" customWidth="1"/>
    <col min="2" max="2" width="5.5703125" style="1" bestFit="1" customWidth="1"/>
    <col min="3" max="3" width="142.85546875" style="1" customWidth="1"/>
    <col min="4" max="4" width="140.7109375" style="1" customWidth="1"/>
    <col min="5" max="5" width="17.85546875" style="1" bestFit="1" customWidth="1"/>
    <col min="6" max="6" width="21.28515625" style="1" bestFit="1" customWidth="1"/>
    <col min="7" max="7" width="12.42578125" style="1" bestFit="1" customWidth="1"/>
    <col min="8" max="8" width="22.85546875" style="1" bestFit="1" customWidth="1"/>
    <col min="9" max="9" width="19.7109375" style="1" bestFit="1" customWidth="1"/>
    <col min="10" max="10" width="24.140625" style="1" bestFit="1" customWidth="1"/>
    <col min="11" max="11" width="21" style="1" bestFit="1" customWidth="1"/>
    <col min="12" max="16384" width="0" style="1" hidden="1"/>
  </cols>
  <sheetData>
    <row r="1" spans="1:11" ht="30" x14ac:dyDescent="0.25">
      <c r="A1" s="17" t="s">
        <v>0</v>
      </c>
      <c r="B1" s="17" t="s">
        <v>19</v>
      </c>
      <c r="C1" s="18" t="s">
        <v>1</v>
      </c>
      <c r="D1" s="18" t="s">
        <v>20</v>
      </c>
      <c r="E1" s="18" t="s">
        <v>462</v>
      </c>
      <c r="F1" s="19" t="s">
        <v>21</v>
      </c>
      <c r="G1" s="19" t="s">
        <v>463</v>
      </c>
      <c r="H1" s="19" t="s">
        <v>22</v>
      </c>
      <c r="I1" s="19" t="s">
        <v>464</v>
      </c>
      <c r="J1" s="20" t="s">
        <v>465</v>
      </c>
      <c r="K1" s="19" t="s">
        <v>466</v>
      </c>
    </row>
    <row r="2" spans="1:11" ht="37.5" customHeight="1" x14ac:dyDescent="0.25">
      <c r="A2" s="2" t="s">
        <v>6</v>
      </c>
      <c r="B2" s="2"/>
      <c r="C2" s="3" t="s">
        <v>7</v>
      </c>
      <c r="D2" s="3"/>
      <c r="E2" s="3"/>
      <c r="F2" s="2"/>
      <c r="G2" s="2"/>
      <c r="H2" s="4"/>
      <c r="I2" s="4">
        <v>32360.19</v>
      </c>
      <c r="J2" s="4"/>
      <c r="K2" s="4">
        <f>SUM(K3,K12,K21,K30,K34,K37,K40,K42,K45,K48,K50,K54,K57,K63,K65,K67,K71)</f>
        <v>0</v>
      </c>
    </row>
    <row r="3" spans="1:11" x14ac:dyDescent="0.25">
      <c r="A3" s="5"/>
      <c r="B3" s="5"/>
      <c r="C3" s="7" t="s">
        <v>144</v>
      </c>
      <c r="D3" s="7"/>
      <c r="E3" s="7"/>
      <c r="F3" s="5"/>
      <c r="G3" s="5"/>
      <c r="H3" s="8"/>
      <c r="I3" s="8">
        <v>3234.8799999999992</v>
      </c>
      <c r="J3" s="8"/>
      <c r="K3" s="8">
        <f>SUM(K4:K11)</f>
        <v>0</v>
      </c>
    </row>
    <row r="4" spans="1:11" ht="37.5" customHeight="1" x14ac:dyDescent="0.25">
      <c r="A4" s="15" t="s">
        <v>6</v>
      </c>
      <c r="B4" s="15">
        <v>1</v>
      </c>
      <c r="C4" s="16" t="s">
        <v>145</v>
      </c>
      <c r="D4" s="10" t="s">
        <v>471</v>
      </c>
      <c r="E4" s="14"/>
      <c r="F4" s="15" t="s">
        <v>146</v>
      </c>
      <c r="G4" s="12">
        <v>1</v>
      </c>
      <c r="H4" s="13">
        <v>363.85</v>
      </c>
      <c r="I4" s="13">
        <v>363.85</v>
      </c>
      <c r="J4" s="14"/>
      <c r="K4" s="13">
        <f>J4*G4</f>
        <v>0</v>
      </c>
    </row>
    <row r="5" spans="1:11" ht="37.5" customHeight="1" x14ac:dyDescent="0.25">
      <c r="A5" s="15" t="s">
        <v>6</v>
      </c>
      <c r="B5" s="15">
        <v>2</v>
      </c>
      <c r="C5" s="16" t="s">
        <v>147</v>
      </c>
      <c r="D5" s="10" t="s">
        <v>472</v>
      </c>
      <c r="E5" s="14"/>
      <c r="F5" s="15" t="s">
        <v>146</v>
      </c>
      <c r="G5" s="12">
        <v>1</v>
      </c>
      <c r="H5" s="13">
        <v>387.25</v>
      </c>
      <c r="I5" s="13">
        <v>387.25</v>
      </c>
      <c r="J5" s="14"/>
      <c r="K5" s="13">
        <f t="shared" ref="K5:K11" si="0">J5*G5</f>
        <v>0</v>
      </c>
    </row>
    <row r="6" spans="1:11" ht="37.5" customHeight="1" x14ac:dyDescent="0.25">
      <c r="A6" s="15" t="s">
        <v>6</v>
      </c>
      <c r="B6" s="15">
        <v>3</v>
      </c>
      <c r="C6" s="16" t="s">
        <v>148</v>
      </c>
      <c r="D6" s="10" t="s">
        <v>473</v>
      </c>
      <c r="E6" s="14"/>
      <c r="F6" s="15" t="s">
        <v>146</v>
      </c>
      <c r="G6" s="12">
        <v>1</v>
      </c>
      <c r="H6" s="13">
        <v>442.73</v>
      </c>
      <c r="I6" s="13">
        <v>442.73</v>
      </c>
      <c r="J6" s="14"/>
      <c r="K6" s="13">
        <f t="shared" si="0"/>
        <v>0</v>
      </c>
    </row>
    <row r="7" spans="1:11" ht="37.5" customHeight="1" x14ac:dyDescent="0.25">
      <c r="A7" s="15" t="s">
        <v>6</v>
      </c>
      <c r="B7" s="15">
        <v>4</v>
      </c>
      <c r="C7" s="16" t="s">
        <v>149</v>
      </c>
      <c r="D7" s="10" t="s">
        <v>474</v>
      </c>
      <c r="E7" s="14"/>
      <c r="F7" s="15" t="s">
        <v>146</v>
      </c>
      <c r="G7" s="12">
        <v>1</v>
      </c>
      <c r="H7" s="13">
        <v>430.37</v>
      </c>
      <c r="I7" s="13">
        <v>430.37</v>
      </c>
      <c r="J7" s="14"/>
      <c r="K7" s="13">
        <f t="shared" si="0"/>
        <v>0</v>
      </c>
    </row>
    <row r="8" spans="1:11" ht="37.5" customHeight="1" x14ac:dyDescent="0.25">
      <c r="A8" s="15" t="s">
        <v>6</v>
      </c>
      <c r="B8" s="15">
        <v>5</v>
      </c>
      <c r="C8" s="16" t="s">
        <v>150</v>
      </c>
      <c r="D8" s="10" t="s">
        <v>475</v>
      </c>
      <c r="E8" s="14"/>
      <c r="F8" s="15" t="s">
        <v>146</v>
      </c>
      <c r="G8" s="12">
        <v>1</v>
      </c>
      <c r="H8" s="13">
        <v>357.37</v>
      </c>
      <c r="I8" s="13">
        <v>357.37</v>
      </c>
      <c r="J8" s="14"/>
      <c r="K8" s="13">
        <f t="shared" si="0"/>
        <v>0</v>
      </c>
    </row>
    <row r="9" spans="1:11" ht="37.5" customHeight="1" x14ac:dyDescent="0.25">
      <c r="A9" s="15" t="s">
        <v>6</v>
      </c>
      <c r="B9" s="15">
        <v>6</v>
      </c>
      <c r="C9" s="16" t="s">
        <v>151</v>
      </c>
      <c r="D9" s="10" t="s">
        <v>476</v>
      </c>
      <c r="E9" s="14"/>
      <c r="F9" s="15" t="s">
        <v>146</v>
      </c>
      <c r="G9" s="12">
        <v>1</v>
      </c>
      <c r="H9" s="13">
        <v>420.49</v>
      </c>
      <c r="I9" s="13">
        <v>420.49</v>
      </c>
      <c r="J9" s="14"/>
      <c r="K9" s="13">
        <f t="shared" si="0"/>
        <v>0</v>
      </c>
    </row>
    <row r="10" spans="1:11" ht="37.5" customHeight="1" x14ac:dyDescent="0.25">
      <c r="A10" s="15" t="s">
        <v>6</v>
      </c>
      <c r="B10" s="15">
        <v>7</v>
      </c>
      <c r="C10" s="16" t="s">
        <v>152</v>
      </c>
      <c r="D10" s="10" t="s">
        <v>477</v>
      </c>
      <c r="E10" s="14"/>
      <c r="F10" s="15" t="s">
        <v>146</v>
      </c>
      <c r="G10" s="12">
        <v>1</v>
      </c>
      <c r="H10" s="13">
        <v>424.41</v>
      </c>
      <c r="I10" s="13">
        <v>424.41</v>
      </c>
      <c r="J10" s="14"/>
      <c r="K10" s="13">
        <f t="shared" si="0"/>
        <v>0</v>
      </c>
    </row>
    <row r="11" spans="1:11" ht="37.5" customHeight="1" x14ac:dyDescent="0.25">
      <c r="A11" s="15" t="s">
        <v>6</v>
      </c>
      <c r="B11" s="15">
        <v>8</v>
      </c>
      <c r="C11" s="16" t="s">
        <v>153</v>
      </c>
      <c r="D11" s="10" t="s">
        <v>478</v>
      </c>
      <c r="E11" s="14"/>
      <c r="F11" s="15" t="s">
        <v>146</v>
      </c>
      <c r="G11" s="12">
        <v>1</v>
      </c>
      <c r="H11" s="13">
        <v>408.41</v>
      </c>
      <c r="I11" s="13">
        <v>408.41</v>
      </c>
      <c r="J11" s="14"/>
      <c r="K11" s="13">
        <f t="shared" si="0"/>
        <v>0</v>
      </c>
    </row>
    <row r="12" spans="1:11" x14ac:dyDescent="0.25">
      <c r="A12" s="5"/>
      <c r="B12" s="5"/>
      <c r="C12" s="7" t="s">
        <v>154</v>
      </c>
      <c r="D12" s="7"/>
      <c r="E12" s="7"/>
      <c r="F12" s="5"/>
      <c r="G12" s="5"/>
      <c r="H12" s="8"/>
      <c r="I12" s="8">
        <v>3447.1800000000003</v>
      </c>
      <c r="J12" s="8"/>
      <c r="K12" s="8">
        <f>SUM(K13:K20)</f>
        <v>0</v>
      </c>
    </row>
    <row r="13" spans="1:11" ht="37.5" customHeight="1" x14ac:dyDescent="0.25">
      <c r="A13" s="15" t="s">
        <v>6</v>
      </c>
      <c r="B13" s="15">
        <v>9</v>
      </c>
      <c r="C13" s="16" t="s">
        <v>155</v>
      </c>
      <c r="D13" s="10" t="s">
        <v>479</v>
      </c>
      <c r="E13" s="14"/>
      <c r="F13" s="15" t="s">
        <v>156</v>
      </c>
      <c r="G13" s="12">
        <v>1</v>
      </c>
      <c r="H13" s="13">
        <v>436.77</v>
      </c>
      <c r="I13" s="13">
        <v>436.77</v>
      </c>
      <c r="J13" s="14"/>
      <c r="K13" s="13">
        <f t="shared" ref="K13:K20" si="1">J13*G13</f>
        <v>0</v>
      </c>
    </row>
    <row r="14" spans="1:11" ht="37.5" customHeight="1" x14ac:dyDescent="0.25">
      <c r="A14" s="15" t="s">
        <v>6</v>
      </c>
      <c r="B14" s="15">
        <v>10</v>
      </c>
      <c r="C14" s="16" t="s">
        <v>157</v>
      </c>
      <c r="D14" s="10" t="s">
        <v>480</v>
      </c>
      <c r="E14" s="14"/>
      <c r="F14" s="15" t="s">
        <v>156</v>
      </c>
      <c r="G14" s="12">
        <v>1</v>
      </c>
      <c r="H14" s="13">
        <v>375.41</v>
      </c>
      <c r="I14" s="13">
        <v>375.41</v>
      </c>
      <c r="J14" s="14"/>
      <c r="K14" s="13">
        <f t="shared" si="1"/>
        <v>0</v>
      </c>
    </row>
    <row r="15" spans="1:11" ht="37.5" customHeight="1" x14ac:dyDescent="0.25">
      <c r="A15" s="15" t="s">
        <v>6</v>
      </c>
      <c r="B15" s="15">
        <v>11</v>
      </c>
      <c r="C15" s="16" t="s">
        <v>158</v>
      </c>
      <c r="D15" s="10" t="s">
        <v>481</v>
      </c>
      <c r="E15" s="14"/>
      <c r="F15" s="15" t="s">
        <v>156</v>
      </c>
      <c r="G15" s="12">
        <v>1</v>
      </c>
      <c r="H15" s="13">
        <v>420.65</v>
      </c>
      <c r="I15" s="13">
        <v>420.65</v>
      </c>
      <c r="J15" s="14"/>
      <c r="K15" s="13">
        <f t="shared" si="1"/>
        <v>0</v>
      </c>
    </row>
    <row r="16" spans="1:11" ht="37.5" customHeight="1" x14ac:dyDescent="0.25">
      <c r="A16" s="15" t="s">
        <v>6</v>
      </c>
      <c r="B16" s="15">
        <v>12</v>
      </c>
      <c r="C16" s="16" t="s">
        <v>159</v>
      </c>
      <c r="D16" s="10" t="s">
        <v>482</v>
      </c>
      <c r="E16" s="14"/>
      <c r="F16" s="15" t="s">
        <v>156</v>
      </c>
      <c r="G16" s="12">
        <v>1</v>
      </c>
      <c r="H16" s="13">
        <v>351.49</v>
      </c>
      <c r="I16" s="13">
        <v>351.49</v>
      </c>
      <c r="J16" s="14"/>
      <c r="K16" s="13">
        <f t="shared" si="1"/>
        <v>0</v>
      </c>
    </row>
    <row r="17" spans="1:11" ht="37.5" customHeight="1" x14ac:dyDescent="0.25">
      <c r="A17" s="15" t="s">
        <v>6</v>
      </c>
      <c r="B17" s="15">
        <v>13</v>
      </c>
      <c r="C17" s="16" t="s">
        <v>160</v>
      </c>
      <c r="D17" s="10" t="s">
        <v>483</v>
      </c>
      <c r="E17" s="14"/>
      <c r="F17" s="15" t="s">
        <v>156</v>
      </c>
      <c r="G17" s="12">
        <v>1</v>
      </c>
      <c r="H17" s="13">
        <v>399.97</v>
      </c>
      <c r="I17" s="13">
        <v>399.97</v>
      </c>
      <c r="J17" s="14"/>
      <c r="K17" s="13">
        <f t="shared" si="1"/>
        <v>0</v>
      </c>
    </row>
    <row r="18" spans="1:11" ht="37.5" customHeight="1" x14ac:dyDescent="0.25">
      <c r="A18" s="15" t="s">
        <v>6</v>
      </c>
      <c r="B18" s="15">
        <v>14</v>
      </c>
      <c r="C18" s="16" t="s">
        <v>161</v>
      </c>
      <c r="D18" s="10" t="s">
        <v>484</v>
      </c>
      <c r="E18" s="14"/>
      <c r="F18" s="15" t="s">
        <v>156</v>
      </c>
      <c r="G18" s="12">
        <v>1</v>
      </c>
      <c r="H18" s="13">
        <v>492.19</v>
      </c>
      <c r="I18" s="13">
        <v>492.19</v>
      </c>
      <c r="J18" s="14"/>
      <c r="K18" s="13">
        <f t="shared" si="1"/>
        <v>0</v>
      </c>
    </row>
    <row r="19" spans="1:11" ht="37.5" customHeight="1" x14ac:dyDescent="0.25">
      <c r="A19" s="15" t="s">
        <v>6</v>
      </c>
      <c r="B19" s="15">
        <v>15</v>
      </c>
      <c r="C19" s="16" t="s">
        <v>162</v>
      </c>
      <c r="D19" s="10" t="s">
        <v>485</v>
      </c>
      <c r="E19" s="14"/>
      <c r="F19" s="15" t="s">
        <v>156</v>
      </c>
      <c r="G19" s="12">
        <v>1</v>
      </c>
      <c r="H19" s="13">
        <v>489.53</v>
      </c>
      <c r="I19" s="13">
        <v>489.53</v>
      </c>
      <c r="J19" s="14"/>
      <c r="K19" s="13">
        <f t="shared" si="1"/>
        <v>0</v>
      </c>
    </row>
    <row r="20" spans="1:11" ht="37.5" customHeight="1" x14ac:dyDescent="0.25">
      <c r="A20" s="15" t="s">
        <v>6</v>
      </c>
      <c r="B20" s="15">
        <v>16</v>
      </c>
      <c r="C20" s="16" t="s">
        <v>163</v>
      </c>
      <c r="D20" s="10" t="s">
        <v>486</v>
      </c>
      <c r="E20" s="14"/>
      <c r="F20" s="15" t="s">
        <v>156</v>
      </c>
      <c r="G20" s="12">
        <v>1</v>
      </c>
      <c r="H20" s="13">
        <v>481.17</v>
      </c>
      <c r="I20" s="13">
        <v>481.17</v>
      </c>
      <c r="J20" s="14"/>
      <c r="K20" s="13">
        <f t="shared" si="1"/>
        <v>0</v>
      </c>
    </row>
    <row r="21" spans="1:11" x14ac:dyDescent="0.25">
      <c r="A21" s="5"/>
      <c r="B21" s="5"/>
      <c r="C21" s="7" t="s">
        <v>164</v>
      </c>
      <c r="D21" s="7"/>
      <c r="E21" s="7"/>
      <c r="F21" s="5"/>
      <c r="G21" s="5"/>
      <c r="H21" s="8"/>
      <c r="I21" s="8">
        <v>6302.78</v>
      </c>
      <c r="J21" s="8"/>
      <c r="K21" s="8">
        <f>SUM(K22:K29)</f>
        <v>0</v>
      </c>
    </row>
    <row r="22" spans="1:11" ht="37.5" customHeight="1" x14ac:dyDescent="0.25">
      <c r="A22" s="15" t="s">
        <v>6</v>
      </c>
      <c r="B22" s="15">
        <v>17</v>
      </c>
      <c r="C22" s="16" t="s">
        <v>165</v>
      </c>
      <c r="D22" s="10" t="s">
        <v>487</v>
      </c>
      <c r="E22" s="14"/>
      <c r="F22" s="15" t="s">
        <v>166</v>
      </c>
      <c r="G22" s="12">
        <v>2</v>
      </c>
      <c r="H22" s="13">
        <v>436.89</v>
      </c>
      <c r="I22" s="13">
        <v>873.78</v>
      </c>
      <c r="J22" s="14"/>
      <c r="K22" s="13">
        <f t="shared" ref="K22:K29" si="2">J22*G22</f>
        <v>0</v>
      </c>
    </row>
    <row r="23" spans="1:11" ht="37.5" customHeight="1" x14ac:dyDescent="0.25">
      <c r="A23" s="15" t="s">
        <v>6</v>
      </c>
      <c r="B23" s="15">
        <v>18</v>
      </c>
      <c r="C23" s="16" t="s">
        <v>167</v>
      </c>
      <c r="D23" s="10" t="s">
        <v>488</v>
      </c>
      <c r="E23" s="14"/>
      <c r="F23" s="15" t="s">
        <v>166</v>
      </c>
      <c r="G23" s="12">
        <v>2</v>
      </c>
      <c r="H23" s="13">
        <v>395.45</v>
      </c>
      <c r="I23" s="13">
        <v>790.9</v>
      </c>
      <c r="J23" s="14"/>
      <c r="K23" s="13">
        <f t="shared" si="2"/>
        <v>0</v>
      </c>
    </row>
    <row r="24" spans="1:11" ht="37.5" customHeight="1" x14ac:dyDescent="0.25">
      <c r="A24" s="15" t="s">
        <v>6</v>
      </c>
      <c r="B24" s="15">
        <v>19</v>
      </c>
      <c r="C24" s="16" t="s">
        <v>168</v>
      </c>
      <c r="D24" s="10" t="s">
        <v>489</v>
      </c>
      <c r="E24" s="14"/>
      <c r="F24" s="15" t="s">
        <v>166</v>
      </c>
      <c r="G24" s="12">
        <v>2</v>
      </c>
      <c r="H24" s="13">
        <v>412.68</v>
      </c>
      <c r="I24" s="13">
        <v>825.36</v>
      </c>
      <c r="J24" s="14"/>
      <c r="K24" s="13">
        <f t="shared" si="2"/>
        <v>0</v>
      </c>
    </row>
    <row r="25" spans="1:11" ht="37.5" customHeight="1" x14ac:dyDescent="0.25">
      <c r="A25" s="15" t="s">
        <v>6</v>
      </c>
      <c r="B25" s="15">
        <v>20</v>
      </c>
      <c r="C25" s="16" t="s">
        <v>169</v>
      </c>
      <c r="D25" s="10" t="s">
        <v>490</v>
      </c>
      <c r="E25" s="14"/>
      <c r="F25" s="15" t="s">
        <v>166</v>
      </c>
      <c r="G25" s="12">
        <v>2</v>
      </c>
      <c r="H25" s="13">
        <v>422.24</v>
      </c>
      <c r="I25" s="13">
        <v>844.48</v>
      </c>
      <c r="J25" s="14"/>
      <c r="K25" s="13">
        <f t="shared" si="2"/>
        <v>0</v>
      </c>
    </row>
    <row r="26" spans="1:11" ht="37.5" customHeight="1" x14ac:dyDescent="0.25">
      <c r="A26" s="15" t="s">
        <v>6</v>
      </c>
      <c r="B26" s="15">
        <v>21</v>
      </c>
      <c r="C26" s="16" t="s">
        <v>170</v>
      </c>
      <c r="D26" s="10" t="s">
        <v>491</v>
      </c>
      <c r="E26" s="14"/>
      <c r="F26" s="15" t="s">
        <v>166</v>
      </c>
      <c r="G26" s="12">
        <v>2</v>
      </c>
      <c r="H26" s="13">
        <v>383.43</v>
      </c>
      <c r="I26" s="13">
        <v>766.86</v>
      </c>
      <c r="J26" s="14"/>
      <c r="K26" s="13">
        <f t="shared" si="2"/>
        <v>0</v>
      </c>
    </row>
    <row r="27" spans="1:11" ht="37.5" customHeight="1" x14ac:dyDescent="0.25">
      <c r="A27" s="15" t="s">
        <v>6</v>
      </c>
      <c r="B27" s="15">
        <v>22</v>
      </c>
      <c r="C27" s="16" t="s">
        <v>171</v>
      </c>
      <c r="D27" s="10" t="s">
        <v>492</v>
      </c>
      <c r="E27" s="14"/>
      <c r="F27" s="15" t="s">
        <v>166</v>
      </c>
      <c r="G27" s="12">
        <v>2</v>
      </c>
      <c r="H27" s="13">
        <v>417.76</v>
      </c>
      <c r="I27" s="13">
        <v>835.52</v>
      </c>
      <c r="J27" s="14"/>
      <c r="K27" s="13">
        <f t="shared" si="2"/>
        <v>0</v>
      </c>
    </row>
    <row r="28" spans="1:11" ht="37.5" customHeight="1" x14ac:dyDescent="0.25">
      <c r="A28" s="15" t="s">
        <v>6</v>
      </c>
      <c r="B28" s="15">
        <v>23</v>
      </c>
      <c r="C28" s="16" t="s">
        <v>172</v>
      </c>
      <c r="D28" s="10" t="s">
        <v>493</v>
      </c>
      <c r="E28" s="14"/>
      <c r="F28" s="15" t="s">
        <v>166</v>
      </c>
      <c r="G28" s="12">
        <v>2</v>
      </c>
      <c r="H28" s="13">
        <v>383.17</v>
      </c>
      <c r="I28" s="13">
        <v>766.34</v>
      </c>
      <c r="J28" s="14"/>
      <c r="K28" s="13">
        <f t="shared" si="2"/>
        <v>0</v>
      </c>
    </row>
    <row r="29" spans="1:11" ht="37.5" customHeight="1" x14ac:dyDescent="0.25">
      <c r="A29" s="15" t="s">
        <v>6</v>
      </c>
      <c r="B29" s="15">
        <v>24</v>
      </c>
      <c r="C29" s="16" t="s">
        <v>173</v>
      </c>
      <c r="D29" s="10" t="s">
        <v>494</v>
      </c>
      <c r="E29" s="14"/>
      <c r="F29" s="15" t="s">
        <v>166</v>
      </c>
      <c r="G29" s="12">
        <v>2</v>
      </c>
      <c r="H29" s="13">
        <v>299.77</v>
      </c>
      <c r="I29" s="13">
        <v>599.54</v>
      </c>
      <c r="J29" s="14"/>
      <c r="K29" s="13">
        <f t="shared" si="2"/>
        <v>0</v>
      </c>
    </row>
    <row r="30" spans="1:11" x14ac:dyDescent="0.25">
      <c r="A30" s="5"/>
      <c r="B30" s="5"/>
      <c r="C30" s="7" t="s">
        <v>174</v>
      </c>
      <c r="D30" s="7"/>
      <c r="E30" s="7"/>
      <c r="F30" s="5"/>
      <c r="G30" s="5"/>
      <c r="H30" s="8"/>
      <c r="I30" s="8">
        <v>2654.09</v>
      </c>
      <c r="J30" s="8"/>
      <c r="K30" s="8">
        <f>SUM(K31:K33)</f>
        <v>0</v>
      </c>
    </row>
    <row r="31" spans="1:11" ht="37.5" customHeight="1" x14ac:dyDescent="0.25">
      <c r="A31" s="15" t="s">
        <v>6</v>
      </c>
      <c r="B31" s="15">
        <v>25</v>
      </c>
      <c r="C31" s="16" t="s">
        <v>175</v>
      </c>
      <c r="D31" s="10" t="s">
        <v>495</v>
      </c>
      <c r="E31" s="14"/>
      <c r="F31" s="15" t="s">
        <v>166</v>
      </c>
      <c r="G31" s="12">
        <v>1</v>
      </c>
      <c r="H31" s="13">
        <v>715.45</v>
      </c>
      <c r="I31" s="13">
        <v>715.45</v>
      </c>
      <c r="J31" s="14"/>
      <c r="K31" s="13">
        <f t="shared" ref="K31:K33" si="3">J31*G31</f>
        <v>0</v>
      </c>
    </row>
    <row r="32" spans="1:11" ht="37.5" customHeight="1" x14ac:dyDescent="0.25">
      <c r="A32" s="15" t="s">
        <v>6</v>
      </c>
      <c r="B32" s="15">
        <v>26</v>
      </c>
      <c r="C32" s="16" t="s">
        <v>176</v>
      </c>
      <c r="D32" s="10" t="s">
        <v>496</v>
      </c>
      <c r="E32" s="14"/>
      <c r="F32" s="15" t="s">
        <v>166</v>
      </c>
      <c r="G32" s="12">
        <v>1</v>
      </c>
      <c r="H32" s="13">
        <v>792.83</v>
      </c>
      <c r="I32" s="13">
        <v>792.83</v>
      </c>
      <c r="J32" s="14"/>
      <c r="K32" s="13">
        <f t="shared" si="3"/>
        <v>0</v>
      </c>
    </row>
    <row r="33" spans="1:11" ht="37.5" customHeight="1" x14ac:dyDescent="0.25">
      <c r="A33" s="15" t="s">
        <v>6</v>
      </c>
      <c r="B33" s="15">
        <v>27</v>
      </c>
      <c r="C33" s="16" t="s">
        <v>177</v>
      </c>
      <c r="D33" s="10" t="s">
        <v>497</v>
      </c>
      <c r="E33" s="14"/>
      <c r="F33" s="15" t="s">
        <v>166</v>
      </c>
      <c r="G33" s="12">
        <v>1</v>
      </c>
      <c r="H33" s="13">
        <v>1145.81</v>
      </c>
      <c r="I33" s="13">
        <v>1145.81</v>
      </c>
      <c r="J33" s="14"/>
      <c r="K33" s="13">
        <f t="shared" si="3"/>
        <v>0</v>
      </c>
    </row>
    <row r="34" spans="1:11" x14ac:dyDescent="0.25">
      <c r="A34" s="5"/>
      <c r="B34" s="5"/>
      <c r="C34" s="7" t="s">
        <v>178</v>
      </c>
      <c r="D34" s="7"/>
      <c r="E34" s="7"/>
      <c r="F34" s="5"/>
      <c r="G34" s="5"/>
      <c r="H34" s="8"/>
      <c r="I34" s="8">
        <v>2261.7600000000002</v>
      </c>
      <c r="J34" s="8"/>
      <c r="K34" s="8">
        <f>SUM(K35:K36)</f>
        <v>0</v>
      </c>
    </row>
    <row r="35" spans="1:11" ht="37.5" customHeight="1" x14ac:dyDescent="0.25">
      <c r="A35" s="15" t="s">
        <v>6</v>
      </c>
      <c r="B35" s="15">
        <v>28</v>
      </c>
      <c r="C35" s="16" t="s">
        <v>179</v>
      </c>
      <c r="D35" s="10" t="s">
        <v>469</v>
      </c>
      <c r="E35" s="14"/>
      <c r="F35" s="15" t="s">
        <v>156</v>
      </c>
      <c r="G35" s="12">
        <v>1</v>
      </c>
      <c r="H35" s="13">
        <v>642.84</v>
      </c>
      <c r="I35" s="13">
        <v>642.84</v>
      </c>
      <c r="J35" s="14"/>
      <c r="K35" s="13">
        <f t="shared" ref="K35:K36" si="4">J35*G35</f>
        <v>0</v>
      </c>
    </row>
    <row r="36" spans="1:11" ht="37.5" customHeight="1" x14ac:dyDescent="0.25">
      <c r="A36" s="15" t="s">
        <v>6</v>
      </c>
      <c r="B36" s="15">
        <v>29</v>
      </c>
      <c r="C36" s="16" t="s">
        <v>180</v>
      </c>
      <c r="D36" s="10" t="s">
        <v>470</v>
      </c>
      <c r="E36" s="14"/>
      <c r="F36" s="15" t="s">
        <v>181</v>
      </c>
      <c r="G36" s="12">
        <v>3</v>
      </c>
      <c r="H36" s="13">
        <v>539.64</v>
      </c>
      <c r="I36" s="13">
        <v>1618.92</v>
      </c>
      <c r="J36" s="14"/>
      <c r="K36" s="13">
        <f t="shared" si="4"/>
        <v>0</v>
      </c>
    </row>
    <row r="37" spans="1:11" x14ac:dyDescent="0.25">
      <c r="A37" s="5"/>
      <c r="B37" s="5"/>
      <c r="C37" s="7" t="s">
        <v>182</v>
      </c>
      <c r="D37" s="7"/>
      <c r="E37" s="7"/>
      <c r="F37" s="5"/>
      <c r="G37" s="5"/>
      <c r="H37" s="8"/>
      <c r="I37" s="8">
        <v>2073.71</v>
      </c>
      <c r="J37" s="8"/>
      <c r="K37" s="8">
        <f>SUM(K38:K39)</f>
        <v>0</v>
      </c>
    </row>
    <row r="38" spans="1:11" ht="37.5" customHeight="1" x14ac:dyDescent="0.25">
      <c r="A38" s="15" t="s">
        <v>6</v>
      </c>
      <c r="B38" s="15">
        <v>30</v>
      </c>
      <c r="C38" s="16" t="s">
        <v>183</v>
      </c>
      <c r="D38" s="10" t="s">
        <v>498</v>
      </c>
      <c r="E38" s="14"/>
      <c r="F38" s="15" t="s">
        <v>146</v>
      </c>
      <c r="G38" s="12">
        <v>1</v>
      </c>
      <c r="H38" s="13">
        <v>574.85</v>
      </c>
      <c r="I38" s="13">
        <v>574.85</v>
      </c>
      <c r="J38" s="14"/>
      <c r="K38" s="13">
        <f t="shared" ref="K38:K76" si="5">J38*G38</f>
        <v>0</v>
      </c>
    </row>
    <row r="39" spans="1:11" ht="37.5" customHeight="1" x14ac:dyDescent="0.25">
      <c r="A39" s="15" t="s">
        <v>6</v>
      </c>
      <c r="B39" s="15">
        <v>31</v>
      </c>
      <c r="C39" s="16" t="s">
        <v>184</v>
      </c>
      <c r="D39" s="10" t="s">
        <v>499</v>
      </c>
      <c r="E39" s="14"/>
      <c r="F39" s="15" t="s">
        <v>146</v>
      </c>
      <c r="G39" s="12">
        <v>1</v>
      </c>
      <c r="H39" s="13">
        <v>1498.86</v>
      </c>
      <c r="I39" s="13">
        <v>1498.86</v>
      </c>
      <c r="J39" s="14"/>
      <c r="K39" s="13">
        <f t="shared" si="5"/>
        <v>0</v>
      </c>
    </row>
    <row r="40" spans="1:11" x14ac:dyDescent="0.25">
      <c r="A40" s="5"/>
      <c r="B40" s="5"/>
      <c r="C40" s="7" t="s">
        <v>185</v>
      </c>
      <c r="D40" s="7"/>
      <c r="E40" s="7"/>
      <c r="F40" s="5"/>
      <c r="G40" s="5"/>
      <c r="H40" s="8"/>
      <c r="I40" s="8">
        <v>5884.23</v>
      </c>
      <c r="J40" s="8"/>
      <c r="K40" s="8">
        <f>SUM(K41)</f>
        <v>0</v>
      </c>
    </row>
    <row r="41" spans="1:11" ht="37.5" customHeight="1" x14ac:dyDescent="0.25">
      <c r="A41" s="15" t="s">
        <v>6</v>
      </c>
      <c r="B41" s="15">
        <v>32</v>
      </c>
      <c r="C41" s="16" t="s">
        <v>186</v>
      </c>
      <c r="D41" s="10" t="s">
        <v>500</v>
      </c>
      <c r="E41" s="14"/>
      <c r="F41" s="15" t="s">
        <v>187</v>
      </c>
      <c r="G41" s="12">
        <v>1</v>
      </c>
      <c r="H41" s="13">
        <v>5884.23</v>
      </c>
      <c r="I41" s="13">
        <v>5884.23</v>
      </c>
      <c r="J41" s="14"/>
      <c r="K41" s="13">
        <f t="shared" si="5"/>
        <v>0</v>
      </c>
    </row>
    <row r="42" spans="1:11" x14ac:dyDescent="0.25">
      <c r="A42" s="5"/>
      <c r="B42" s="5"/>
      <c r="C42" s="7" t="s">
        <v>188</v>
      </c>
      <c r="D42" s="7"/>
      <c r="E42" s="7"/>
      <c r="F42" s="5"/>
      <c r="G42" s="5"/>
      <c r="H42" s="8"/>
      <c r="I42" s="8">
        <v>1417.78</v>
      </c>
      <c r="J42" s="8"/>
      <c r="K42" s="8">
        <f>SUM(K43:K44)</f>
        <v>0</v>
      </c>
    </row>
    <row r="43" spans="1:11" ht="37.5" customHeight="1" x14ac:dyDescent="0.25">
      <c r="A43" s="15" t="s">
        <v>6</v>
      </c>
      <c r="B43" s="15">
        <v>33</v>
      </c>
      <c r="C43" s="16" t="s">
        <v>189</v>
      </c>
      <c r="D43" s="10" t="s">
        <v>501</v>
      </c>
      <c r="E43" s="14"/>
      <c r="F43" s="15" t="s">
        <v>187</v>
      </c>
      <c r="G43" s="12">
        <v>2</v>
      </c>
      <c r="H43" s="13">
        <v>212.71</v>
      </c>
      <c r="I43" s="13">
        <v>425.42</v>
      </c>
      <c r="J43" s="14"/>
      <c r="K43" s="13">
        <f t="shared" si="5"/>
        <v>0</v>
      </c>
    </row>
    <row r="44" spans="1:11" ht="37.5" customHeight="1" x14ac:dyDescent="0.25">
      <c r="A44" s="15" t="s">
        <v>6</v>
      </c>
      <c r="B44" s="15">
        <v>34</v>
      </c>
      <c r="C44" s="16" t="s">
        <v>190</v>
      </c>
      <c r="D44" s="10" t="s">
        <v>502</v>
      </c>
      <c r="E44" s="14"/>
      <c r="F44" s="15" t="s">
        <v>187</v>
      </c>
      <c r="G44" s="12">
        <v>2</v>
      </c>
      <c r="H44" s="13">
        <v>496.18</v>
      </c>
      <c r="I44" s="13">
        <v>992.36</v>
      </c>
      <c r="J44" s="14"/>
      <c r="K44" s="13">
        <f t="shared" si="5"/>
        <v>0</v>
      </c>
    </row>
    <row r="45" spans="1:11" x14ac:dyDescent="0.25">
      <c r="A45" s="5"/>
      <c r="B45" s="5"/>
      <c r="C45" s="7" t="s">
        <v>191</v>
      </c>
      <c r="D45" s="7"/>
      <c r="E45" s="7"/>
      <c r="F45" s="5"/>
      <c r="G45" s="5"/>
      <c r="H45" s="8"/>
      <c r="I45" s="8">
        <v>434.56000000000006</v>
      </c>
      <c r="J45" s="8"/>
      <c r="K45" s="8">
        <f>SUM(K46:K47)</f>
        <v>0</v>
      </c>
    </row>
    <row r="46" spans="1:11" ht="37.5" customHeight="1" x14ac:dyDescent="0.25">
      <c r="A46" s="15" t="s">
        <v>6</v>
      </c>
      <c r="B46" s="15">
        <v>35</v>
      </c>
      <c r="C46" s="16" t="s">
        <v>192</v>
      </c>
      <c r="D46" s="10" t="s">
        <v>503</v>
      </c>
      <c r="E46" s="14"/>
      <c r="F46" s="15" t="s">
        <v>187</v>
      </c>
      <c r="G46" s="12">
        <v>2</v>
      </c>
      <c r="H46" s="13">
        <v>82.7</v>
      </c>
      <c r="I46" s="13">
        <v>165.4</v>
      </c>
      <c r="J46" s="14"/>
      <c r="K46" s="13">
        <f t="shared" si="5"/>
        <v>0</v>
      </c>
    </row>
    <row r="47" spans="1:11" ht="37.5" customHeight="1" x14ac:dyDescent="0.25">
      <c r="A47" s="15" t="s">
        <v>6</v>
      </c>
      <c r="B47" s="15">
        <v>36</v>
      </c>
      <c r="C47" s="16" t="s">
        <v>193</v>
      </c>
      <c r="D47" s="10" t="s">
        <v>504</v>
      </c>
      <c r="E47" s="14"/>
      <c r="F47" s="15" t="s">
        <v>187</v>
      </c>
      <c r="G47" s="12">
        <v>2</v>
      </c>
      <c r="H47" s="13">
        <v>134.58000000000001</v>
      </c>
      <c r="I47" s="13">
        <v>269.16000000000003</v>
      </c>
      <c r="J47" s="14"/>
      <c r="K47" s="13">
        <f t="shared" si="5"/>
        <v>0</v>
      </c>
    </row>
    <row r="48" spans="1:11" x14ac:dyDescent="0.25">
      <c r="A48" s="5"/>
      <c r="B48" s="5"/>
      <c r="C48" s="7" t="s">
        <v>194</v>
      </c>
      <c r="D48" s="7"/>
      <c r="E48" s="7"/>
      <c r="F48" s="5"/>
      <c r="G48" s="5"/>
      <c r="H48" s="8"/>
      <c r="I48" s="8">
        <v>684.8</v>
      </c>
      <c r="J48" s="8"/>
      <c r="K48" s="8">
        <f>SUM(K49)</f>
        <v>0</v>
      </c>
    </row>
    <row r="49" spans="1:11" ht="37.5" customHeight="1" x14ac:dyDescent="0.25">
      <c r="A49" s="15" t="s">
        <v>6</v>
      </c>
      <c r="B49" s="15">
        <v>37</v>
      </c>
      <c r="C49" s="16" t="s">
        <v>195</v>
      </c>
      <c r="D49" s="10" t="s">
        <v>505</v>
      </c>
      <c r="E49" s="14"/>
      <c r="F49" s="15" t="s">
        <v>187</v>
      </c>
      <c r="G49" s="12">
        <v>1</v>
      </c>
      <c r="H49" s="13">
        <v>684.8</v>
      </c>
      <c r="I49" s="13">
        <v>684.8</v>
      </c>
      <c r="J49" s="14"/>
      <c r="K49" s="13">
        <f t="shared" si="5"/>
        <v>0</v>
      </c>
    </row>
    <row r="50" spans="1:11" x14ac:dyDescent="0.25">
      <c r="A50" s="5"/>
      <c r="B50" s="5"/>
      <c r="C50" s="7" t="s">
        <v>196</v>
      </c>
      <c r="D50" s="7"/>
      <c r="E50" s="7"/>
      <c r="F50" s="5"/>
      <c r="G50" s="5"/>
      <c r="H50" s="8"/>
      <c r="I50" s="8">
        <v>729.72</v>
      </c>
      <c r="J50" s="8"/>
      <c r="K50" s="8">
        <f>SUM(K51:K53)</f>
        <v>0</v>
      </c>
    </row>
    <row r="51" spans="1:11" ht="37.5" customHeight="1" x14ac:dyDescent="0.25">
      <c r="A51" s="15" t="s">
        <v>6</v>
      </c>
      <c r="B51" s="15">
        <v>38</v>
      </c>
      <c r="C51" s="16" t="s">
        <v>197</v>
      </c>
      <c r="D51" s="10" t="s">
        <v>506</v>
      </c>
      <c r="E51" s="14"/>
      <c r="F51" s="15" t="s">
        <v>104</v>
      </c>
      <c r="G51" s="12">
        <v>1</v>
      </c>
      <c r="H51" s="13">
        <v>165.56</v>
      </c>
      <c r="I51" s="13">
        <v>165.56</v>
      </c>
      <c r="J51" s="14"/>
      <c r="K51" s="13">
        <f t="shared" si="5"/>
        <v>0</v>
      </c>
    </row>
    <row r="52" spans="1:11" ht="37.5" customHeight="1" x14ac:dyDescent="0.25">
      <c r="A52" s="15" t="s">
        <v>6</v>
      </c>
      <c r="B52" s="15">
        <v>39</v>
      </c>
      <c r="C52" s="16" t="s">
        <v>198</v>
      </c>
      <c r="D52" s="10" t="s">
        <v>507</v>
      </c>
      <c r="E52" s="14"/>
      <c r="F52" s="15" t="s">
        <v>104</v>
      </c>
      <c r="G52" s="12">
        <v>1</v>
      </c>
      <c r="H52" s="13">
        <v>315.95999999999998</v>
      </c>
      <c r="I52" s="13">
        <v>315.95999999999998</v>
      </c>
      <c r="J52" s="14"/>
      <c r="K52" s="13">
        <f t="shared" si="5"/>
        <v>0</v>
      </c>
    </row>
    <row r="53" spans="1:11" ht="37.5" customHeight="1" x14ac:dyDescent="0.25">
      <c r="A53" s="15" t="s">
        <v>6</v>
      </c>
      <c r="B53" s="15">
        <v>40</v>
      </c>
      <c r="C53" s="16" t="s">
        <v>199</v>
      </c>
      <c r="D53" s="10" t="s">
        <v>508</v>
      </c>
      <c r="E53" s="14"/>
      <c r="F53" s="15" t="s">
        <v>104</v>
      </c>
      <c r="G53" s="12">
        <v>1</v>
      </c>
      <c r="H53" s="13">
        <v>248.2</v>
      </c>
      <c r="I53" s="13">
        <v>248.2</v>
      </c>
      <c r="J53" s="14"/>
      <c r="K53" s="13">
        <f t="shared" si="5"/>
        <v>0</v>
      </c>
    </row>
    <row r="54" spans="1:11" x14ac:dyDescent="0.25">
      <c r="A54" s="5"/>
      <c r="B54" s="5"/>
      <c r="C54" s="7" t="s">
        <v>200</v>
      </c>
      <c r="D54" s="7"/>
      <c r="E54" s="7"/>
      <c r="F54" s="5"/>
      <c r="G54" s="5"/>
      <c r="H54" s="8"/>
      <c r="I54" s="8">
        <v>616.47</v>
      </c>
      <c r="J54" s="8"/>
      <c r="K54" s="8">
        <f>SUM(K55:K56)</f>
        <v>0</v>
      </c>
    </row>
    <row r="55" spans="1:11" ht="37.5" customHeight="1" x14ac:dyDescent="0.25">
      <c r="A55" s="15" t="s">
        <v>6</v>
      </c>
      <c r="B55" s="15">
        <v>41</v>
      </c>
      <c r="C55" s="16" t="s">
        <v>201</v>
      </c>
      <c r="D55" s="10" t="s">
        <v>509</v>
      </c>
      <c r="E55" s="14"/>
      <c r="F55" s="15" t="s">
        <v>104</v>
      </c>
      <c r="G55" s="12">
        <v>1</v>
      </c>
      <c r="H55" s="13">
        <v>207.5</v>
      </c>
      <c r="I55" s="13">
        <v>207.5</v>
      </c>
      <c r="J55" s="14"/>
      <c r="K55" s="13">
        <f t="shared" si="5"/>
        <v>0</v>
      </c>
    </row>
    <row r="56" spans="1:11" ht="37.5" customHeight="1" x14ac:dyDescent="0.25">
      <c r="A56" s="15" t="s">
        <v>6</v>
      </c>
      <c r="B56" s="15">
        <v>42</v>
      </c>
      <c r="C56" s="16" t="s">
        <v>202</v>
      </c>
      <c r="D56" s="10" t="s">
        <v>510</v>
      </c>
      <c r="E56" s="14"/>
      <c r="F56" s="15" t="s">
        <v>104</v>
      </c>
      <c r="G56" s="12">
        <v>1</v>
      </c>
      <c r="H56" s="13">
        <v>408.97</v>
      </c>
      <c r="I56" s="13">
        <v>408.97</v>
      </c>
      <c r="J56" s="14"/>
      <c r="K56" s="13">
        <f t="shared" si="5"/>
        <v>0</v>
      </c>
    </row>
    <row r="57" spans="1:11" x14ac:dyDescent="0.25">
      <c r="A57" s="5"/>
      <c r="B57" s="5"/>
      <c r="C57" s="7" t="s">
        <v>203</v>
      </c>
      <c r="D57" s="7"/>
      <c r="E57" s="7"/>
      <c r="F57" s="5"/>
      <c r="G57" s="5"/>
      <c r="H57" s="8"/>
      <c r="I57" s="8">
        <v>1167.8200000000002</v>
      </c>
      <c r="J57" s="8"/>
      <c r="K57" s="8">
        <f>SUM(K58:K62)</f>
        <v>0</v>
      </c>
    </row>
    <row r="58" spans="1:11" ht="37.5" customHeight="1" x14ac:dyDescent="0.25">
      <c r="A58" s="15" t="s">
        <v>6</v>
      </c>
      <c r="B58" s="15">
        <v>43</v>
      </c>
      <c r="C58" s="16" t="s">
        <v>204</v>
      </c>
      <c r="D58" s="10" t="s">
        <v>511</v>
      </c>
      <c r="E58" s="14"/>
      <c r="F58" s="15" t="s">
        <v>104</v>
      </c>
      <c r="G58" s="12">
        <v>1</v>
      </c>
      <c r="H58" s="13">
        <v>197.93</v>
      </c>
      <c r="I58" s="13">
        <v>197.93</v>
      </c>
      <c r="J58" s="14"/>
      <c r="K58" s="13">
        <f t="shared" si="5"/>
        <v>0</v>
      </c>
    </row>
    <row r="59" spans="1:11" ht="37.5" customHeight="1" x14ac:dyDescent="0.25">
      <c r="A59" s="15" t="s">
        <v>6</v>
      </c>
      <c r="B59" s="15">
        <v>44</v>
      </c>
      <c r="C59" s="16" t="s">
        <v>205</v>
      </c>
      <c r="D59" s="10" t="s">
        <v>512</v>
      </c>
      <c r="E59" s="14"/>
      <c r="F59" s="15" t="s">
        <v>104</v>
      </c>
      <c r="G59" s="12">
        <v>1</v>
      </c>
      <c r="H59" s="13">
        <v>197.93</v>
      </c>
      <c r="I59" s="13">
        <v>197.93</v>
      </c>
      <c r="J59" s="14"/>
      <c r="K59" s="13">
        <f t="shared" si="5"/>
        <v>0</v>
      </c>
    </row>
    <row r="60" spans="1:11" ht="37.5" customHeight="1" x14ac:dyDescent="0.25">
      <c r="A60" s="15" t="s">
        <v>6</v>
      </c>
      <c r="B60" s="15">
        <v>45</v>
      </c>
      <c r="C60" s="16" t="s">
        <v>206</v>
      </c>
      <c r="D60" s="10" t="s">
        <v>513</v>
      </c>
      <c r="E60" s="14"/>
      <c r="F60" s="15" t="s">
        <v>104</v>
      </c>
      <c r="G60" s="12">
        <v>1</v>
      </c>
      <c r="H60" s="13">
        <v>197.93</v>
      </c>
      <c r="I60" s="13">
        <v>197.93</v>
      </c>
      <c r="J60" s="14"/>
      <c r="K60" s="13">
        <f t="shared" si="5"/>
        <v>0</v>
      </c>
    </row>
    <row r="61" spans="1:11" ht="37.5" customHeight="1" x14ac:dyDescent="0.25">
      <c r="A61" s="15" t="s">
        <v>6</v>
      </c>
      <c r="B61" s="15">
        <v>46</v>
      </c>
      <c r="C61" s="16" t="s">
        <v>207</v>
      </c>
      <c r="D61" s="10" t="s">
        <v>514</v>
      </c>
      <c r="E61" s="14"/>
      <c r="F61" s="15" t="s">
        <v>104</v>
      </c>
      <c r="G61" s="12">
        <v>1</v>
      </c>
      <c r="H61" s="13">
        <v>197.93</v>
      </c>
      <c r="I61" s="13">
        <v>197.93</v>
      </c>
      <c r="J61" s="14"/>
      <c r="K61" s="13">
        <f t="shared" si="5"/>
        <v>0</v>
      </c>
    </row>
    <row r="62" spans="1:11" ht="37.5" customHeight="1" x14ac:dyDescent="0.25">
      <c r="A62" s="15" t="s">
        <v>6</v>
      </c>
      <c r="B62" s="15">
        <v>47</v>
      </c>
      <c r="C62" s="16" t="s">
        <v>208</v>
      </c>
      <c r="D62" s="10" t="s">
        <v>515</v>
      </c>
      <c r="E62" s="14"/>
      <c r="F62" s="15" t="s">
        <v>104</v>
      </c>
      <c r="G62" s="12">
        <v>1</v>
      </c>
      <c r="H62" s="13">
        <v>376.1</v>
      </c>
      <c r="I62" s="13">
        <v>376.1</v>
      </c>
      <c r="J62" s="14"/>
      <c r="K62" s="13">
        <f t="shared" si="5"/>
        <v>0</v>
      </c>
    </row>
    <row r="63" spans="1:11" x14ac:dyDescent="0.25">
      <c r="A63" s="5"/>
      <c r="B63" s="5"/>
      <c r="C63" s="7" t="s">
        <v>209</v>
      </c>
      <c r="D63" s="7"/>
      <c r="E63" s="7"/>
      <c r="F63" s="5"/>
      <c r="G63" s="5"/>
      <c r="H63" s="8"/>
      <c r="I63" s="8">
        <v>106.35</v>
      </c>
      <c r="J63" s="8"/>
      <c r="K63" s="8">
        <f>SUM(K64)</f>
        <v>0</v>
      </c>
    </row>
    <row r="64" spans="1:11" ht="37.5" customHeight="1" x14ac:dyDescent="0.25">
      <c r="A64" s="15" t="s">
        <v>6</v>
      </c>
      <c r="B64" s="15">
        <v>48</v>
      </c>
      <c r="C64" s="16" t="s">
        <v>210</v>
      </c>
      <c r="D64" s="10" t="s">
        <v>516</v>
      </c>
      <c r="E64" s="14"/>
      <c r="F64" s="15" t="s">
        <v>211</v>
      </c>
      <c r="G64" s="12">
        <v>1</v>
      </c>
      <c r="H64" s="13">
        <v>106.35</v>
      </c>
      <c r="I64" s="13">
        <v>106.35</v>
      </c>
      <c r="J64" s="14"/>
      <c r="K64" s="13">
        <f t="shared" si="5"/>
        <v>0</v>
      </c>
    </row>
    <row r="65" spans="1:11" x14ac:dyDescent="0.25">
      <c r="A65" s="5"/>
      <c r="B65" s="5"/>
      <c r="C65" s="7" t="s">
        <v>212</v>
      </c>
      <c r="D65" s="7"/>
      <c r="E65" s="7"/>
      <c r="F65" s="5"/>
      <c r="G65" s="5"/>
      <c r="H65" s="8"/>
      <c r="I65" s="8">
        <v>326.54000000000002</v>
      </c>
      <c r="J65" s="8"/>
      <c r="K65" s="8">
        <f>SUM(K66)</f>
        <v>0</v>
      </c>
    </row>
    <row r="66" spans="1:11" ht="45" customHeight="1" x14ac:dyDescent="0.25">
      <c r="A66" s="15" t="s">
        <v>6</v>
      </c>
      <c r="B66" s="15">
        <v>49</v>
      </c>
      <c r="C66" s="16" t="s">
        <v>213</v>
      </c>
      <c r="D66" s="10" t="s">
        <v>517</v>
      </c>
      <c r="E66" s="14"/>
      <c r="F66" s="15" t="s">
        <v>214</v>
      </c>
      <c r="G66" s="12">
        <v>1</v>
      </c>
      <c r="H66" s="13">
        <v>326.54000000000002</v>
      </c>
      <c r="I66" s="13">
        <v>326.54000000000002</v>
      </c>
      <c r="J66" s="14"/>
      <c r="K66" s="13">
        <f t="shared" si="5"/>
        <v>0</v>
      </c>
    </row>
    <row r="67" spans="1:11" x14ac:dyDescent="0.25">
      <c r="A67" s="5"/>
      <c r="B67" s="5"/>
      <c r="C67" s="7" t="s">
        <v>215</v>
      </c>
      <c r="D67" s="7"/>
      <c r="E67" s="7"/>
      <c r="F67" s="5"/>
      <c r="G67" s="5"/>
      <c r="H67" s="8"/>
      <c r="I67" s="8">
        <v>693.59999999999991</v>
      </c>
      <c r="J67" s="8"/>
      <c r="K67" s="8">
        <f>SUM(K68:K70)</f>
        <v>0</v>
      </c>
    </row>
    <row r="68" spans="1:11" ht="45" customHeight="1" x14ac:dyDescent="0.25">
      <c r="A68" s="15" t="s">
        <v>6</v>
      </c>
      <c r="B68" s="15">
        <v>50</v>
      </c>
      <c r="C68" s="16" t="s">
        <v>216</v>
      </c>
      <c r="D68" s="10" t="s">
        <v>518</v>
      </c>
      <c r="E68" s="14"/>
      <c r="F68" s="15" t="s">
        <v>187</v>
      </c>
      <c r="G68" s="12">
        <v>2</v>
      </c>
      <c r="H68" s="13">
        <v>65.78</v>
      </c>
      <c r="I68" s="13">
        <v>131.56</v>
      </c>
      <c r="J68" s="14"/>
      <c r="K68" s="13">
        <f t="shared" si="5"/>
        <v>0</v>
      </c>
    </row>
    <row r="69" spans="1:11" ht="45" customHeight="1" x14ac:dyDescent="0.25">
      <c r="A69" s="15" t="s">
        <v>6</v>
      </c>
      <c r="B69" s="15">
        <v>51</v>
      </c>
      <c r="C69" s="16" t="s">
        <v>217</v>
      </c>
      <c r="D69" s="10" t="s">
        <v>519</v>
      </c>
      <c r="E69" s="14"/>
      <c r="F69" s="15" t="s">
        <v>187</v>
      </c>
      <c r="G69" s="12">
        <v>2</v>
      </c>
      <c r="H69" s="13">
        <v>99.6</v>
      </c>
      <c r="I69" s="13">
        <v>199.2</v>
      </c>
      <c r="J69" s="14"/>
      <c r="K69" s="13">
        <f t="shared" si="5"/>
        <v>0</v>
      </c>
    </row>
    <row r="70" spans="1:11" ht="45" customHeight="1" x14ac:dyDescent="0.25">
      <c r="A70" s="15" t="s">
        <v>6</v>
      </c>
      <c r="B70" s="15">
        <v>52</v>
      </c>
      <c r="C70" s="16" t="s">
        <v>218</v>
      </c>
      <c r="D70" s="10" t="s">
        <v>520</v>
      </c>
      <c r="E70" s="14"/>
      <c r="F70" s="15" t="s">
        <v>187</v>
      </c>
      <c r="G70" s="12">
        <v>2</v>
      </c>
      <c r="H70" s="13">
        <v>181.42</v>
      </c>
      <c r="I70" s="13">
        <v>362.84</v>
      </c>
      <c r="J70" s="14"/>
      <c r="K70" s="13">
        <f t="shared" si="5"/>
        <v>0</v>
      </c>
    </row>
    <row r="71" spans="1:11" x14ac:dyDescent="0.25">
      <c r="A71" s="5"/>
      <c r="B71" s="5"/>
      <c r="C71" s="7" t="s">
        <v>219</v>
      </c>
      <c r="D71" s="7"/>
      <c r="E71" s="7"/>
      <c r="F71" s="5"/>
      <c r="G71" s="5"/>
      <c r="H71" s="8"/>
      <c r="I71" s="8">
        <v>323.92</v>
      </c>
      <c r="J71" s="8"/>
      <c r="K71" s="8">
        <f>SUM(K72:K76)</f>
        <v>0</v>
      </c>
    </row>
    <row r="72" spans="1:11" ht="45" customHeight="1" x14ac:dyDescent="0.25">
      <c r="A72" s="15" t="s">
        <v>6</v>
      </c>
      <c r="B72" s="15">
        <v>53</v>
      </c>
      <c r="C72" s="16" t="s">
        <v>220</v>
      </c>
      <c r="D72" s="10" t="s">
        <v>521</v>
      </c>
      <c r="E72" s="14"/>
      <c r="F72" s="15" t="s">
        <v>187</v>
      </c>
      <c r="G72" s="12">
        <v>2</v>
      </c>
      <c r="H72" s="13">
        <v>18.57</v>
      </c>
      <c r="I72" s="13">
        <v>37.14</v>
      </c>
      <c r="J72" s="14"/>
      <c r="K72" s="13">
        <f t="shared" si="5"/>
        <v>0</v>
      </c>
    </row>
    <row r="73" spans="1:11" ht="45" customHeight="1" x14ac:dyDescent="0.25">
      <c r="A73" s="15" t="s">
        <v>6</v>
      </c>
      <c r="B73" s="15">
        <v>54</v>
      </c>
      <c r="C73" s="16" t="s">
        <v>221</v>
      </c>
      <c r="D73" s="10" t="s">
        <v>522</v>
      </c>
      <c r="E73" s="14"/>
      <c r="F73" s="15" t="s">
        <v>187</v>
      </c>
      <c r="G73" s="12">
        <v>2</v>
      </c>
      <c r="H73" s="13">
        <v>36.880000000000003</v>
      </c>
      <c r="I73" s="13">
        <v>73.760000000000005</v>
      </c>
      <c r="J73" s="14"/>
      <c r="K73" s="13">
        <f t="shared" si="5"/>
        <v>0</v>
      </c>
    </row>
    <row r="74" spans="1:11" ht="45" customHeight="1" x14ac:dyDescent="0.25">
      <c r="A74" s="15" t="s">
        <v>6</v>
      </c>
      <c r="B74" s="15">
        <v>55</v>
      </c>
      <c r="C74" s="16" t="s">
        <v>222</v>
      </c>
      <c r="D74" s="10" t="s">
        <v>523</v>
      </c>
      <c r="E74" s="14"/>
      <c r="F74" s="15" t="s">
        <v>187</v>
      </c>
      <c r="G74" s="12">
        <v>2</v>
      </c>
      <c r="H74" s="13">
        <v>53.91</v>
      </c>
      <c r="I74" s="13">
        <v>107.82</v>
      </c>
      <c r="J74" s="14"/>
      <c r="K74" s="13">
        <f t="shared" si="5"/>
        <v>0</v>
      </c>
    </row>
    <row r="75" spans="1:11" ht="45" customHeight="1" x14ac:dyDescent="0.25">
      <c r="A75" s="15" t="s">
        <v>6</v>
      </c>
      <c r="B75" s="15">
        <v>56</v>
      </c>
      <c r="C75" s="16" t="s">
        <v>223</v>
      </c>
      <c r="D75" s="10" t="s">
        <v>524</v>
      </c>
      <c r="E75" s="14"/>
      <c r="F75" s="15" t="s">
        <v>187</v>
      </c>
      <c r="G75" s="12">
        <v>2</v>
      </c>
      <c r="H75" s="13">
        <v>26.3</v>
      </c>
      <c r="I75" s="13">
        <v>52.6</v>
      </c>
      <c r="J75" s="14"/>
      <c r="K75" s="13">
        <f t="shared" si="5"/>
        <v>0</v>
      </c>
    </row>
    <row r="76" spans="1:11" ht="45" customHeight="1" x14ac:dyDescent="0.25">
      <c r="A76" s="15" t="s">
        <v>6</v>
      </c>
      <c r="B76" s="15">
        <v>57</v>
      </c>
      <c r="C76" s="16" t="s">
        <v>224</v>
      </c>
      <c r="D76" s="10" t="s">
        <v>525</v>
      </c>
      <c r="E76" s="14"/>
      <c r="F76" s="15" t="s">
        <v>187</v>
      </c>
      <c r="G76" s="12">
        <v>2</v>
      </c>
      <c r="H76" s="13">
        <v>26.3</v>
      </c>
      <c r="I76" s="13">
        <v>52.6</v>
      </c>
      <c r="J76" s="14"/>
      <c r="K76" s="13">
        <f t="shared" si="5"/>
        <v>0</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9B7DA6-60E5-43AF-885D-91C1472B77EA}">
  <dimension ref="A1:K76"/>
  <sheetViews>
    <sheetView workbookViewId="0">
      <pane ySplit="1" topLeftCell="A2" activePane="bottomLeft" state="frozen"/>
      <selection pane="bottomLeft"/>
    </sheetView>
  </sheetViews>
  <sheetFormatPr defaultColWidth="0" defaultRowHeight="15" zeroHeight="1" x14ac:dyDescent="0.25"/>
  <cols>
    <col min="1" max="1" width="5.28515625" style="1" bestFit="1" customWidth="1"/>
    <col min="2" max="2" width="5.5703125" style="1" bestFit="1" customWidth="1"/>
    <col min="3" max="3" width="142.85546875" style="1" customWidth="1"/>
    <col min="4" max="4" width="140.7109375" style="1" customWidth="1"/>
    <col min="5" max="5" width="17.85546875" style="1" bestFit="1" customWidth="1"/>
    <col min="6" max="6" width="21.28515625" style="1" bestFit="1" customWidth="1"/>
    <col min="7" max="7" width="12.42578125" style="1" bestFit="1" customWidth="1"/>
    <col min="8" max="8" width="22.85546875" style="1" bestFit="1" customWidth="1"/>
    <col min="9" max="9" width="19.7109375" style="1" bestFit="1" customWidth="1"/>
    <col min="10" max="10" width="24.140625" style="1" bestFit="1" customWidth="1"/>
    <col min="11" max="11" width="21" style="1" bestFit="1" customWidth="1"/>
    <col min="12" max="16384" width="0" style="1" hidden="1"/>
  </cols>
  <sheetData>
    <row r="1" spans="1:11" ht="30" x14ac:dyDescent="0.25">
      <c r="A1" s="17" t="s">
        <v>0</v>
      </c>
      <c r="B1" s="17" t="s">
        <v>19</v>
      </c>
      <c r="C1" s="18" t="s">
        <v>1</v>
      </c>
      <c r="D1" s="18" t="s">
        <v>20</v>
      </c>
      <c r="E1" s="18" t="s">
        <v>462</v>
      </c>
      <c r="F1" s="19" t="s">
        <v>21</v>
      </c>
      <c r="G1" s="19" t="s">
        <v>463</v>
      </c>
      <c r="H1" s="19" t="s">
        <v>22</v>
      </c>
      <c r="I1" s="19" t="s">
        <v>464</v>
      </c>
      <c r="J1" s="20" t="s">
        <v>465</v>
      </c>
      <c r="K1" s="19" t="s">
        <v>466</v>
      </c>
    </row>
    <row r="2" spans="1:11" ht="37.5" customHeight="1" x14ac:dyDescent="0.25">
      <c r="A2" s="2" t="s">
        <v>8</v>
      </c>
      <c r="B2" s="2"/>
      <c r="C2" s="3" t="s">
        <v>7</v>
      </c>
      <c r="D2" s="3"/>
      <c r="E2" s="3"/>
      <c r="F2" s="2"/>
      <c r="G2" s="2"/>
      <c r="H2" s="4"/>
      <c r="I2" s="4">
        <v>109429.42999999998</v>
      </c>
      <c r="J2" s="4"/>
      <c r="K2" s="4">
        <f>SUM(K3,K12,K21,K30,K34,K37,K40,K42,K45,K48,K50,K54,K57,K63,K65,K67,K71)</f>
        <v>0</v>
      </c>
    </row>
    <row r="3" spans="1:11" x14ac:dyDescent="0.25">
      <c r="A3" s="5"/>
      <c r="B3" s="5"/>
      <c r="C3" s="7" t="s">
        <v>144</v>
      </c>
      <c r="D3" s="7"/>
      <c r="E3" s="7"/>
      <c r="F3" s="5"/>
      <c r="G3" s="5"/>
      <c r="H3" s="8"/>
      <c r="I3" s="8">
        <v>9704.6400000000012</v>
      </c>
      <c r="J3" s="8"/>
      <c r="K3" s="8">
        <f>SUM(K4:K11)</f>
        <v>0</v>
      </c>
    </row>
    <row r="4" spans="1:11" ht="37.5" customHeight="1" x14ac:dyDescent="0.25">
      <c r="A4" s="15" t="s">
        <v>8</v>
      </c>
      <c r="B4" s="15">
        <v>1</v>
      </c>
      <c r="C4" s="16" t="s">
        <v>145</v>
      </c>
      <c r="D4" s="10" t="s">
        <v>471</v>
      </c>
      <c r="E4" s="14"/>
      <c r="F4" s="15" t="s">
        <v>146</v>
      </c>
      <c r="G4" s="12">
        <v>3</v>
      </c>
      <c r="H4" s="13">
        <v>363.85</v>
      </c>
      <c r="I4" s="13">
        <v>1091.5500000000002</v>
      </c>
      <c r="J4" s="14"/>
      <c r="K4" s="13">
        <f>J4*G4</f>
        <v>0</v>
      </c>
    </row>
    <row r="5" spans="1:11" ht="37.5" customHeight="1" x14ac:dyDescent="0.25">
      <c r="A5" s="15" t="s">
        <v>8</v>
      </c>
      <c r="B5" s="15">
        <v>2</v>
      </c>
      <c r="C5" s="16" t="s">
        <v>147</v>
      </c>
      <c r="D5" s="10" t="s">
        <v>472</v>
      </c>
      <c r="E5" s="14"/>
      <c r="F5" s="15" t="s">
        <v>146</v>
      </c>
      <c r="G5" s="12">
        <v>3</v>
      </c>
      <c r="H5" s="13">
        <v>387.25</v>
      </c>
      <c r="I5" s="13">
        <v>1161.75</v>
      </c>
      <c r="J5" s="14"/>
      <c r="K5" s="13">
        <f t="shared" ref="K5:K11" si="0">J5*G5</f>
        <v>0</v>
      </c>
    </row>
    <row r="6" spans="1:11" ht="37.5" customHeight="1" x14ac:dyDescent="0.25">
      <c r="A6" s="15" t="s">
        <v>8</v>
      </c>
      <c r="B6" s="15">
        <v>3</v>
      </c>
      <c r="C6" s="16" t="s">
        <v>148</v>
      </c>
      <c r="D6" s="10" t="s">
        <v>473</v>
      </c>
      <c r="E6" s="14"/>
      <c r="F6" s="15" t="s">
        <v>146</v>
      </c>
      <c r="G6" s="12">
        <v>3</v>
      </c>
      <c r="H6" s="13">
        <v>442.73</v>
      </c>
      <c r="I6" s="13">
        <v>1328.19</v>
      </c>
      <c r="J6" s="14"/>
      <c r="K6" s="13">
        <f t="shared" si="0"/>
        <v>0</v>
      </c>
    </row>
    <row r="7" spans="1:11" ht="37.5" customHeight="1" x14ac:dyDescent="0.25">
      <c r="A7" s="15" t="s">
        <v>8</v>
      </c>
      <c r="B7" s="15">
        <v>4</v>
      </c>
      <c r="C7" s="16" t="s">
        <v>149</v>
      </c>
      <c r="D7" s="10" t="s">
        <v>474</v>
      </c>
      <c r="E7" s="14"/>
      <c r="F7" s="15" t="s">
        <v>146</v>
      </c>
      <c r="G7" s="12">
        <v>3</v>
      </c>
      <c r="H7" s="13">
        <v>430.37</v>
      </c>
      <c r="I7" s="13">
        <v>1291.1100000000001</v>
      </c>
      <c r="J7" s="14"/>
      <c r="K7" s="13">
        <f t="shared" si="0"/>
        <v>0</v>
      </c>
    </row>
    <row r="8" spans="1:11" ht="37.5" customHeight="1" x14ac:dyDescent="0.25">
      <c r="A8" s="15" t="s">
        <v>8</v>
      </c>
      <c r="B8" s="15">
        <v>5</v>
      </c>
      <c r="C8" s="16" t="s">
        <v>150</v>
      </c>
      <c r="D8" s="10" t="s">
        <v>475</v>
      </c>
      <c r="E8" s="14"/>
      <c r="F8" s="15" t="s">
        <v>146</v>
      </c>
      <c r="G8" s="12">
        <v>3</v>
      </c>
      <c r="H8" s="13">
        <v>357.37</v>
      </c>
      <c r="I8" s="13">
        <v>1072.1100000000001</v>
      </c>
      <c r="J8" s="14"/>
      <c r="K8" s="13">
        <f t="shared" si="0"/>
        <v>0</v>
      </c>
    </row>
    <row r="9" spans="1:11" ht="37.5" customHeight="1" x14ac:dyDescent="0.25">
      <c r="A9" s="15" t="s">
        <v>8</v>
      </c>
      <c r="B9" s="15">
        <v>6</v>
      </c>
      <c r="C9" s="16" t="s">
        <v>151</v>
      </c>
      <c r="D9" s="10" t="s">
        <v>476</v>
      </c>
      <c r="E9" s="14"/>
      <c r="F9" s="15" t="s">
        <v>146</v>
      </c>
      <c r="G9" s="12">
        <v>3</v>
      </c>
      <c r="H9" s="13">
        <v>420.49</v>
      </c>
      <c r="I9" s="13">
        <v>1261.47</v>
      </c>
      <c r="J9" s="14"/>
      <c r="K9" s="13">
        <f t="shared" si="0"/>
        <v>0</v>
      </c>
    </row>
    <row r="10" spans="1:11" ht="37.5" customHeight="1" x14ac:dyDescent="0.25">
      <c r="A10" s="15" t="s">
        <v>8</v>
      </c>
      <c r="B10" s="15">
        <v>7</v>
      </c>
      <c r="C10" s="16" t="s">
        <v>152</v>
      </c>
      <c r="D10" s="10" t="s">
        <v>477</v>
      </c>
      <c r="E10" s="14"/>
      <c r="F10" s="15" t="s">
        <v>146</v>
      </c>
      <c r="G10" s="12">
        <v>3</v>
      </c>
      <c r="H10" s="13">
        <v>424.41</v>
      </c>
      <c r="I10" s="13">
        <v>1273.23</v>
      </c>
      <c r="J10" s="14"/>
      <c r="K10" s="13">
        <f t="shared" si="0"/>
        <v>0</v>
      </c>
    </row>
    <row r="11" spans="1:11" ht="37.5" customHeight="1" x14ac:dyDescent="0.25">
      <c r="A11" s="15" t="s">
        <v>8</v>
      </c>
      <c r="B11" s="15">
        <v>8</v>
      </c>
      <c r="C11" s="16" t="s">
        <v>153</v>
      </c>
      <c r="D11" s="10" t="s">
        <v>478</v>
      </c>
      <c r="E11" s="14"/>
      <c r="F11" s="15" t="s">
        <v>146</v>
      </c>
      <c r="G11" s="12">
        <v>3</v>
      </c>
      <c r="H11" s="13">
        <v>408.41</v>
      </c>
      <c r="I11" s="13">
        <v>1225.23</v>
      </c>
      <c r="J11" s="14"/>
      <c r="K11" s="13">
        <f t="shared" si="0"/>
        <v>0</v>
      </c>
    </row>
    <row r="12" spans="1:11" x14ac:dyDescent="0.25">
      <c r="A12" s="5"/>
      <c r="B12" s="5"/>
      <c r="C12" s="7" t="s">
        <v>154</v>
      </c>
      <c r="D12" s="7"/>
      <c r="E12" s="7"/>
      <c r="F12" s="5"/>
      <c r="G12" s="5"/>
      <c r="H12" s="8"/>
      <c r="I12" s="8">
        <v>17235.899999999998</v>
      </c>
      <c r="J12" s="8"/>
      <c r="K12" s="8">
        <f>SUM(K13:K20)</f>
        <v>0</v>
      </c>
    </row>
    <row r="13" spans="1:11" ht="37.5" customHeight="1" x14ac:dyDescent="0.25">
      <c r="A13" s="15" t="s">
        <v>8</v>
      </c>
      <c r="B13" s="15">
        <v>9</v>
      </c>
      <c r="C13" s="16" t="s">
        <v>155</v>
      </c>
      <c r="D13" s="10" t="s">
        <v>479</v>
      </c>
      <c r="E13" s="14"/>
      <c r="F13" s="15" t="s">
        <v>156</v>
      </c>
      <c r="G13" s="12">
        <v>5</v>
      </c>
      <c r="H13" s="13">
        <v>436.77</v>
      </c>
      <c r="I13" s="13">
        <v>2183.85</v>
      </c>
      <c r="J13" s="14"/>
      <c r="K13" s="13">
        <f t="shared" ref="K13:K20" si="1">J13*G13</f>
        <v>0</v>
      </c>
    </row>
    <row r="14" spans="1:11" ht="37.5" customHeight="1" x14ac:dyDescent="0.25">
      <c r="A14" s="15" t="s">
        <v>8</v>
      </c>
      <c r="B14" s="15">
        <v>10</v>
      </c>
      <c r="C14" s="16" t="s">
        <v>157</v>
      </c>
      <c r="D14" s="10" t="s">
        <v>480</v>
      </c>
      <c r="E14" s="14"/>
      <c r="F14" s="15" t="s">
        <v>156</v>
      </c>
      <c r="G14" s="12">
        <v>5</v>
      </c>
      <c r="H14" s="13">
        <v>375.41</v>
      </c>
      <c r="I14" s="13">
        <v>1877.0500000000002</v>
      </c>
      <c r="J14" s="14"/>
      <c r="K14" s="13">
        <f t="shared" si="1"/>
        <v>0</v>
      </c>
    </row>
    <row r="15" spans="1:11" ht="37.5" customHeight="1" x14ac:dyDescent="0.25">
      <c r="A15" s="15" t="s">
        <v>8</v>
      </c>
      <c r="B15" s="15">
        <v>11</v>
      </c>
      <c r="C15" s="16" t="s">
        <v>158</v>
      </c>
      <c r="D15" s="10" t="s">
        <v>481</v>
      </c>
      <c r="E15" s="14"/>
      <c r="F15" s="15" t="s">
        <v>156</v>
      </c>
      <c r="G15" s="12">
        <v>5</v>
      </c>
      <c r="H15" s="13">
        <v>420.65</v>
      </c>
      <c r="I15" s="13">
        <v>2103.25</v>
      </c>
      <c r="J15" s="14"/>
      <c r="K15" s="13">
        <f t="shared" si="1"/>
        <v>0</v>
      </c>
    </row>
    <row r="16" spans="1:11" ht="37.5" customHeight="1" x14ac:dyDescent="0.25">
      <c r="A16" s="15" t="s">
        <v>8</v>
      </c>
      <c r="B16" s="15">
        <v>12</v>
      </c>
      <c r="C16" s="16" t="s">
        <v>159</v>
      </c>
      <c r="D16" s="10" t="s">
        <v>482</v>
      </c>
      <c r="E16" s="14"/>
      <c r="F16" s="15" t="s">
        <v>156</v>
      </c>
      <c r="G16" s="12">
        <v>5</v>
      </c>
      <c r="H16" s="13">
        <v>351.49</v>
      </c>
      <c r="I16" s="13">
        <v>1757.45</v>
      </c>
      <c r="J16" s="14"/>
      <c r="K16" s="13">
        <f t="shared" si="1"/>
        <v>0</v>
      </c>
    </row>
    <row r="17" spans="1:11" ht="37.5" customHeight="1" x14ac:dyDescent="0.25">
      <c r="A17" s="15" t="s">
        <v>8</v>
      </c>
      <c r="B17" s="15">
        <v>13</v>
      </c>
      <c r="C17" s="16" t="s">
        <v>160</v>
      </c>
      <c r="D17" s="10" t="s">
        <v>483</v>
      </c>
      <c r="E17" s="14"/>
      <c r="F17" s="15" t="s">
        <v>156</v>
      </c>
      <c r="G17" s="12">
        <v>5</v>
      </c>
      <c r="H17" s="13">
        <v>399.97</v>
      </c>
      <c r="I17" s="13">
        <v>1999.8500000000001</v>
      </c>
      <c r="J17" s="14"/>
      <c r="K17" s="13">
        <f t="shared" si="1"/>
        <v>0</v>
      </c>
    </row>
    <row r="18" spans="1:11" ht="37.5" customHeight="1" x14ac:dyDescent="0.25">
      <c r="A18" s="15" t="s">
        <v>8</v>
      </c>
      <c r="B18" s="15">
        <v>14</v>
      </c>
      <c r="C18" s="16" t="s">
        <v>161</v>
      </c>
      <c r="D18" s="10" t="s">
        <v>484</v>
      </c>
      <c r="E18" s="14"/>
      <c r="F18" s="15" t="s">
        <v>156</v>
      </c>
      <c r="G18" s="12">
        <v>5</v>
      </c>
      <c r="H18" s="13">
        <v>492.19</v>
      </c>
      <c r="I18" s="13">
        <v>2460.9499999999998</v>
      </c>
      <c r="J18" s="14"/>
      <c r="K18" s="13">
        <f t="shared" si="1"/>
        <v>0</v>
      </c>
    </row>
    <row r="19" spans="1:11" ht="37.5" customHeight="1" x14ac:dyDescent="0.25">
      <c r="A19" s="15" t="s">
        <v>8</v>
      </c>
      <c r="B19" s="15">
        <v>15</v>
      </c>
      <c r="C19" s="16" t="s">
        <v>162</v>
      </c>
      <c r="D19" s="10" t="s">
        <v>485</v>
      </c>
      <c r="E19" s="14"/>
      <c r="F19" s="15" t="s">
        <v>156</v>
      </c>
      <c r="G19" s="12">
        <v>5</v>
      </c>
      <c r="H19" s="13">
        <v>489.53</v>
      </c>
      <c r="I19" s="13">
        <v>2447.6499999999996</v>
      </c>
      <c r="J19" s="14"/>
      <c r="K19" s="13">
        <f t="shared" si="1"/>
        <v>0</v>
      </c>
    </row>
    <row r="20" spans="1:11" ht="37.5" customHeight="1" x14ac:dyDescent="0.25">
      <c r="A20" s="15" t="s">
        <v>8</v>
      </c>
      <c r="B20" s="15">
        <v>16</v>
      </c>
      <c r="C20" s="16" t="s">
        <v>163</v>
      </c>
      <c r="D20" s="10" t="s">
        <v>486</v>
      </c>
      <c r="E20" s="14"/>
      <c r="F20" s="15" t="s">
        <v>156</v>
      </c>
      <c r="G20" s="12">
        <v>5</v>
      </c>
      <c r="H20" s="13">
        <v>481.17</v>
      </c>
      <c r="I20" s="13">
        <v>2405.85</v>
      </c>
      <c r="J20" s="14"/>
      <c r="K20" s="13">
        <f t="shared" si="1"/>
        <v>0</v>
      </c>
    </row>
    <row r="21" spans="1:11" x14ac:dyDescent="0.25">
      <c r="A21" s="5"/>
      <c r="B21" s="5"/>
      <c r="C21" s="7" t="s">
        <v>164</v>
      </c>
      <c r="D21" s="7"/>
      <c r="E21" s="7"/>
      <c r="F21" s="5"/>
      <c r="G21" s="5"/>
      <c r="H21" s="8"/>
      <c r="I21" s="8">
        <v>22059.73</v>
      </c>
      <c r="J21" s="8"/>
      <c r="K21" s="8">
        <f>SUM(K22:K29)</f>
        <v>0</v>
      </c>
    </row>
    <row r="22" spans="1:11" ht="37.5" customHeight="1" x14ac:dyDescent="0.25">
      <c r="A22" s="15" t="s">
        <v>8</v>
      </c>
      <c r="B22" s="15">
        <v>17</v>
      </c>
      <c r="C22" s="16" t="s">
        <v>165</v>
      </c>
      <c r="D22" s="10" t="s">
        <v>487</v>
      </c>
      <c r="E22" s="14"/>
      <c r="F22" s="15" t="s">
        <v>166</v>
      </c>
      <c r="G22" s="12">
        <v>7</v>
      </c>
      <c r="H22" s="13">
        <v>436.89</v>
      </c>
      <c r="I22" s="13">
        <v>3058.23</v>
      </c>
      <c r="J22" s="14"/>
      <c r="K22" s="13">
        <f t="shared" ref="K22:K29" si="2">J22*G22</f>
        <v>0</v>
      </c>
    </row>
    <row r="23" spans="1:11" ht="37.5" customHeight="1" x14ac:dyDescent="0.25">
      <c r="A23" s="15" t="s">
        <v>8</v>
      </c>
      <c r="B23" s="15">
        <v>18</v>
      </c>
      <c r="C23" s="16" t="s">
        <v>167</v>
      </c>
      <c r="D23" s="10" t="s">
        <v>488</v>
      </c>
      <c r="E23" s="14"/>
      <c r="F23" s="15" t="s">
        <v>166</v>
      </c>
      <c r="G23" s="12">
        <v>7</v>
      </c>
      <c r="H23" s="13">
        <v>395.45</v>
      </c>
      <c r="I23" s="13">
        <v>2768.15</v>
      </c>
      <c r="J23" s="14"/>
      <c r="K23" s="13">
        <f t="shared" si="2"/>
        <v>0</v>
      </c>
    </row>
    <row r="24" spans="1:11" ht="37.5" customHeight="1" x14ac:dyDescent="0.25">
      <c r="A24" s="15" t="s">
        <v>8</v>
      </c>
      <c r="B24" s="15">
        <v>19</v>
      </c>
      <c r="C24" s="16" t="s">
        <v>168</v>
      </c>
      <c r="D24" s="10" t="s">
        <v>489</v>
      </c>
      <c r="E24" s="14"/>
      <c r="F24" s="15" t="s">
        <v>166</v>
      </c>
      <c r="G24" s="12">
        <v>7</v>
      </c>
      <c r="H24" s="13">
        <v>412.68</v>
      </c>
      <c r="I24" s="13">
        <v>2888.76</v>
      </c>
      <c r="J24" s="14"/>
      <c r="K24" s="13">
        <f t="shared" si="2"/>
        <v>0</v>
      </c>
    </row>
    <row r="25" spans="1:11" ht="37.5" customHeight="1" x14ac:dyDescent="0.25">
      <c r="A25" s="15" t="s">
        <v>8</v>
      </c>
      <c r="B25" s="15">
        <v>20</v>
      </c>
      <c r="C25" s="16" t="s">
        <v>169</v>
      </c>
      <c r="D25" s="10" t="s">
        <v>490</v>
      </c>
      <c r="E25" s="14"/>
      <c r="F25" s="15" t="s">
        <v>166</v>
      </c>
      <c r="G25" s="12">
        <v>7</v>
      </c>
      <c r="H25" s="13">
        <v>422.24</v>
      </c>
      <c r="I25" s="13">
        <v>2955.6800000000003</v>
      </c>
      <c r="J25" s="14"/>
      <c r="K25" s="13">
        <f t="shared" si="2"/>
        <v>0</v>
      </c>
    </row>
    <row r="26" spans="1:11" ht="37.5" customHeight="1" x14ac:dyDescent="0.25">
      <c r="A26" s="15" t="s">
        <v>8</v>
      </c>
      <c r="B26" s="15">
        <v>21</v>
      </c>
      <c r="C26" s="16" t="s">
        <v>170</v>
      </c>
      <c r="D26" s="10" t="s">
        <v>491</v>
      </c>
      <c r="E26" s="14"/>
      <c r="F26" s="15" t="s">
        <v>166</v>
      </c>
      <c r="G26" s="12">
        <v>7</v>
      </c>
      <c r="H26" s="13">
        <v>383.43</v>
      </c>
      <c r="I26" s="13">
        <v>2684.01</v>
      </c>
      <c r="J26" s="14"/>
      <c r="K26" s="13">
        <f t="shared" si="2"/>
        <v>0</v>
      </c>
    </row>
    <row r="27" spans="1:11" ht="37.5" customHeight="1" x14ac:dyDescent="0.25">
      <c r="A27" s="15" t="s">
        <v>8</v>
      </c>
      <c r="B27" s="15">
        <v>22</v>
      </c>
      <c r="C27" s="16" t="s">
        <v>171</v>
      </c>
      <c r="D27" s="10" t="s">
        <v>492</v>
      </c>
      <c r="E27" s="14"/>
      <c r="F27" s="15" t="s">
        <v>166</v>
      </c>
      <c r="G27" s="12">
        <v>7</v>
      </c>
      <c r="H27" s="13">
        <v>417.76</v>
      </c>
      <c r="I27" s="13">
        <v>2924.3199999999997</v>
      </c>
      <c r="J27" s="14"/>
      <c r="K27" s="13">
        <f t="shared" si="2"/>
        <v>0</v>
      </c>
    </row>
    <row r="28" spans="1:11" ht="37.5" customHeight="1" x14ac:dyDescent="0.25">
      <c r="A28" s="15" t="s">
        <v>8</v>
      </c>
      <c r="B28" s="15">
        <v>23</v>
      </c>
      <c r="C28" s="16" t="s">
        <v>172</v>
      </c>
      <c r="D28" s="10" t="s">
        <v>493</v>
      </c>
      <c r="E28" s="14"/>
      <c r="F28" s="15" t="s">
        <v>166</v>
      </c>
      <c r="G28" s="12">
        <v>7</v>
      </c>
      <c r="H28" s="13">
        <v>383.17</v>
      </c>
      <c r="I28" s="13">
        <v>2682.19</v>
      </c>
      <c r="J28" s="14"/>
      <c r="K28" s="13">
        <f t="shared" si="2"/>
        <v>0</v>
      </c>
    </row>
    <row r="29" spans="1:11" ht="37.5" customHeight="1" x14ac:dyDescent="0.25">
      <c r="A29" s="15" t="s">
        <v>8</v>
      </c>
      <c r="B29" s="15">
        <v>24</v>
      </c>
      <c r="C29" s="16" t="s">
        <v>173</v>
      </c>
      <c r="D29" s="10" t="s">
        <v>494</v>
      </c>
      <c r="E29" s="14"/>
      <c r="F29" s="15" t="s">
        <v>166</v>
      </c>
      <c r="G29" s="12">
        <v>7</v>
      </c>
      <c r="H29" s="13">
        <v>299.77</v>
      </c>
      <c r="I29" s="13">
        <v>2098.39</v>
      </c>
      <c r="J29" s="14"/>
      <c r="K29" s="13">
        <f t="shared" si="2"/>
        <v>0</v>
      </c>
    </row>
    <row r="30" spans="1:11" x14ac:dyDescent="0.25">
      <c r="A30" s="5"/>
      <c r="B30" s="5"/>
      <c r="C30" s="7" t="s">
        <v>174</v>
      </c>
      <c r="D30" s="7"/>
      <c r="E30" s="7"/>
      <c r="F30" s="5"/>
      <c r="G30" s="5"/>
      <c r="H30" s="8"/>
      <c r="I30" s="8">
        <v>7962.27</v>
      </c>
      <c r="J30" s="8"/>
      <c r="K30" s="8">
        <f>SUM(K31:K33)</f>
        <v>0</v>
      </c>
    </row>
    <row r="31" spans="1:11" ht="37.5" customHeight="1" x14ac:dyDescent="0.25">
      <c r="A31" s="15" t="s">
        <v>8</v>
      </c>
      <c r="B31" s="15">
        <v>25</v>
      </c>
      <c r="C31" s="16" t="s">
        <v>175</v>
      </c>
      <c r="D31" s="10" t="s">
        <v>495</v>
      </c>
      <c r="E31" s="14"/>
      <c r="F31" s="15" t="s">
        <v>166</v>
      </c>
      <c r="G31" s="12">
        <v>3</v>
      </c>
      <c r="H31" s="13">
        <v>715.45</v>
      </c>
      <c r="I31" s="13">
        <v>2146.3500000000004</v>
      </c>
      <c r="J31" s="14"/>
      <c r="K31" s="13">
        <f t="shared" ref="K31:K33" si="3">J31*G31</f>
        <v>0</v>
      </c>
    </row>
    <row r="32" spans="1:11" ht="37.5" customHeight="1" x14ac:dyDescent="0.25">
      <c r="A32" s="15" t="s">
        <v>8</v>
      </c>
      <c r="B32" s="15">
        <v>26</v>
      </c>
      <c r="C32" s="16" t="s">
        <v>176</v>
      </c>
      <c r="D32" s="10" t="s">
        <v>496</v>
      </c>
      <c r="E32" s="14"/>
      <c r="F32" s="15" t="s">
        <v>166</v>
      </c>
      <c r="G32" s="12">
        <v>3</v>
      </c>
      <c r="H32" s="13">
        <v>792.83</v>
      </c>
      <c r="I32" s="13">
        <v>2378.4900000000002</v>
      </c>
      <c r="J32" s="14"/>
      <c r="K32" s="13">
        <f t="shared" si="3"/>
        <v>0</v>
      </c>
    </row>
    <row r="33" spans="1:11" ht="37.5" customHeight="1" x14ac:dyDescent="0.25">
      <c r="A33" s="15" t="s">
        <v>8</v>
      </c>
      <c r="B33" s="15">
        <v>27</v>
      </c>
      <c r="C33" s="16" t="s">
        <v>177</v>
      </c>
      <c r="D33" s="10" t="s">
        <v>497</v>
      </c>
      <c r="E33" s="14"/>
      <c r="F33" s="15" t="s">
        <v>166</v>
      </c>
      <c r="G33" s="12">
        <v>3</v>
      </c>
      <c r="H33" s="13">
        <v>1145.81</v>
      </c>
      <c r="I33" s="13">
        <v>3437.43</v>
      </c>
      <c r="J33" s="14"/>
      <c r="K33" s="13">
        <f t="shared" si="3"/>
        <v>0</v>
      </c>
    </row>
    <row r="34" spans="1:11" x14ac:dyDescent="0.25">
      <c r="A34" s="5"/>
      <c r="B34" s="5"/>
      <c r="C34" s="7" t="s">
        <v>178</v>
      </c>
      <c r="D34" s="7"/>
      <c r="E34" s="7"/>
      <c r="F34" s="5"/>
      <c r="G34" s="5"/>
      <c r="H34" s="8"/>
      <c r="I34" s="8">
        <v>8070.9600000000009</v>
      </c>
      <c r="J34" s="8"/>
      <c r="K34" s="8">
        <f>SUM(K35:K36)</f>
        <v>0</v>
      </c>
    </row>
    <row r="35" spans="1:11" ht="37.5" customHeight="1" x14ac:dyDescent="0.25">
      <c r="A35" s="15" t="s">
        <v>8</v>
      </c>
      <c r="B35" s="15">
        <v>28</v>
      </c>
      <c r="C35" s="16" t="s">
        <v>179</v>
      </c>
      <c r="D35" s="10" t="s">
        <v>469</v>
      </c>
      <c r="E35" s="14"/>
      <c r="F35" s="15" t="s">
        <v>156</v>
      </c>
      <c r="G35" s="12">
        <v>5</v>
      </c>
      <c r="H35" s="13">
        <v>642.84</v>
      </c>
      <c r="I35" s="13">
        <v>3214.2000000000003</v>
      </c>
      <c r="J35" s="14"/>
      <c r="K35" s="13">
        <f t="shared" ref="K35:K36" si="4">J35*G35</f>
        <v>0</v>
      </c>
    </row>
    <row r="36" spans="1:11" ht="37.5" customHeight="1" x14ac:dyDescent="0.25">
      <c r="A36" s="15" t="s">
        <v>8</v>
      </c>
      <c r="B36" s="15">
        <v>29</v>
      </c>
      <c r="C36" s="16" t="s">
        <v>180</v>
      </c>
      <c r="D36" s="10" t="s">
        <v>470</v>
      </c>
      <c r="E36" s="14"/>
      <c r="F36" s="15" t="s">
        <v>181</v>
      </c>
      <c r="G36" s="12">
        <v>9</v>
      </c>
      <c r="H36" s="13">
        <v>539.64</v>
      </c>
      <c r="I36" s="13">
        <v>4856.76</v>
      </c>
      <c r="J36" s="14"/>
      <c r="K36" s="13">
        <f t="shared" si="4"/>
        <v>0</v>
      </c>
    </row>
    <row r="37" spans="1:11" x14ac:dyDescent="0.25">
      <c r="A37" s="5"/>
      <c r="B37" s="5"/>
      <c r="C37" s="7" t="s">
        <v>182</v>
      </c>
      <c r="D37" s="7"/>
      <c r="E37" s="7"/>
      <c r="F37" s="5"/>
      <c r="G37" s="5"/>
      <c r="H37" s="8"/>
      <c r="I37" s="8">
        <v>6221.13</v>
      </c>
      <c r="J37" s="8"/>
      <c r="K37" s="8">
        <f>SUM(K38:K39)</f>
        <v>0</v>
      </c>
    </row>
    <row r="38" spans="1:11" ht="37.5" customHeight="1" x14ac:dyDescent="0.25">
      <c r="A38" s="15" t="s">
        <v>8</v>
      </c>
      <c r="B38" s="15">
        <v>30</v>
      </c>
      <c r="C38" s="16" t="s">
        <v>183</v>
      </c>
      <c r="D38" s="10" t="s">
        <v>498</v>
      </c>
      <c r="E38" s="14"/>
      <c r="F38" s="15" t="s">
        <v>146</v>
      </c>
      <c r="G38" s="12">
        <v>3</v>
      </c>
      <c r="H38" s="13">
        <v>574.85</v>
      </c>
      <c r="I38" s="13">
        <v>1724.5500000000002</v>
      </c>
      <c r="J38" s="14"/>
      <c r="K38" s="13">
        <f t="shared" ref="K38:K39" si="5">J38*G38</f>
        <v>0</v>
      </c>
    </row>
    <row r="39" spans="1:11" ht="37.5" customHeight="1" x14ac:dyDescent="0.25">
      <c r="A39" s="15" t="s">
        <v>8</v>
      </c>
      <c r="B39" s="15">
        <v>31</v>
      </c>
      <c r="C39" s="16" t="s">
        <v>184</v>
      </c>
      <c r="D39" s="10" t="s">
        <v>499</v>
      </c>
      <c r="E39" s="14"/>
      <c r="F39" s="15" t="s">
        <v>146</v>
      </c>
      <c r="G39" s="12">
        <v>3</v>
      </c>
      <c r="H39" s="13">
        <v>1498.86</v>
      </c>
      <c r="I39" s="13">
        <v>4496.58</v>
      </c>
      <c r="J39" s="14"/>
      <c r="K39" s="13">
        <f t="shared" si="5"/>
        <v>0</v>
      </c>
    </row>
    <row r="40" spans="1:11" x14ac:dyDescent="0.25">
      <c r="A40" s="5"/>
      <c r="B40" s="5"/>
      <c r="C40" s="7" t="s">
        <v>185</v>
      </c>
      <c r="D40" s="7"/>
      <c r="E40" s="7"/>
      <c r="F40" s="5"/>
      <c r="G40" s="5"/>
      <c r="H40" s="8"/>
      <c r="I40" s="8">
        <v>17652.689999999999</v>
      </c>
      <c r="J40" s="8"/>
      <c r="K40" s="8">
        <f>SUM(K41)</f>
        <v>0</v>
      </c>
    </row>
    <row r="41" spans="1:11" ht="37.5" customHeight="1" x14ac:dyDescent="0.25">
      <c r="A41" s="15" t="s">
        <v>8</v>
      </c>
      <c r="B41" s="15">
        <v>32</v>
      </c>
      <c r="C41" s="16" t="s">
        <v>186</v>
      </c>
      <c r="D41" s="10" t="s">
        <v>500</v>
      </c>
      <c r="E41" s="14"/>
      <c r="F41" s="15" t="s">
        <v>187</v>
      </c>
      <c r="G41" s="12">
        <v>3</v>
      </c>
      <c r="H41" s="13">
        <v>5884.23</v>
      </c>
      <c r="I41" s="13">
        <v>17652.689999999999</v>
      </c>
      <c r="J41" s="14"/>
      <c r="K41" s="13">
        <f>J41*G41</f>
        <v>0</v>
      </c>
    </row>
    <row r="42" spans="1:11" x14ac:dyDescent="0.25">
      <c r="A42" s="5"/>
      <c r="B42" s="5"/>
      <c r="C42" s="7" t="s">
        <v>188</v>
      </c>
      <c r="D42" s="7"/>
      <c r="E42" s="7"/>
      <c r="F42" s="5"/>
      <c r="G42" s="5"/>
      <c r="H42" s="8"/>
      <c r="I42" s="8">
        <v>4253.34</v>
      </c>
      <c r="J42" s="8"/>
      <c r="K42" s="8">
        <f>SUM(K43:K44)</f>
        <v>0</v>
      </c>
    </row>
    <row r="43" spans="1:11" ht="37.5" customHeight="1" x14ac:dyDescent="0.25">
      <c r="A43" s="15" t="s">
        <v>8</v>
      </c>
      <c r="B43" s="15">
        <v>33</v>
      </c>
      <c r="C43" s="16" t="s">
        <v>189</v>
      </c>
      <c r="D43" s="10" t="s">
        <v>501</v>
      </c>
      <c r="E43" s="14"/>
      <c r="F43" s="15" t="s">
        <v>187</v>
      </c>
      <c r="G43" s="12">
        <v>6</v>
      </c>
      <c r="H43" s="13">
        <v>212.71</v>
      </c>
      <c r="I43" s="13">
        <v>1276.26</v>
      </c>
      <c r="J43" s="14"/>
      <c r="K43" s="13">
        <f t="shared" ref="K43:K44" si="6">J43*G43</f>
        <v>0</v>
      </c>
    </row>
    <row r="44" spans="1:11" ht="37.5" customHeight="1" x14ac:dyDescent="0.25">
      <c r="A44" s="15" t="s">
        <v>8</v>
      </c>
      <c r="B44" s="15">
        <v>34</v>
      </c>
      <c r="C44" s="16" t="s">
        <v>190</v>
      </c>
      <c r="D44" s="10" t="s">
        <v>502</v>
      </c>
      <c r="E44" s="14"/>
      <c r="F44" s="15" t="s">
        <v>187</v>
      </c>
      <c r="G44" s="12">
        <v>6</v>
      </c>
      <c r="H44" s="13">
        <v>496.18</v>
      </c>
      <c r="I44" s="13">
        <v>2977.08</v>
      </c>
      <c r="J44" s="14"/>
      <c r="K44" s="13">
        <f t="shared" si="6"/>
        <v>0</v>
      </c>
    </row>
    <row r="45" spans="1:11" x14ac:dyDescent="0.25">
      <c r="A45" s="5"/>
      <c r="B45" s="5"/>
      <c r="C45" s="7" t="s">
        <v>191</v>
      </c>
      <c r="D45" s="7"/>
      <c r="E45" s="7"/>
      <c r="F45" s="5"/>
      <c r="G45" s="5"/>
      <c r="H45" s="8"/>
      <c r="I45" s="8">
        <v>1303.68</v>
      </c>
      <c r="J45" s="8"/>
      <c r="K45" s="8">
        <f>SUM(K46:K47)</f>
        <v>0</v>
      </c>
    </row>
    <row r="46" spans="1:11" ht="37.5" customHeight="1" x14ac:dyDescent="0.25">
      <c r="A46" s="15" t="s">
        <v>8</v>
      </c>
      <c r="B46" s="15">
        <v>35</v>
      </c>
      <c r="C46" s="16" t="s">
        <v>192</v>
      </c>
      <c r="D46" s="10" t="s">
        <v>503</v>
      </c>
      <c r="E46" s="14"/>
      <c r="F46" s="15" t="s">
        <v>187</v>
      </c>
      <c r="G46" s="12">
        <v>6</v>
      </c>
      <c r="H46" s="13">
        <v>82.7</v>
      </c>
      <c r="I46" s="13">
        <v>496.20000000000005</v>
      </c>
      <c r="J46" s="14"/>
      <c r="K46" s="13">
        <f t="shared" ref="K46:K47" si="7">J46*G46</f>
        <v>0</v>
      </c>
    </row>
    <row r="47" spans="1:11" ht="37.5" customHeight="1" x14ac:dyDescent="0.25">
      <c r="A47" s="15" t="s">
        <v>8</v>
      </c>
      <c r="B47" s="15">
        <v>36</v>
      </c>
      <c r="C47" s="16" t="s">
        <v>193</v>
      </c>
      <c r="D47" s="10" t="s">
        <v>504</v>
      </c>
      <c r="E47" s="14"/>
      <c r="F47" s="15" t="s">
        <v>187</v>
      </c>
      <c r="G47" s="12">
        <v>6</v>
      </c>
      <c r="H47" s="13">
        <v>134.58000000000001</v>
      </c>
      <c r="I47" s="13">
        <v>807.48</v>
      </c>
      <c r="J47" s="14"/>
      <c r="K47" s="13">
        <f t="shared" si="7"/>
        <v>0</v>
      </c>
    </row>
    <row r="48" spans="1:11" x14ac:dyDescent="0.25">
      <c r="A48" s="5"/>
      <c r="B48" s="5"/>
      <c r="C48" s="7" t="s">
        <v>194</v>
      </c>
      <c r="D48" s="7"/>
      <c r="E48" s="7"/>
      <c r="F48" s="5"/>
      <c r="G48" s="5"/>
      <c r="H48" s="8"/>
      <c r="I48" s="8">
        <v>2054.3999999999996</v>
      </c>
      <c r="J48" s="8"/>
      <c r="K48" s="8">
        <f>SUM(K49)</f>
        <v>0</v>
      </c>
    </row>
    <row r="49" spans="1:11" ht="37.5" customHeight="1" x14ac:dyDescent="0.25">
      <c r="A49" s="15" t="s">
        <v>8</v>
      </c>
      <c r="B49" s="15">
        <v>37</v>
      </c>
      <c r="C49" s="16" t="s">
        <v>195</v>
      </c>
      <c r="D49" s="10" t="s">
        <v>505</v>
      </c>
      <c r="E49" s="14"/>
      <c r="F49" s="15" t="s">
        <v>187</v>
      </c>
      <c r="G49" s="12">
        <v>3</v>
      </c>
      <c r="H49" s="13">
        <v>684.8</v>
      </c>
      <c r="I49" s="13">
        <v>2054.3999999999996</v>
      </c>
      <c r="J49" s="14"/>
      <c r="K49" s="13">
        <f>J49*G49</f>
        <v>0</v>
      </c>
    </row>
    <row r="50" spans="1:11" x14ac:dyDescent="0.25">
      <c r="A50" s="5"/>
      <c r="B50" s="5"/>
      <c r="C50" s="7" t="s">
        <v>196</v>
      </c>
      <c r="D50" s="7"/>
      <c r="E50" s="7"/>
      <c r="F50" s="5"/>
      <c r="G50" s="5"/>
      <c r="H50" s="8"/>
      <c r="I50" s="8">
        <v>2189.16</v>
      </c>
      <c r="J50" s="8"/>
      <c r="K50" s="8">
        <f>SUM(K51:K53)</f>
        <v>0</v>
      </c>
    </row>
    <row r="51" spans="1:11" ht="37.5" customHeight="1" x14ac:dyDescent="0.25">
      <c r="A51" s="15" t="s">
        <v>8</v>
      </c>
      <c r="B51" s="15">
        <v>38</v>
      </c>
      <c r="C51" s="16" t="s">
        <v>197</v>
      </c>
      <c r="D51" s="10" t="s">
        <v>506</v>
      </c>
      <c r="E51" s="14"/>
      <c r="F51" s="15" t="s">
        <v>104</v>
      </c>
      <c r="G51" s="12">
        <v>3</v>
      </c>
      <c r="H51" s="13">
        <v>165.56</v>
      </c>
      <c r="I51" s="13">
        <v>496.68</v>
      </c>
      <c r="J51" s="14"/>
      <c r="K51" s="13">
        <f t="shared" ref="K51:K53" si="8">J51*G51</f>
        <v>0</v>
      </c>
    </row>
    <row r="52" spans="1:11" ht="37.5" customHeight="1" x14ac:dyDescent="0.25">
      <c r="A52" s="15" t="s">
        <v>8</v>
      </c>
      <c r="B52" s="15">
        <v>39</v>
      </c>
      <c r="C52" s="16" t="s">
        <v>198</v>
      </c>
      <c r="D52" s="10" t="s">
        <v>507</v>
      </c>
      <c r="E52" s="14"/>
      <c r="F52" s="15" t="s">
        <v>104</v>
      </c>
      <c r="G52" s="12">
        <v>3</v>
      </c>
      <c r="H52" s="13">
        <v>315.95999999999998</v>
      </c>
      <c r="I52" s="13">
        <v>947.87999999999988</v>
      </c>
      <c r="J52" s="14"/>
      <c r="K52" s="13">
        <f t="shared" si="8"/>
        <v>0</v>
      </c>
    </row>
    <row r="53" spans="1:11" ht="37.5" customHeight="1" x14ac:dyDescent="0.25">
      <c r="A53" s="15" t="s">
        <v>8</v>
      </c>
      <c r="B53" s="15">
        <v>40</v>
      </c>
      <c r="C53" s="16" t="s">
        <v>199</v>
      </c>
      <c r="D53" s="10" t="s">
        <v>508</v>
      </c>
      <c r="E53" s="14"/>
      <c r="F53" s="15" t="s">
        <v>104</v>
      </c>
      <c r="G53" s="12">
        <v>3</v>
      </c>
      <c r="H53" s="13">
        <v>248.2</v>
      </c>
      <c r="I53" s="13">
        <v>744.59999999999991</v>
      </c>
      <c r="J53" s="14"/>
      <c r="K53" s="13">
        <f t="shared" si="8"/>
        <v>0</v>
      </c>
    </row>
    <row r="54" spans="1:11" x14ac:dyDescent="0.25">
      <c r="A54" s="5"/>
      <c r="B54" s="5"/>
      <c r="C54" s="7" t="s">
        <v>200</v>
      </c>
      <c r="D54" s="7"/>
      <c r="E54" s="7"/>
      <c r="F54" s="5"/>
      <c r="G54" s="5"/>
      <c r="H54" s="8"/>
      <c r="I54" s="8">
        <v>1849.41</v>
      </c>
      <c r="J54" s="8"/>
      <c r="K54" s="8">
        <f>SUM(K55:K56)</f>
        <v>0</v>
      </c>
    </row>
    <row r="55" spans="1:11" ht="37.5" customHeight="1" x14ac:dyDescent="0.25">
      <c r="A55" s="15" t="s">
        <v>8</v>
      </c>
      <c r="B55" s="15">
        <v>41</v>
      </c>
      <c r="C55" s="16" t="s">
        <v>201</v>
      </c>
      <c r="D55" s="10" t="s">
        <v>509</v>
      </c>
      <c r="E55" s="14"/>
      <c r="F55" s="15" t="s">
        <v>104</v>
      </c>
      <c r="G55" s="12">
        <v>3</v>
      </c>
      <c r="H55" s="13">
        <v>207.5</v>
      </c>
      <c r="I55" s="13">
        <v>622.5</v>
      </c>
      <c r="J55" s="14"/>
      <c r="K55" s="13">
        <f t="shared" ref="K55:K56" si="9">J55*G55</f>
        <v>0</v>
      </c>
    </row>
    <row r="56" spans="1:11" ht="37.5" customHeight="1" x14ac:dyDescent="0.25">
      <c r="A56" s="15" t="s">
        <v>8</v>
      </c>
      <c r="B56" s="15">
        <v>42</v>
      </c>
      <c r="C56" s="16" t="s">
        <v>202</v>
      </c>
      <c r="D56" s="10" t="s">
        <v>510</v>
      </c>
      <c r="E56" s="14"/>
      <c r="F56" s="15" t="s">
        <v>104</v>
      </c>
      <c r="G56" s="12">
        <v>3</v>
      </c>
      <c r="H56" s="13">
        <v>408.97</v>
      </c>
      <c r="I56" s="13">
        <v>1226.9100000000001</v>
      </c>
      <c r="J56" s="14"/>
      <c r="K56" s="13">
        <f t="shared" si="9"/>
        <v>0</v>
      </c>
    </row>
    <row r="57" spans="1:11" x14ac:dyDescent="0.25">
      <c r="A57" s="5"/>
      <c r="B57" s="5"/>
      <c r="C57" s="7" t="s">
        <v>203</v>
      </c>
      <c r="D57" s="7"/>
      <c r="E57" s="7"/>
      <c r="F57" s="5"/>
      <c r="G57" s="5"/>
      <c r="H57" s="8"/>
      <c r="I57" s="8">
        <v>3503.37</v>
      </c>
      <c r="J57" s="8"/>
      <c r="K57" s="8">
        <f>SUM(K58:K62)</f>
        <v>0</v>
      </c>
    </row>
    <row r="58" spans="1:11" ht="37.5" customHeight="1" x14ac:dyDescent="0.25">
      <c r="A58" s="15" t="s">
        <v>8</v>
      </c>
      <c r="B58" s="15">
        <v>43</v>
      </c>
      <c r="C58" s="16" t="s">
        <v>204</v>
      </c>
      <c r="D58" s="10" t="s">
        <v>511</v>
      </c>
      <c r="E58" s="14"/>
      <c r="F58" s="15" t="s">
        <v>104</v>
      </c>
      <c r="G58" s="12">
        <v>3</v>
      </c>
      <c r="H58" s="13">
        <v>197.93</v>
      </c>
      <c r="I58" s="13">
        <v>593.69999999999993</v>
      </c>
      <c r="J58" s="14"/>
      <c r="K58" s="13">
        <f t="shared" ref="K58:K62" si="10">J58*G58</f>
        <v>0</v>
      </c>
    </row>
    <row r="59" spans="1:11" ht="37.5" customHeight="1" x14ac:dyDescent="0.25">
      <c r="A59" s="15" t="s">
        <v>8</v>
      </c>
      <c r="B59" s="15">
        <v>44</v>
      </c>
      <c r="C59" s="16" t="s">
        <v>205</v>
      </c>
      <c r="D59" s="10" t="s">
        <v>512</v>
      </c>
      <c r="E59" s="14"/>
      <c r="F59" s="15" t="s">
        <v>104</v>
      </c>
      <c r="G59" s="12">
        <v>3</v>
      </c>
      <c r="H59" s="13">
        <v>197.93</v>
      </c>
      <c r="I59" s="13">
        <v>593.79</v>
      </c>
      <c r="J59" s="14"/>
      <c r="K59" s="13">
        <f t="shared" si="10"/>
        <v>0</v>
      </c>
    </row>
    <row r="60" spans="1:11" ht="37.5" customHeight="1" x14ac:dyDescent="0.25">
      <c r="A60" s="15" t="s">
        <v>8</v>
      </c>
      <c r="B60" s="15">
        <v>45</v>
      </c>
      <c r="C60" s="16" t="s">
        <v>206</v>
      </c>
      <c r="D60" s="10" t="s">
        <v>513</v>
      </c>
      <c r="E60" s="14"/>
      <c r="F60" s="15" t="s">
        <v>104</v>
      </c>
      <c r="G60" s="12">
        <v>3</v>
      </c>
      <c r="H60" s="13">
        <v>197.93</v>
      </c>
      <c r="I60" s="13">
        <v>593.79</v>
      </c>
      <c r="J60" s="14"/>
      <c r="K60" s="13">
        <f t="shared" si="10"/>
        <v>0</v>
      </c>
    </row>
    <row r="61" spans="1:11" ht="37.5" customHeight="1" x14ac:dyDescent="0.25">
      <c r="A61" s="15" t="s">
        <v>8</v>
      </c>
      <c r="B61" s="15">
        <v>46</v>
      </c>
      <c r="C61" s="16" t="s">
        <v>207</v>
      </c>
      <c r="D61" s="10" t="s">
        <v>514</v>
      </c>
      <c r="E61" s="14"/>
      <c r="F61" s="15" t="s">
        <v>104</v>
      </c>
      <c r="G61" s="12">
        <v>3</v>
      </c>
      <c r="H61" s="13">
        <v>197.93</v>
      </c>
      <c r="I61" s="13">
        <v>593.79</v>
      </c>
      <c r="J61" s="14"/>
      <c r="K61" s="13">
        <f t="shared" si="10"/>
        <v>0</v>
      </c>
    </row>
    <row r="62" spans="1:11" ht="37.5" customHeight="1" x14ac:dyDescent="0.25">
      <c r="A62" s="15" t="s">
        <v>8</v>
      </c>
      <c r="B62" s="15">
        <v>47</v>
      </c>
      <c r="C62" s="16" t="s">
        <v>208</v>
      </c>
      <c r="D62" s="10" t="s">
        <v>515</v>
      </c>
      <c r="E62" s="14"/>
      <c r="F62" s="15" t="s">
        <v>104</v>
      </c>
      <c r="G62" s="12">
        <v>3</v>
      </c>
      <c r="H62" s="13">
        <v>376.1</v>
      </c>
      <c r="I62" s="13">
        <v>1128.3000000000002</v>
      </c>
      <c r="J62" s="14"/>
      <c r="K62" s="13">
        <f t="shared" si="10"/>
        <v>0</v>
      </c>
    </row>
    <row r="63" spans="1:11" x14ac:dyDescent="0.25">
      <c r="A63" s="5"/>
      <c r="B63" s="5"/>
      <c r="C63" s="7" t="s">
        <v>209</v>
      </c>
      <c r="D63" s="7"/>
      <c r="E63" s="7"/>
      <c r="F63" s="5"/>
      <c r="G63" s="5"/>
      <c r="H63" s="8"/>
      <c r="I63" s="8">
        <v>319.04999999999995</v>
      </c>
      <c r="J63" s="8"/>
      <c r="K63" s="8">
        <f>SUM(K64)</f>
        <v>0</v>
      </c>
    </row>
    <row r="64" spans="1:11" ht="37.5" customHeight="1" x14ac:dyDescent="0.25">
      <c r="A64" s="15" t="s">
        <v>8</v>
      </c>
      <c r="B64" s="15">
        <v>48</v>
      </c>
      <c r="C64" s="16" t="s">
        <v>210</v>
      </c>
      <c r="D64" s="10" t="s">
        <v>516</v>
      </c>
      <c r="E64" s="14"/>
      <c r="F64" s="15" t="s">
        <v>211</v>
      </c>
      <c r="G64" s="12">
        <v>3</v>
      </c>
      <c r="H64" s="13">
        <v>106.35</v>
      </c>
      <c r="I64" s="13">
        <v>319.04999999999995</v>
      </c>
      <c r="J64" s="14"/>
      <c r="K64" s="13">
        <f>J64*G64</f>
        <v>0</v>
      </c>
    </row>
    <row r="65" spans="1:11" x14ac:dyDescent="0.25">
      <c r="A65" s="5"/>
      <c r="B65" s="5"/>
      <c r="C65" s="7" t="s">
        <v>212</v>
      </c>
      <c r="D65" s="7"/>
      <c r="E65" s="7"/>
      <c r="F65" s="5"/>
      <c r="G65" s="5"/>
      <c r="H65" s="8"/>
      <c r="I65" s="8">
        <v>979.62000000000012</v>
      </c>
      <c r="J65" s="8"/>
      <c r="K65" s="8">
        <f>SUM(K66)</f>
        <v>0</v>
      </c>
    </row>
    <row r="66" spans="1:11" ht="45" customHeight="1" x14ac:dyDescent="0.25">
      <c r="A66" s="15" t="s">
        <v>8</v>
      </c>
      <c r="B66" s="15">
        <v>49</v>
      </c>
      <c r="C66" s="16" t="s">
        <v>213</v>
      </c>
      <c r="D66" s="10" t="s">
        <v>517</v>
      </c>
      <c r="E66" s="14"/>
      <c r="F66" s="15" t="s">
        <v>214</v>
      </c>
      <c r="G66" s="12">
        <v>3</v>
      </c>
      <c r="H66" s="13">
        <v>326.54000000000002</v>
      </c>
      <c r="I66" s="13">
        <v>979.62000000000012</v>
      </c>
      <c r="J66" s="14"/>
      <c r="K66" s="13">
        <f>J66*G66</f>
        <v>0</v>
      </c>
    </row>
    <row r="67" spans="1:11" x14ac:dyDescent="0.25">
      <c r="A67" s="5"/>
      <c r="B67" s="5"/>
      <c r="C67" s="7" t="s">
        <v>215</v>
      </c>
      <c r="D67" s="7"/>
      <c r="E67" s="7"/>
      <c r="F67" s="5"/>
      <c r="G67" s="5"/>
      <c r="H67" s="8"/>
      <c r="I67" s="8">
        <v>2774.3999999999996</v>
      </c>
      <c r="J67" s="8"/>
      <c r="K67" s="8">
        <f>SUM(K68:K70)</f>
        <v>0</v>
      </c>
    </row>
    <row r="68" spans="1:11" ht="45" customHeight="1" x14ac:dyDescent="0.25">
      <c r="A68" s="15" t="s">
        <v>8</v>
      </c>
      <c r="B68" s="15">
        <v>50</v>
      </c>
      <c r="C68" s="16" t="s">
        <v>216</v>
      </c>
      <c r="D68" s="10" t="s">
        <v>518</v>
      </c>
      <c r="E68" s="14"/>
      <c r="F68" s="15" t="s">
        <v>187</v>
      </c>
      <c r="G68" s="12">
        <v>8</v>
      </c>
      <c r="H68" s="13">
        <v>65.78</v>
      </c>
      <c r="I68" s="13">
        <v>526.24</v>
      </c>
      <c r="J68" s="14"/>
      <c r="K68" s="13">
        <f t="shared" ref="K68:K70" si="11">J68*G68</f>
        <v>0</v>
      </c>
    </row>
    <row r="69" spans="1:11" ht="45" customHeight="1" x14ac:dyDescent="0.25">
      <c r="A69" s="15" t="s">
        <v>8</v>
      </c>
      <c r="B69" s="15">
        <v>51</v>
      </c>
      <c r="C69" s="16" t="s">
        <v>217</v>
      </c>
      <c r="D69" s="10" t="s">
        <v>519</v>
      </c>
      <c r="E69" s="14"/>
      <c r="F69" s="15" t="s">
        <v>187</v>
      </c>
      <c r="G69" s="12">
        <v>8</v>
      </c>
      <c r="H69" s="13">
        <v>99.6</v>
      </c>
      <c r="I69" s="13">
        <v>796.8</v>
      </c>
      <c r="J69" s="14"/>
      <c r="K69" s="13">
        <f t="shared" si="11"/>
        <v>0</v>
      </c>
    </row>
    <row r="70" spans="1:11" ht="45" customHeight="1" x14ac:dyDescent="0.25">
      <c r="A70" s="15" t="s">
        <v>8</v>
      </c>
      <c r="B70" s="15">
        <v>52</v>
      </c>
      <c r="C70" s="16" t="s">
        <v>218</v>
      </c>
      <c r="D70" s="10" t="s">
        <v>520</v>
      </c>
      <c r="E70" s="14"/>
      <c r="F70" s="15" t="s">
        <v>187</v>
      </c>
      <c r="G70" s="12">
        <v>8</v>
      </c>
      <c r="H70" s="13">
        <v>181.42</v>
      </c>
      <c r="I70" s="13">
        <v>1451.36</v>
      </c>
      <c r="J70" s="14"/>
      <c r="K70" s="13">
        <f t="shared" si="11"/>
        <v>0</v>
      </c>
    </row>
    <row r="71" spans="1:11" x14ac:dyDescent="0.25">
      <c r="A71" s="5"/>
      <c r="B71" s="5"/>
      <c r="C71" s="7" t="s">
        <v>219</v>
      </c>
      <c r="D71" s="7"/>
      <c r="E71" s="7"/>
      <c r="F71" s="5"/>
      <c r="G71" s="5"/>
      <c r="H71" s="8"/>
      <c r="I71" s="8">
        <v>1295.68</v>
      </c>
      <c r="J71" s="8"/>
      <c r="K71" s="8">
        <f>SUM(K72:K76)</f>
        <v>0</v>
      </c>
    </row>
    <row r="72" spans="1:11" ht="45" customHeight="1" x14ac:dyDescent="0.25">
      <c r="A72" s="15" t="s">
        <v>8</v>
      </c>
      <c r="B72" s="15">
        <v>53</v>
      </c>
      <c r="C72" s="16" t="s">
        <v>220</v>
      </c>
      <c r="D72" s="10" t="s">
        <v>521</v>
      </c>
      <c r="E72" s="14"/>
      <c r="F72" s="15" t="s">
        <v>187</v>
      </c>
      <c r="G72" s="12">
        <v>8</v>
      </c>
      <c r="H72" s="13">
        <v>18.57</v>
      </c>
      <c r="I72" s="13">
        <v>148.56</v>
      </c>
      <c r="J72" s="14"/>
      <c r="K72" s="13">
        <f t="shared" ref="K72:K76" si="12">J72*G72</f>
        <v>0</v>
      </c>
    </row>
    <row r="73" spans="1:11" ht="45" customHeight="1" x14ac:dyDescent="0.25">
      <c r="A73" s="15" t="s">
        <v>8</v>
      </c>
      <c r="B73" s="15">
        <v>54</v>
      </c>
      <c r="C73" s="16" t="s">
        <v>221</v>
      </c>
      <c r="D73" s="10" t="s">
        <v>522</v>
      </c>
      <c r="E73" s="14"/>
      <c r="F73" s="15" t="s">
        <v>187</v>
      </c>
      <c r="G73" s="12">
        <v>8</v>
      </c>
      <c r="H73" s="13">
        <v>36.880000000000003</v>
      </c>
      <c r="I73" s="13">
        <v>295.04000000000002</v>
      </c>
      <c r="J73" s="14"/>
      <c r="K73" s="13">
        <f t="shared" si="12"/>
        <v>0</v>
      </c>
    </row>
    <row r="74" spans="1:11" ht="45" customHeight="1" x14ac:dyDescent="0.25">
      <c r="A74" s="15" t="s">
        <v>8</v>
      </c>
      <c r="B74" s="15">
        <v>55</v>
      </c>
      <c r="C74" s="16" t="s">
        <v>222</v>
      </c>
      <c r="D74" s="10" t="s">
        <v>523</v>
      </c>
      <c r="E74" s="14"/>
      <c r="F74" s="15" t="s">
        <v>187</v>
      </c>
      <c r="G74" s="12">
        <v>8</v>
      </c>
      <c r="H74" s="13">
        <v>53.91</v>
      </c>
      <c r="I74" s="13">
        <v>431.28</v>
      </c>
      <c r="J74" s="14"/>
      <c r="K74" s="13">
        <f t="shared" si="12"/>
        <v>0</v>
      </c>
    </row>
    <row r="75" spans="1:11" ht="45" customHeight="1" x14ac:dyDescent="0.25">
      <c r="A75" s="15" t="s">
        <v>8</v>
      </c>
      <c r="B75" s="15">
        <v>56</v>
      </c>
      <c r="C75" s="16" t="s">
        <v>223</v>
      </c>
      <c r="D75" s="10" t="s">
        <v>524</v>
      </c>
      <c r="E75" s="14"/>
      <c r="F75" s="15" t="s">
        <v>187</v>
      </c>
      <c r="G75" s="12">
        <v>8</v>
      </c>
      <c r="H75" s="13">
        <v>26.3</v>
      </c>
      <c r="I75" s="13">
        <v>210.4</v>
      </c>
      <c r="J75" s="14"/>
      <c r="K75" s="13">
        <f t="shared" si="12"/>
        <v>0</v>
      </c>
    </row>
    <row r="76" spans="1:11" ht="45" customHeight="1" x14ac:dyDescent="0.25">
      <c r="A76" s="15" t="s">
        <v>8</v>
      </c>
      <c r="B76" s="15">
        <v>57</v>
      </c>
      <c r="C76" s="16" t="s">
        <v>224</v>
      </c>
      <c r="D76" s="10" t="s">
        <v>525</v>
      </c>
      <c r="E76" s="14"/>
      <c r="F76" s="15" t="s">
        <v>187</v>
      </c>
      <c r="G76" s="12">
        <v>8</v>
      </c>
      <c r="H76" s="13">
        <v>26.3</v>
      </c>
      <c r="I76" s="13">
        <v>210.4</v>
      </c>
      <c r="J76" s="14"/>
      <c r="K76" s="13">
        <f t="shared" si="12"/>
        <v>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C7574-B265-498A-AE16-F9D2B496464C}">
  <dimension ref="A1:K121"/>
  <sheetViews>
    <sheetView workbookViewId="0">
      <pane ySplit="1" topLeftCell="A2" activePane="bottomLeft" state="frozen"/>
      <selection pane="bottomLeft"/>
    </sheetView>
  </sheetViews>
  <sheetFormatPr defaultColWidth="0" defaultRowHeight="15" zeroHeight="1" x14ac:dyDescent="0.25"/>
  <cols>
    <col min="1" max="1" width="5.28515625" style="1" bestFit="1" customWidth="1"/>
    <col min="2" max="2" width="5.5703125" style="1" bestFit="1" customWidth="1"/>
    <col min="3" max="3" width="142.85546875" style="1" customWidth="1"/>
    <col min="4" max="4" width="140.7109375" style="1" customWidth="1"/>
    <col min="5" max="5" width="17.85546875" style="1" bestFit="1" customWidth="1"/>
    <col min="6" max="6" width="21.28515625" style="1" bestFit="1" customWidth="1"/>
    <col min="7" max="7" width="12.42578125" style="1" bestFit="1" customWidth="1"/>
    <col min="8" max="8" width="22.85546875" style="1" bestFit="1" customWidth="1"/>
    <col min="9" max="9" width="19.7109375" style="1" bestFit="1" customWidth="1"/>
    <col min="10" max="10" width="24.140625" style="1" bestFit="1" customWidth="1"/>
    <col min="11" max="11" width="21" style="1" bestFit="1" customWidth="1"/>
    <col min="12" max="16384" width="0" style="1" hidden="1"/>
  </cols>
  <sheetData>
    <row r="1" spans="1:11" ht="30" x14ac:dyDescent="0.25">
      <c r="A1" s="17" t="s">
        <v>0</v>
      </c>
      <c r="B1" s="17" t="s">
        <v>19</v>
      </c>
      <c r="C1" s="18" t="s">
        <v>1</v>
      </c>
      <c r="D1" s="18" t="s">
        <v>20</v>
      </c>
      <c r="E1" s="18" t="s">
        <v>462</v>
      </c>
      <c r="F1" s="19" t="s">
        <v>21</v>
      </c>
      <c r="G1" s="19" t="s">
        <v>463</v>
      </c>
      <c r="H1" s="20" t="s">
        <v>22</v>
      </c>
      <c r="I1" s="20" t="s">
        <v>464</v>
      </c>
      <c r="J1" s="20" t="s">
        <v>465</v>
      </c>
      <c r="K1" s="20" t="s">
        <v>466</v>
      </c>
    </row>
    <row r="2" spans="1:11" ht="37.5" customHeight="1" x14ac:dyDescent="0.25">
      <c r="A2" s="2">
        <v>4</v>
      </c>
      <c r="B2" s="2"/>
      <c r="C2" s="3" t="s">
        <v>9</v>
      </c>
      <c r="D2" s="3"/>
      <c r="E2" s="3"/>
      <c r="F2" s="2"/>
      <c r="G2" s="2"/>
      <c r="H2" s="4"/>
      <c r="I2" s="4">
        <v>65192.330000000009</v>
      </c>
      <c r="J2" s="4"/>
      <c r="K2" s="4">
        <f>SUM(K3,K5,K8,K14,K16,K20,K24,K28,K32,K36,K40,K44,K48,K52,K56,K58,K65,K72,K77,K80,K83,K92,K95,K97,K102,K104,K112,K119)</f>
        <v>0</v>
      </c>
    </row>
    <row r="3" spans="1:11" x14ac:dyDescent="0.25">
      <c r="A3" s="5"/>
      <c r="B3" s="5"/>
      <c r="C3" s="7" t="s">
        <v>225</v>
      </c>
      <c r="D3" s="7"/>
      <c r="E3" s="7"/>
      <c r="F3" s="5"/>
      <c r="G3" s="5"/>
      <c r="H3" s="8"/>
      <c r="I3" s="8">
        <v>3143.16</v>
      </c>
      <c r="J3" s="8"/>
      <c r="K3" s="8">
        <f>SUM(K4)</f>
        <v>0</v>
      </c>
    </row>
    <row r="4" spans="1:11" ht="37.5" customHeight="1" x14ac:dyDescent="0.25">
      <c r="A4" s="9">
        <v>4</v>
      </c>
      <c r="B4" s="9">
        <v>1</v>
      </c>
      <c r="C4" s="10" t="s">
        <v>226</v>
      </c>
      <c r="D4" s="10" t="s">
        <v>571</v>
      </c>
      <c r="E4" s="14"/>
      <c r="F4" s="15" t="s">
        <v>227</v>
      </c>
      <c r="G4" s="12">
        <v>4</v>
      </c>
      <c r="H4" s="13">
        <v>785.79</v>
      </c>
      <c r="I4" s="13">
        <v>3143.16</v>
      </c>
      <c r="J4" s="14"/>
      <c r="K4" s="13">
        <f>J4*G4</f>
        <v>0</v>
      </c>
    </row>
    <row r="5" spans="1:11" x14ac:dyDescent="0.25">
      <c r="A5" s="5"/>
      <c r="B5" s="5"/>
      <c r="C5" s="7" t="s">
        <v>228</v>
      </c>
      <c r="D5" s="7"/>
      <c r="E5" s="7"/>
      <c r="F5" s="5"/>
      <c r="G5" s="5"/>
      <c r="H5" s="8"/>
      <c r="I5" s="8">
        <v>2160.9</v>
      </c>
      <c r="J5" s="8"/>
      <c r="K5" s="8">
        <f>SUM(K6:K7)</f>
        <v>0</v>
      </c>
    </row>
    <row r="6" spans="1:11" ht="37.5" customHeight="1" x14ac:dyDescent="0.25">
      <c r="A6" s="9">
        <v>4</v>
      </c>
      <c r="B6" s="9">
        <v>2</v>
      </c>
      <c r="C6" s="10" t="s">
        <v>229</v>
      </c>
      <c r="D6" s="10" t="s">
        <v>572</v>
      </c>
      <c r="E6" s="14"/>
      <c r="F6" s="15" t="s">
        <v>227</v>
      </c>
      <c r="G6" s="12">
        <v>10</v>
      </c>
      <c r="H6" s="13">
        <v>92.57</v>
      </c>
      <c r="I6" s="13">
        <v>925.69999999999993</v>
      </c>
      <c r="J6" s="14"/>
      <c r="K6" s="13">
        <f>J6*G6</f>
        <v>0</v>
      </c>
    </row>
    <row r="7" spans="1:11" ht="37.5" customHeight="1" x14ac:dyDescent="0.25">
      <c r="A7" s="9">
        <v>4</v>
      </c>
      <c r="B7" s="9">
        <v>3</v>
      </c>
      <c r="C7" s="10" t="s">
        <v>230</v>
      </c>
      <c r="D7" s="10" t="s">
        <v>573</v>
      </c>
      <c r="E7" s="14"/>
      <c r="F7" s="15" t="s">
        <v>231</v>
      </c>
      <c r="G7" s="12">
        <v>20</v>
      </c>
      <c r="H7" s="13">
        <v>61.76</v>
      </c>
      <c r="I7" s="13">
        <v>1235.2</v>
      </c>
      <c r="J7" s="14"/>
      <c r="K7" s="13">
        <f>J7*G7</f>
        <v>0</v>
      </c>
    </row>
    <row r="8" spans="1:11" x14ac:dyDescent="0.25">
      <c r="A8" s="5"/>
      <c r="B8" s="5"/>
      <c r="C8" s="7" t="s">
        <v>232</v>
      </c>
      <c r="D8" s="7"/>
      <c r="E8" s="7"/>
      <c r="F8" s="5"/>
      <c r="G8" s="5"/>
      <c r="H8" s="8"/>
      <c r="I8" s="8">
        <v>3140.3999999999996</v>
      </c>
      <c r="J8" s="8"/>
      <c r="K8" s="8">
        <f>SUM(K9:K13)</f>
        <v>0</v>
      </c>
    </row>
    <row r="9" spans="1:11" ht="37.5" customHeight="1" x14ac:dyDescent="0.25">
      <c r="A9" s="9">
        <v>4</v>
      </c>
      <c r="B9" s="9">
        <v>4</v>
      </c>
      <c r="C9" s="10" t="s">
        <v>233</v>
      </c>
      <c r="D9" s="10" t="s">
        <v>574</v>
      </c>
      <c r="E9" s="14"/>
      <c r="F9" s="15" t="s">
        <v>214</v>
      </c>
      <c r="G9" s="12">
        <v>6</v>
      </c>
      <c r="H9" s="13">
        <v>63.71</v>
      </c>
      <c r="I9" s="13">
        <v>382.26</v>
      </c>
      <c r="J9" s="14"/>
      <c r="K9" s="13">
        <f>J9*G9</f>
        <v>0</v>
      </c>
    </row>
    <row r="10" spans="1:11" ht="37.5" customHeight="1" x14ac:dyDescent="0.25">
      <c r="A10" s="9">
        <v>4</v>
      </c>
      <c r="B10" s="9">
        <v>5</v>
      </c>
      <c r="C10" s="10" t="s">
        <v>234</v>
      </c>
      <c r="D10" s="10" t="s">
        <v>575</v>
      </c>
      <c r="E10" s="14"/>
      <c r="F10" s="15" t="s">
        <v>214</v>
      </c>
      <c r="G10" s="12">
        <v>6</v>
      </c>
      <c r="H10" s="13">
        <v>85.48</v>
      </c>
      <c r="I10" s="13">
        <v>512.88</v>
      </c>
      <c r="J10" s="14"/>
      <c r="K10" s="13">
        <f>J10*G10</f>
        <v>0</v>
      </c>
    </row>
    <row r="11" spans="1:11" ht="37.5" customHeight="1" x14ac:dyDescent="0.25">
      <c r="A11" s="9">
        <v>4</v>
      </c>
      <c r="B11" s="9">
        <v>6</v>
      </c>
      <c r="C11" s="10" t="s">
        <v>235</v>
      </c>
      <c r="D11" s="10" t="s">
        <v>576</v>
      </c>
      <c r="E11" s="14"/>
      <c r="F11" s="15" t="s">
        <v>214</v>
      </c>
      <c r="G11" s="12">
        <v>6</v>
      </c>
      <c r="H11" s="13">
        <v>64.959999999999994</v>
      </c>
      <c r="I11" s="13">
        <v>389.76</v>
      </c>
      <c r="J11" s="14"/>
      <c r="K11" s="13">
        <f>J11*G11</f>
        <v>0</v>
      </c>
    </row>
    <row r="12" spans="1:11" ht="37.5" customHeight="1" x14ac:dyDescent="0.25">
      <c r="A12" s="9">
        <v>4</v>
      </c>
      <c r="B12" s="9">
        <v>7</v>
      </c>
      <c r="C12" s="10" t="s">
        <v>236</v>
      </c>
      <c r="D12" s="10" t="s">
        <v>577</v>
      </c>
      <c r="E12" s="14"/>
      <c r="F12" s="15" t="s">
        <v>214</v>
      </c>
      <c r="G12" s="12">
        <v>6</v>
      </c>
      <c r="H12" s="13">
        <v>132.46</v>
      </c>
      <c r="I12" s="13">
        <v>794.76</v>
      </c>
      <c r="J12" s="14"/>
      <c r="K12" s="13">
        <f>J12*G12</f>
        <v>0</v>
      </c>
    </row>
    <row r="13" spans="1:11" ht="37.5" customHeight="1" x14ac:dyDescent="0.25">
      <c r="A13" s="9">
        <v>4</v>
      </c>
      <c r="B13" s="9">
        <v>8</v>
      </c>
      <c r="C13" s="10" t="s">
        <v>237</v>
      </c>
      <c r="D13" s="10" t="s">
        <v>578</v>
      </c>
      <c r="E13" s="14"/>
      <c r="F13" s="15" t="s">
        <v>214</v>
      </c>
      <c r="G13" s="12">
        <v>6</v>
      </c>
      <c r="H13" s="13">
        <v>176.79</v>
      </c>
      <c r="I13" s="13">
        <v>1060.74</v>
      </c>
      <c r="J13" s="14"/>
      <c r="K13" s="13">
        <f>J13*G13</f>
        <v>0</v>
      </c>
    </row>
    <row r="14" spans="1:11" x14ac:dyDescent="0.25">
      <c r="A14" s="5"/>
      <c r="B14" s="5"/>
      <c r="C14" s="7" t="s">
        <v>238</v>
      </c>
      <c r="D14" s="7"/>
      <c r="E14" s="7"/>
      <c r="F14" s="5"/>
      <c r="G14" s="5"/>
      <c r="H14" s="8"/>
      <c r="I14" s="8">
        <v>3037.7400000000002</v>
      </c>
      <c r="J14" s="8"/>
      <c r="K14" s="8">
        <f>SUM(K15)</f>
        <v>0</v>
      </c>
    </row>
    <row r="15" spans="1:11" ht="37.5" customHeight="1" x14ac:dyDescent="0.25">
      <c r="A15" s="9">
        <v>4</v>
      </c>
      <c r="B15" s="9">
        <v>9</v>
      </c>
      <c r="C15" s="10" t="s">
        <v>239</v>
      </c>
      <c r="D15" s="10" t="s">
        <v>579</v>
      </c>
      <c r="E15" s="14"/>
      <c r="F15" s="15" t="s">
        <v>240</v>
      </c>
      <c r="G15" s="12">
        <v>6</v>
      </c>
      <c r="H15" s="13">
        <v>506.29</v>
      </c>
      <c r="I15" s="13">
        <v>3037.7400000000002</v>
      </c>
      <c r="J15" s="14"/>
      <c r="K15" s="13">
        <f>J15*G15</f>
        <v>0</v>
      </c>
    </row>
    <row r="16" spans="1:11" x14ac:dyDescent="0.25">
      <c r="A16" s="5"/>
      <c r="B16" s="5"/>
      <c r="C16" s="7" t="s">
        <v>241</v>
      </c>
      <c r="D16" s="7"/>
      <c r="E16" s="7"/>
      <c r="F16" s="5"/>
      <c r="G16" s="5"/>
      <c r="H16" s="8"/>
      <c r="I16" s="8">
        <v>1688.32</v>
      </c>
      <c r="J16" s="8"/>
      <c r="K16" s="8">
        <f>SUM(K17:K19)</f>
        <v>0</v>
      </c>
    </row>
    <row r="17" spans="1:11" ht="37.5" customHeight="1" x14ac:dyDescent="0.25">
      <c r="A17" s="9">
        <v>4</v>
      </c>
      <c r="B17" s="9">
        <v>10</v>
      </c>
      <c r="C17" s="10" t="s">
        <v>242</v>
      </c>
      <c r="D17" s="10" t="s">
        <v>580</v>
      </c>
      <c r="E17" s="14"/>
      <c r="F17" s="15" t="s">
        <v>243</v>
      </c>
      <c r="G17" s="12">
        <v>4</v>
      </c>
      <c r="H17" s="13">
        <v>70.55</v>
      </c>
      <c r="I17" s="13">
        <v>282.2</v>
      </c>
      <c r="J17" s="14"/>
      <c r="K17" s="13">
        <f>J17*G17</f>
        <v>0</v>
      </c>
    </row>
    <row r="18" spans="1:11" ht="37.5" customHeight="1" x14ac:dyDescent="0.25">
      <c r="A18" s="9">
        <v>4</v>
      </c>
      <c r="B18" s="9">
        <v>11</v>
      </c>
      <c r="C18" s="10" t="s">
        <v>244</v>
      </c>
      <c r="D18" s="10" t="s">
        <v>581</v>
      </c>
      <c r="E18" s="14"/>
      <c r="F18" s="15" t="s">
        <v>243</v>
      </c>
      <c r="G18" s="12">
        <v>4</v>
      </c>
      <c r="H18" s="13">
        <v>157.33000000000001</v>
      </c>
      <c r="I18" s="13">
        <v>629.32000000000005</v>
      </c>
      <c r="J18" s="14"/>
      <c r="K18" s="13">
        <f>J18*G18</f>
        <v>0</v>
      </c>
    </row>
    <row r="19" spans="1:11" ht="37.5" customHeight="1" x14ac:dyDescent="0.25">
      <c r="A19" s="9">
        <v>4</v>
      </c>
      <c r="B19" s="9">
        <v>12</v>
      </c>
      <c r="C19" s="10" t="s">
        <v>245</v>
      </c>
      <c r="D19" s="10" t="s">
        <v>582</v>
      </c>
      <c r="E19" s="14"/>
      <c r="F19" s="15" t="s">
        <v>243</v>
      </c>
      <c r="G19" s="12">
        <v>4</v>
      </c>
      <c r="H19" s="13">
        <v>194.2</v>
      </c>
      <c r="I19" s="13">
        <v>776.8</v>
      </c>
      <c r="J19" s="14"/>
      <c r="K19" s="13">
        <f>J19*G19</f>
        <v>0</v>
      </c>
    </row>
    <row r="20" spans="1:11" x14ac:dyDescent="0.25">
      <c r="A20" s="5"/>
      <c r="B20" s="5"/>
      <c r="C20" s="7" t="s">
        <v>246</v>
      </c>
      <c r="D20" s="7"/>
      <c r="E20" s="7"/>
      <c r="F20" s="5"/>
      <c r="G20" s="5"/>
      <c r="H20" s="8"/>
      <c r="I20" s="8">
        <v>1292.96</v>
      </c>
      <c r="J20" s="8"/>
      <c r="K20" s="8">
        <f>SUM(K21:K23)</f>
        <v>0</v>
      </c>
    </row>
    <row r="21" spans="1:11" ht="37.5" customHeight="1" x14ac:dyDescent="0.25">
      <c r="A21" s="9">
        <v>4</v>
      </c>
      <c r="B21" s="9">
        <v>13</v>
      </c>
      <c r="C21" s="10" t="s">
        <v>247</v>
      </c>
      <c r="D21" s="10" t="s">
        <v>583</v>
      </c>
      <c r="E21" s="14"/>
      <c r="F21" s="15" t="s">
        <v>214</v>
      </c>
      <c r="G21" s="12">
        <v>4</v>
      </c>
      <c r="H21" s="13">
        <v>82.12</v>
      </c>
      <c r="I21" s="13">
        <v>328.48</v>
      </c>
      <c r="J21" s="14"/>
      <c r="K21" s="13">
        <f>J21*G21</f>
        <v>0</v>
      </c>
    </row>
    <row r="22" spans="1:11" ht="37.5" customHeight="1" x14ac:dyDescent="0.25">
      <c r="A22" s="9">
        <v>4</v>
      </c>
      <c r="B22" s="9">
        <v>14</v>
      </c>
      <c r="C22" s="10" t="s">
        <v>248</v>
      </c>
      <c r="D22" s="10" t="s">
        <v>584</v>
      </c>
      <c r="E22" s="14"/>
      <c r="F22" s="15" t="s">
        <v>214</v>
      </c>
      <c r="G22" s="12">
        <v>4</v>
      </c>
      <c r="H22" s="13">
        <v>97.6</v>
      </c>
      <c r="I22" s="13">
        <v>390.4</v>
      </c>
      <c r="J22" s="14"/>
      <c r="K22" s="13">
        <f>J22*G22</f>
        <v>0</v>
      </c>
    </row>
    <row r="23" spans="1:11" ht="37.5" customHeight="1" x14ac:dyDescent="0.25">
      <c r="A23" s="9">
        <v>4</v>
      </c>
      <c r="B23" s="9">
        <v>15</v>
      </c>
      <c r="C23" s="10" t="s">
        <v>249</v>
      </c>
      <c r="D23" s="10" t="s">
        <v>585</v>
      </c>
      <c r="E23" s="14"/>
      <c r="F23" s="15" t="s">
        <v>214</v>
      </c>
      <c r="G23" s="12">
        <v>4</v>
      </c>
      <c r="H23" s="13">
        <v>143.52000000000001</v>
      </c>
      <c r="I23" s="13">
        <v>574.08000000000004</v>
      </c>
      <c r="J23" s="14"/>
      <c r="K23" s="13">
        <f>J23*G23</f>
        <v>0</v>
      </c>
    </row>
    <row r="24" spans="1:11" x14ac:dyDescent="0.25">
      <c r="A24" s="5"/>
      <c r="B24" s="5"/>
      <c r="C24" s="7" t="s">
        <v>250</v>
      </c>
      <c r="D24" s="7"/>
      <c r="E24" s="7"/>
      <c r="F24" s="5"/>
      <c r="G24" s="5"/>
      <c r="H24" s="8"/>
      <c r="I24" s="8">
        <v>597.55999999999995</v>
      </c>
      <c r="J24" s="8"/>
      <c r="K24" s="8">
        <f>SUM(K25:K27)</f>
        <v>0</v>
      </c>
    </row>
    <row r="25" spans="1:11" ht="37.5" customHeight="1" x14ac:dyDescent="0.25">
      <c r="A25" s="9">
        <v>4</v>
      </c>
      <c r="B25" s="9">
        <v>16</v>
      </c>
      <c r="C25" s="10" t="s">
        <v>251</v>
      </c>
      <c r="D25" s="10" t="s">
        <v>586</v>
      </c>
      <c r="E25" s="14"/>
      <c r="F25" s="15" t="s">
        <v>214</v>
      </c>
      <c r="G25" s="12">
        <v>4</v>
      </c>
      <c r="H25" s="13">
        <v>28.04</v>
      </c>
      <c r="I25" s="13">
        <v>112.16</v>
      </c>
      <c r="J25" s="14"/>
      <c r="K25" s="13">
        <f t="shared" ref="K25:K27" si="0">J25*G25</f>
        <v>0</v>
      </c>
    </row>
    <row r="26" spans="1:11" ht="37.5" customHeight="1" x14ac:dyDescent="0.25">
      <c r="A26" s="9">
        <v>4</v>
      </c>
      <c r="B26" s="9">
        <v>17</v>
      </c>
      <c r="C26" s="10" t="s">
        <v>252</v>
      </c>
      <c r="D26" s="10" t="s">
        <v>587</v>
      </c>
      <c r="E26" s="14"/>
      <c r="F26" s="15" t="s">
        <v>214</v>
      </c>
      <c r="G26" s="12">
        <v>4</v>
      </c>
      <c r="H26" s="13">
        <v>58.25</v>
      </c>
      <c r="I26" s="13">
        <v>233</v>
      </c>
      <c r="J26" s="14"/>
      <c r="K26" s="13">
        <f t="shared" si="0"/>
        <v>0</v>
      </c>
    </row>
    <row r="27" spans="1:11" ht="37.5" customHeight="1" x14ac:dyDescent="0.25">
      <c r="A27" s="9">
        <v>4</v>
      </c>
      <c r="B27" s="9">
        <v>18</v>
      </c>
      <c r="C27" s="10" t="s">
        <v>253</v>
      </c>
      <c r="D27" s="10" t="s">
        <v>588</v>
      </c>
      <c r="E27" s="14"/>
      <c r="F27" s="15" t="s">
        <v>214</v>
      </c>
      <c r="G27" s="12">
        <v>4</v>
      </c>
      <c r="H27" s="13">
        <v>63.1</v>
      </c>
      <c r="I27" s="13">
        <v>252.4</v>
      </c>
      <c r="J27" s="14"/>
      <c r="K27" s="13">
        <f t="shared" si="0"/>
        <v>0</v>
      </c>
    </row>
    <row r="28" spans="1:11" x14ac:dyDescent="0.25">
      <c r="A28" s="5"/>
      <c r="B28" s="5"/>
      <c r="C28" s="7" t="s">
        <v>254</v>
      </c>
      <c r="D28" s="7"/>
      <c r="E28" s="7"/>
      <c r="F28" s="5"/>
      <c r="G28" s="5"/>
      <c r="H28" s="8"/>
      <c r="I28" s="8">
        <v>1582.24</v>
      </c>
      <c r="J28" s="8"/>
      <c r="K28" s="8">
        <f>SUM(K29:K31)</f>
        <v>0</v>
      </c>
    </row>
    <row r="29" spans="1:11" ht="37.5" customHeight="1" x14ac:dyDescent="0.25">
      <c r="A29" s="9">
        <v>4</v>
      </c>
      <c r="B29" s="9">
        <v>19</v>
      </c>
      <c r="C29" s="10" t="s">
        <v>255</v>
      </c>
      <c r="D29" s="10" t="s">
        <v>589</v>
      </c>
      <c r="E29" s="14"/>
      <c r="F29" s="15" t="s">
        <v>214</v>
      </c>
      <c r="G29" s="12">
        <v>4</v>
      </c>
      <c r="H29" s="13">
        <v>103.92</v>
      </c>
      <c r="I29" s="13">
        <v>415.68</v>
      </c>
      <c r="J29" s="14"/>
      <c r="K29" s="13">
        <f t="shared" ref="K29:K31" si="1">J29*G29</f>
        <v>0</v>
      </c>
    </row>
    <row r="30" spans="1:11" ht="37.5" customHeight="1" x14ac:dyDescent="0.25">
      <c r="A30" s="9">
        <v>4</v>
      </c>
      <c r="B30" s="9">
        <v>20</v>
      </c>
      <c r="C30" s="10" t="s">
        <v>256</v>
      </c>
      <c r="D30" s="10" t="s">
        <v>590</v>
      </c>
      <c r="E30" s="14"/>
      <c r="F30" s="15" t="s">
        <v>214</v>
      </c>
      <c r="G30" s="12">
        <v>4</v>
      </c>
      <c r="H30" s="13">
        <v>141.19</v>
      </c>
      <c r="I30" s="13">
        <v>564.76</v>
      </c>
      <c r="J30" s="14"/>
      <c r="K30" s="13">
        <f t="shared" si="1"/>
        <v>0</v>
      </c>
    </row>
    <row r="31" spans="1:11" ht="37.5" customHeight="1" x14ac:dyDescent="0.25">
      <c r="A31" s="9">
        <v>4</v>
      </c>
      <c r="B31" s="9">
        <v>21</v>
      </c>
      <c r="C31" s="10" t="s">
        <v>257</v>
      </c>
      <c r="D31" s="10" t="s">
        <v>591</v>
      </c>
      <c r="E31" s="14"/>
      <c r="F31" s="15" t="s">
        <v>214</v>
      </c>
      <c r="G31" s="12">
        <v>4</v>
      </c>
      <c r="H31" s="13">
        <v>150.44999999999999</v>
      </c>
      <c r="I31" s="13">
        <v>601.79999999999995</v>
      </c>
      <c r="J31" s="14"/>
      <c r="K31" s="13">
        <f t="shared" si="1"/>
        <v>0</v>
      </c>
    </row>
    <row r="32" spans="1:11" x14ac:dyDescent="0.25">
      <c r="A32" s="5"/>
      <c r="B32" s="5"/>
      <c r="C32" s="7" t="s">
        <v>258</v>
      </c>
      <c r="D32" s="7"/>
      <c r="E32" s="7"/>
      <c r="F32" s="5"/>
      <c r="G32" s="5"/>
      <c r="H32" s="8"/>
      <c r="I32" s="8">
        <v>3296.16</v>
      </c>
      <c r="J32" s="8"/>
      <c r="K32" s="8">
        <f>SUM(K33:K35)</f>
        <v>0</v>
      </c>
    </row>
    <row r="33" spans="1:11" ht="37.5" customHeight="1" x14ac:dyDescent="0.25">
      <c r="A33" s="9">
        <v>4</v>
      </c>
      <c r="B33" s="9">
        <v>22</v>
      </c>
      <c r="C33" s="10" t="s">
        <v>259</v>
      </c>
      <c r="D33" s="10" t="s">
        <v>592</v>
      </c>
      <c r="E33" s="14"/>
      <c r="F33" s="15" t="s">
        <v>214</v>
      </c>
      <c r="G33" s="12">
        <v>4</v>
      </c>
      <c r="H33" s="13">
        <v>147.68</v>
      </c>
      <c r="I33" s="13">
        <v>590.72</v>
      </c>
      <c r="J33" s="14"/>
      <c r="K33" s="13">
        <f t="shared" ref="K33:K35" si="2">J33*G33</f>
        <v>0</v>
      </c>
    </row>
    <row r="34" spans="1:11" ht="37.5" customHeight="1" x14ac:dyDescent="0.25">
      <c r="A34" s="9">
        <v>4</v>
      </c>
      <c r="B34" s="9">
        <v>23</v>
      </c>
      <c r="C34" s="10" t="s">
        <v>260</v>
      </c>
      <c r="D34" s="10" t="s">
        <v>593</v>
      </c>
      <c r="E34" s="14"/>
      <c r="F34" s="15" t="s">
        <v>214</v>
      </c>
      <c r="G34" s="12">
        <v>4</v>
      </c>
      <c r="H34" s="13">
        <v>287.69</v>
      </c>
      <c r="I34" s="13">
        <v>1150.76</v>
      </c>
      <c r="J34" s="14"/>
      <c r="K34" s="13">
        <f t="shared" si="2"/>
        <v>0</v>
      </c>
    </row>
    <row r="35" spans="1:11" ht="37.5" customHeight="1" x14ac:dyDescent="0.25">
      <c r="A35" s="9">
        <v>4</v>
      </c>
      <c r="B35" s="9">
        <v>24</v>
      </c>
      <c r="C35" s="10" t="s">
        <v>261</v>
      </c>
      <c r="D35" s="10" t="s">
        <v>594</v>
      </c>
      <c r="E35" s="14"/>
      <c r="F35" s="15" t="s">
        <v>214</v>
      </c>
      <c r="G35" s="12">
        <v>4</v>
      </c>
      <c r="H35" s="13">
        <v>388.67</v>
      </c>
      <c r="I35" s="13">
        <v>1554.68</v>
      </c>
      <c r="J35" s="14"/>
      <c r="K35" s="13">
        <f t="shared" si="2"/>
        <v>0</v>
      </c>
    </row>
    <row r="36" spans="1:11" x14ac:dyDescent="0.25">
      <c r="A36" s="5"/>
      <c r="B36" s="5"/>
      <c r="C36" s="7" t="s">
        <v>262</v>
      </c>
      <c r="D36" s="7"/>
      <c r="E36" s="7"/>
      <c r="F36" s="5"/>
      <c r="G36" s="5"/>
      <c r="H36" s="8"/>
      <c r="I36" s="8">
        <v>2846.5600000000004</v>
      </c>
      <c r="J36" s="8"/>
      <c r="K36" s="8">
        <f>SUM(K37:K39)</f>
        <v>0</v>
      </c>
    </row>
    <row r="37" spans="1:11" ht="37.5" customHeight="1" x14ac:dyDescent="0.25">
      <c r="A37" s="9">
        <v>4</v>
      </c>
      <c r="B37" s="9">
        <v>25</v>
      </c>
      <c r="C37" s="10" t="s">
        <v>263</v>
      </c>
      <c r="D37" s="10" t="s">
        <v>595</v>
      </c>
      <c r="E37" s="14"/>
      <c r="F37" s="15" t="s">
        <v>214</v>
      </c>
      <c r="G37" s="12">
        <v>4</v>
      </c>
      <c r="H37" s="13">
        <v>111.38</v>
      </c>
      <c r="I37" s="13">
        <v>445.52</v>
      </c>
      <c r="J37" s="14"/>
      <c r="K37" s="13">
        <f t="shared" ref="K37:K39" si="3">J37*G37</f>
        <v>0</v>
      </c>
    </row>
    <row r="38" spans="1:11" ht="37.5" customHeight="1" x14ac:dyDescent="0.25">
      <c r="A38" s="9">
        <v>4</v>
      </c>
      <c r="B38" s="9">
        <v>26</v>
      </c>
      <c r="C38" s="10" t="s">
        <v>264</v>
      </c>
      <c r="D38" s="10" t="s">
        <v>596</v>
      </c>
      <c r="E38" s="14"/>
      <c r="F38" s="15" t="s">
        <v>214</v>
      </c>
      <c r="G38" s="12">
        <v>4</v>
      </c>
      <c r="H38" s="13">
        <v>235.1</v>
      </c>
      <c r="I38" s="13">
        <v>940.4</v>
      </c>
      <c r="J38" s="14"/>
      <c r="K38" s="13">
        <f t="shared" si="3"/>
        <v>0</v>
      </c>
    </row>
    <row r="39" spans="1:11" ht="37.5" customHeight="1" x14ac:dyDescent="0.25">
      <c r="A39" s="9">
        <v>4</v>
      </c>
      <c r="B39" s="9">
        <v>27</v>
      </c>
      <c r="C39" s="10" t="s">
        <v>265</v>
      </c>
      <c r="D39" s="10" t="s">
        <v>597</v>
      </c>
      <c r="E39" s="14"/>
      <c r="F39" s="15" t="s">
        <v>214</v>
      </c>
      <c r="G39" s="12">
        <v>4</v>
      </c>
      <c r="H39" s="13">
        <v>365.16</v>
      </c>
      <c r="I39" s="13">
        <v>1460.64</v>
      </c>
      <c r="J39" s="14"/>
      <c r="K39" s="13">
        <f t="shared" si="3"/>
        <v>0</v>
      </c>
    </row>
    <row r="40" spans="1:11" x14ac:dyDescent="0.25">
      <c r="A40" s="5"/>
      <c r="B40" s="5"/>
      <c r="C40" s="7" t="s">
        <v>266</v>
      </c>
      <c r="D40" s="7"/>
      <c r="E40" s="7"/>
      <c r="F40" s="5"/>
      <c r="G40" s="5"/>
      <c r="H40" s="8"/>
      <c r="I40" s="8">
        <v>1536.68</v>
      </c>
      <c r="J40" s="8"/>
      <c r="K40" s="8">
        <f>SUM(K41:K43)</f>
        <v>0</v>
      </c>
    </row>
    <row r="41" spans="1:11" ht="37.5" customHeight="1" x14ac:dyDescent="0.25">
      <c r="A41" s="9">
        <v>4</v>
      </c>
      <c r="B41" s="9">
        <v>28</v>
      </c>
      <c r="C41" s="10" t="s">
        <v>267</v>
      </c>
      <c r="D41" s="10" t="s">
        <v>598</v>
      </c>
      <c r="E41" s="14"/>
      <c r="F41" s="15" t="s">
        <v>214</v>
      </c>
      <c r="G41" s="12">
        <v>4</v>
      </c>
      <c r="H41" s="13">
        <v>66.400000000000006</v>
      </c>
      <c r="I41" s="13">
        <v>265.60000000000002</v>
      </c>
      <c r="J41" s="14"/>
      <c r="K41" s="13">
        <f t="shared" ref="K41:K43" si="4">J41*G41</f>
        <v>0</v>
      </c>
    </row>
    <row r="42" spans="1:11" ht="37.5" customHeight="1" x14ac:dyDescent="0.25">
      <c r="A42" s="9">
        <v>4</v>
      </c>
      <c r="B42" s="9">
        <v>29</v>
      </c>
      <c r="C42" s="10" t="s">
        <v>268</v>
      </c>
      <c r="D42" s="10" t="s">
        <v>599</v>
      </c>
      <c r="E42" s="14"/>
      <c r="F42" s="15" t="s">
        <v>214</v>
      </c>
      <c r="G42" s="12">
        <v>4</v>
      </c>
      <c r="H42" s="13">
        <v>85.01</v>
      </c>
      <c r="I42" s="13">
        <v>340.04</v>
      </c>
      <c r="J42" s="14"/>
      <c r="K42" s="13">
        <f t="shared" si="4"/>
        <v>0</v>
      </c>
    </row>
    <row r="43" spans="1:11" ht="37.5" customHeight="1" x14ac:dyDescent="0.25">
      <c r="A43" s="9">
        <v>4</v>
      </c>
      <c r="B43" s="9">
        <v>30</v>
      </c>
      <c r="C43" s="10" t="s">
        <v>269</v>
      </c>
      <c r="D43" s="10" t="s">
        <v>600</v>
      </c>
      <c r="E43" s="14"/>
      <c r="F43" s="15" t="s">
        <v>214</v>
      </c>
      <c r="G43" s="12">
        <v>4</v>
      </c>
      <c r="H43" s="13">
        <v>232.76</v>
      </c>
      <c r="I43" s="13">
        <v>931.04</v>
      </c>
      <c r="J43" s="14"/>
      <c r="K43" s="13">
        <f t="shared" si="4"/>
        <v>0</v>
      </c>
    </row>
    <row r="44" spans="1:11" x14ac:dyDescent="0.25">
      <c r="A44" s="5"/>
      <c r="B44" s="5"/>
      <c r="C44" s="7" t="s">
        <v>270</v>
      </c>
      <c r="D44" s="7"/>
      <c r="E44" s="7"/>
      <c r="F44" s="5"/>
      <c r="G44" s="5"/>
      <c r="H44" s="8"/>
      <c r="I44" s="8">
        <v>945.68000000000006</v>
      </c>
      <c r="J44" s="8"/>
      <c r="K44" s="8">
        <f>SUM(K45:K47)</f>
        <v>0</v>
      </c>
    </row>
    <row r="45" spans="1:11" ht="37.5" customHeight="1" x14ac:dyDescent="0.25">
      <c r="A45" s="9">
        <v>4</v>
      </c>
      <c r="B45" s="9">
        <v>31</v>
      </c>
      <c r="C45" s="10" t="s">
        <v>271</v>
      </c>
      <c r="D45" s="10" t="s">
        <v>601</v>
      </c>
      <c r="E45" s="14"/>
      <c r="F45" s="15" t="s">
        <v>214</v>
      </c>
      <c r="G45" s="12">
        <v>4</v>
      </c>
      <c r="H45" s="13">
        <v>48.78</v>
      </c>
      <c r="I45" s="13">
        <v>195.12</v>
      </c>
      <c r="J45" s="14"/>
      <c r="K45" s="13">
        <f t="shared" ref="K45:K47" si="5">J45*G45</f>
        <v>0</v>
      </c>
    </row>
    <row r="46" spans="1:11" ht="37.5" customHeight="1" x14ac:dyDescent="0.25">
      <c r="A46" s="9">
        <v>4</v>
      </c>
      <c r="B46" s="9">
        <v>32</v>
      </c>
      <c r="C46" s="10" t="s">
        <v>272</v>
      </c>
      <c r="D46" s="10" t="s">
        <v>602</v>
      </c>
      <c r="E46" s="14"/>
      <c r="F46" s="15" t="s">
        <v>214</v>
      </c>
      <c r="G46" s="12">
        <v>4</v>
      </c>
      <c r="H46" s="13">
        <v>71.760000000000005</v>
      </c>
      <c r="I46" s="13">
        <v>287.04000000000002</v>
      </c>
      <c r="J46" s="14"/>
      <c r="K46" s="13">
        <f t="shared" si="5"/>
        <v>0</v>
      </c>
    </row>
    <row r="47" spans="1:11" ht="37.5" customHeight="1" x14ac:dyDescent="0.25">
      <c r="A47" s="9">
        <v>4</v>
      </c>
      <c r="B47" s="9">
        <v>33</v>
      </c>
      <c r="C47" s="10" t="s">
        <v>273</v>
      </c>
      <c r="D47" s="10" t="s">
        <v>603</v>
      </c>
      <c r="E47" s="14"/>
      <c r="F47" s="15" t="s">
        <v>214</v>
      </c>
      <c r="G47" s="12">
        <v>4</v>
      </c>
      <c r="H47" s="13">
        <v>115.88</v>
      </c>
      <c r="I47" s="13">
        <v>463.52</v>
      </c>
      <c r="J47" s="14"/>
      <c r="K47" s="13">
        <f t="shared" si="5"/>
        <v>0</v>
      </c>
    </row>
    <row r="48" spans="1:11" x14ac:dyDescent="0.25">
      <c r="A48" s="5"/>
      <c r="B48" s="5"/>
      <c r="C48" s="7" t="s">
        <v>274</v>
      </c>
      <c r="D48" s="7"/>
      <c r="E48" s="7"/>
      <c r="F48" s="5"/>
      <c r="G48" s="5"/>
      <c r="H48" s="8"/>
      <c r="I48" s="8">
        <v>2357.12</v>
      </c>
      <c r="J48" s="8"/>
      <c r="K48" s="8">
        <f>SUM(K49:K51)</f>
        <v>0</v>
      </c>
    </row>
    <row r="49" spans="1:11" ht="37.5" customHeight="1" x14ac:dyDescent="0.25">
      <c r="A49" s="9">
        <v>4</v>
      </c>
      <c r="B49" s="9">
        <v>34</v>
      </c>
      <c r="C49" s="10" t="s">
        <v>275</v>
      </c>
      <c r="D49" s="10" t="s">
        <v>604</v>
      </c>
      <c r="E49" s="14"/>
      <c r="F49" s="15" t="s">
        <v>214</v>
      </c>
      <c r="G49" s="12">
        <v>4</v>
      </c>
      <c r="H49" s="13">
        <v>93.9</v>
      </c>
      <c r="I49" s="13">
        <v>375.6</v>
      </c>
      <c r="J49" s="14"/>
      <c r="K49" s="13">
        <f t="shared" ref="K49:K51" si="6">J49*G49</f>
        <v>0</v>
      </c>
    </row>
    <row r="50" spans="1:11" ht="37.5" customHeight="1" x14ac:dyDescent="0.25">
      <c r="A50" s="9">
        <v>4</v>
      </c>
      <c r="B50" s="9">
        <v>35</v>
      </c>
      <c r="C50" s="10" t="s">
        <v>276</v>
      </c>
      <c r="D50" s="10" t="s">
        <v>605</v>
      </c>
      <c r="E50" s="14"/>
      <c r="F50" s="15" t="s">
        <v>214</v>
      </c>
      <c r="G50" s="12">
        <v>4</v>
      </c>
      <c r="H50" s="13">
        <v>205.43</v>
      </c>
      <c r="I50" s="13">
        <v>821.72</v>
      </c>
      <c r="J50" s="14"/>
      <c r="K50" s="13">
        <f t="shared" si="6"/>
        <v>0</v>
      </c>
    </row>
    <row r="51" spans="1:11" ht="37.5" customHeight="1" x14ac:dyDescent="0.25">
      <c r="A51" s="9">
        <v>4</v>
      </c>
      <c r="B51" s="9">
        <v>36</v>
      </c>
      <c r="C51" s="10" t="s">
        <v>277</v>
      </c>
      <c r="D51" s="10" t="s">
        <v>606</v>
      </c>
      <c r="E51" s="14"/>
      <c r="F51" s="15" t="s">
        <v>214</v>
      </c>
      <c r="G51" s="12">
        <v>4</v>
      </c>
      <c r="H51" s="13">
        <v>289.95</v>
      </c>
      <c r="I51" s="13">
        <v>1159.8</v>
      </c>
      <c r="J51" s="14"/>
      <c r="K51" s="13">
        <f t="shared" si="6"/>
        <v>0</v>
      </c>
    </row>
    <row r="52" spans="1:11" x14ac:dyDescent="0.25">
      <c r="A52" s="5"/>
      <c r="B52" s="5"/>
      <c r="C52" s="7" t="s">
        <v>278</v>
      </c>
      <c r="D52" s="7"/>
      <c r="E52" s="7"/>
      <c r="F52" s="5"/>
      <c r="G52" s="5"/>
      <c r="H52" s="8"/>
      <c r="I52" s="8">
        <v>3452.84</v>
      </c>
      <c r="J52" s="8"/>
      <c r="K52" s="8">
        <f>SUM(K53:K55)</f>
        <v>0</v>
      </c>
    </row>
    <row r="53" spans="1:11" ht="37.5" customHeight="1" x14ac:dyDescent="0.25">
      <c r="A53" s="9">
        <v>4</v>
      </c>
      <c r="B53" s="9">
        <v>37</v>
      </c>
      <c r="C53" s="10" t="s">
        <v>279</v>
      </c>
      <c r="D53" s="10" t="s">
        <v>607</v>
      </c>
      <c r="E53" s="14"/>
      <c r="F53" s="15" t="s">
        <v>214</v>
      </c>
      <c r="G53" s="12">
        <v>4</v>
      </c>
      <c r="H53" s="13">
        <v>134.83000000000001</v>
      </c>
      <c r="I53" s="13">
        <v>539.32000000000005</v>
      </c>
      <c r="J53" s="14"/>
      <c r="K53" s="13">
        <f t="shared" ref="K53:K55" si="7">J53*G53</f>
        <v>0</v>
      </c>
    </row>
    <row r="54" spans="1:11" ht="37.5" customHeight="1" x14ac:dyDescent="0.25">
      <c r="A54" s="9">
        <v>4</v>
      </c>
      <c r="B54" s="9">
        <v>38</v>
      </c>
      <c r="C54" s="10" t="s">
        <v>280</v>
      </c>
      <c r="D54" s="10" t="s">
        <v>608</v>
      </c>
      <c r="E54" s="14"/>
      <c r="F54" s="15" t="s">
        <v>214</v>
      </c>
      <c r="G54" s="12">
        <v>4</v>
      </c>
      <c r="H54" s="13">
        <v>288.23</v>
      </c>
      <c r="I54" s="13">
        <v>1152.92</v>
      </c>
      <c r="J54" s="14"/>
      <c r="K54" s="13">
        <f t="shared" si="7"/>
        <v>0</v>
      </c>
    </row>
    <row r="55" spans="1:11" ht="37.5" customHeight="1" x14ac:dyDescent="0.25">
      <c r="A55" s="9">
        <v>4</v>
      </c>
      <c r="B55" s="9">
        <v>39</v>
      </c>
      <c r="C55" s="10" t="s">
        <v>281</v>
      </c>
      <c r="D55" s="10" t="s">
        <v>609</v>
      </c>
      <c r="E55" s="14"/>
      <c r="F55" s="15" t="s">
        <v>214</v>
      </c>
      <c r="G55" s="12">
        <v>4</v>
      </c>
      <c r="H55" s="13">
        <v>440.15</v>
      </c>
      <c r="I55" s="13">
        <v>1760.6</v>
      </c>
      <c r="J55" s="14"/>
      <c r="K55" s="13">
        <f t="shared" si="7"/>
        <v>0</v>
      </c>
    </row>
    <row r="56" spans="1:11" x14ac:dyDescent="0.25">
      <c r="A56" s="5"/>
      <c r="B56" s="5"/>
      <c r="C56" s="7" t="s">
        <v>282</v>
      </c>
      <c r="D56" s="7"/>
      <c r="E56" s="7"/>
      <c r="F56" s="5"/>
      <c r="G56" s="5"/>
      <c r="H56" s="8"/>
      <c r="I56" s="8">
        <v>1086.8399999999999</v>
      </c>
      <c r="J56" s="8"/>
      <c r="K56" s="8">
        <f>SUM(K57)</f>
        <v>0</v>
      </c>
    </row>
    <row r="57" spans="1:11" ht="37.5" customHeight="1" x14ac:dyDescent="0.25">
      <c r="A57" s="9">
        <v>4</v>
      </c>
      <c r="B57" s="9">
        <v>40</v>
      </c>
      <c r="C57" s="10" t="s">
        <v>283</v>
      </c>
      <c r="D57" s="10" t="s">
        <v>610</v>
      </c>
      <c r="E57" s="14"/>
      <c r="F57" s="15" t="s">
        <v>214</v>
      </c>
      <c r="G57" s="12">
        <v>4</v>
      </c>
      <c r="H57" s="13">
        <v>271.70999999999998</v>
      </c>
      <c r="I57" s="13">
        <v>1086.8399999999999</v>
      </c>
      <c r="J57" s="14"/>
      <c r="K57" s="13">
        <f>J57*G57</f>
        <v>0</v>
      </c>
    </row>
    <row r="58" spans="1:11" x14ac:dyDescent="0.25">
      <c r="A58" s="5"/>
      <c r="B58" s="5"/>
      <c r="C58" s="7" t="s">
        <v>284</v>
      </c>
      <c r="D58" s="7"/>
      <c r="E58" s="7"/>
      <c r="F58" s="5"/>
      <c r="G58" s="5"/>
      <c r="H58" s="8"/>
      <c r="I58" s="8">
        <v>7070.0999999999995</v>
      </c>
      <c r="J58" s="8"/>
      <c r="K58" s="8">
        <f>SUM(K59:K64)</f>
        <v>0</v>
      </c>
    </row>
    <row r="59" spans="1:11" ht="37.5" customHeight="1" x14ac:dyDescent="0.25">
      <c r="A59" s="9">
        <v>4</v>
      </c>
      <c r="B59" s="9">
        <v>41</v>
      </c>
      <c r="C59" s="10" t="s">
        <v>285</v>
      </c>
      <c r="D59" s="10" t="s">
        <v>611</v>
      </c>
      <c r="E59" s="14"/>
      <c r="F59" s="15" t="s">
        <v>243</v>
      </c>
      <c r="G59" s="12">
        <v>15</v>
      </c>
      <c r="H59" s="13">
        <v>74.959999999999994</v>
      </c>
      <c r="I59" s="13">
        <v>1124.3999999999999</v>
      </c>
      <c r="J59" s="14"/>
      <c r="K59" s="13">
        <f t="shared" ref="K59:K64" si="8">J59*G59</f>
        <v>0</v>
      </c>
    </row>
    <row r="60" spans="1:11" ht="37.5" customHeight="1" x14ac:dyDescent="0.25">
      <c r="A60" s="9">
        <v>4</v>
      </c>
      <c r="B60" s="9">
        <v>42</v>
      </c>
      <c r="C60" s="10" t="s">
        <v>286</v>
      </c>
      <c r="D60" s="10" t="s">
        <v>612</v>
      </c>
      <c r="E60" s="14"/>
      <c r="F60" s="15" t="s">
        <v>243</v>
      </c>
      <c r="G60" s="12">
        <v>15</v>
      </c>
      <c r="H60" s="13">
        <v>141.5</v>
      </c>
      <c r="I60" s="13">
        <v>2122.5</v>
      </c>
      <c r="J60" s="14"/>
      <c r="K60" s="13">
        <f t="shared" si="8"/>
        <v>0</v>
      </c>
    </row>
    <row r="61" spans="1:11" ht="37.5" customHeight="1" x14ac:dyDescent="0.25">
      <c r="A61" s="9">
        <v>4</v>
      </c>
      <c r="B61" s="9">
        <v>43</v>
      </c>
      <c r="C61" s="10" t="s">
        <v>287</v>
      </c>
      <c r="D61" s="10" t="s">
        <v>613</v>
      </c>
      <c r="E61" s="14"/>
      <c r="F61" s="15" t="s">
        <v>243</v>
      </c>
      <c r="G61" s="12">
        <v>15</v>
      </c>
      <c r="H61" s="13">
        <v>139.81</v>
      </c>
      <c r="I61" s="13">
        <v>2097.15</v>
      </c>
      <c r="J61" s="14"/>
      <c r="K61" s="13">
        <f t="shared" si="8"/>
        <v>0</v>
      </c>
    </row>
    <row r="62" spans="1:11" ht="37.5" customHeight="1" x14ac:dyDescent="0.25">
      <c r="A62" s="9">
        <v>4</v>
      </c>
      <c r="B62" s="9">
        <v>44</v>
      </c>
      <c r="C62" s="10" t="s">
        <v>288</v>
      </c>
      <c r="D62" s="10" t="s">
        <v>614</v>
      </c>
      <c r="E62" s="14"/>
      <c r="F62" s="15" t="s">
        <v>243</v>
      </c>
      <c r="G62" s="12">
        <v>15</v>
      </c>
      <c r="H62" s="13">
        <v>28.01</v>
      </c>
      <c r="I62" s="13">
        <v>420.15000000000003</v>
      </c>
      <c r="J62" s="14"/>
      <c r="K62" s="13">
        <f t="shared" si="8"/>
        <v>0</v>
      </c>
    </row>
    <row r="63" spans="1:11" ht="37.5" customHeight="1" x14ac:dyDescent="0.25">
      <c r="A63" s="9">
        <v>4</v>
      </c>
      <c r="B63" s="9">
        <v>45</v>
      </c>
      <c r="C63" s="10" t="s">
        <v>289</v>
      </c>
      <c r="D63" s="10" t="s">
        <v>615</v>
      </c>
      <c r="E63" s="14"/>
      <c r="F63" s="15" t="s">
        <v>243</v>
      </c>
      <c r="G63" s="12">
        <v>15</v>
      </c>
      <c r="H63" s="13">
        <v>40.47</v>
      </c>
      <c r="I63" s="13">
        <v>607.04999999999995</v>
      </c>
      <c r="J63" s="14"/>
      <c r="K63" s="13">
        <f t="shared" si="8"/>
        <v>0</v>
      </c>
    </row>
    <row r="64" spans="1:11" ht="37.5" customHeight="1" x14ac:dyDescent="0.25">
      <c r="A64" s="9">
        <v>4</v>
      </c>
      <c r="B64" s="9">
        <v>46</v>
      </c>
      <c r="C64" s="10" t="s">
        <v>290</v>
      </c>
      <c r="D64" s="10" t="s">
        <v>616</v>
      </c>
      <c r="E64" s="14"/>
      <c r="F64" s="15" t="s">
        <v>243</v>
      </c>
      <c r="G64" s="12">
        <v>15</v>
      </c>
      <c r="H64" s="13">
        <v>46.59</v>
      </c>
      <c r="I64" s="13">
        <v>698.85</v>
      </c>
      <c r="J64" s="14"/>
      <c r="K64" s="13">
        <f t="shared" si="8"/>
        <v>0</v>
      </c>
    </row>
    <row r="65" spans="1:11" x14ac:dyDescent="0.25">
      <c r="A65" s="5"/>
      <c r="B65" s="5"/>
      <c r="C65" s="7" t="s">
        <v>291</v>
      </c>
      <c r="D65" s="7"/>
      <c r="E65" s="7"/>
      <c r="F65" s="5"/>
      <c r="G65" s="5"/>
      <c r="H65" s="8"/>
      <c r="I65" s="8">
        <v>1516.86</v>
      </c>
      <c r="J65" s="8"/>
      <c r="K65" s="8">
        <f>SUM(K66:K71)</f>
        <v>0</v>
      </c>
    </row>
    <row r="66" spans="1:11" ht="37.5" customHeight="1" x14ac:dyDescent="0.25">
      <c r="A66" s="9">
        <v>4</v>
      </c>
      <c r="B66" s="9">
        <v>47</v>
      </c>
      <c r="C66" s="10" t="s">
        <v>292</v>
      </c>
      <c r="D66" s="10" t="s">
        <v>617</v>
      </c>
      <c r="E66" s="14"/>
      <c r="F66" s="15" t="s">
        <v>334</v>
      </c>
      <c r="G66" s="12">
        <v>6</v>
      </c>
      <c r="H66" s="13">
        <v>22.4</v>
      </c>
      <c r="I66" s="13">
        <v>134.39999999999998</v>
      </c>
      <c r="J66" s="14"/>
      <c r="K66" s="13">
        <f t="shared" ref="K66:K71" si="9">J66*G66</f>
        <v>0</v>
      </c>
    </row>
    <row r="67" spans="1:11" ht="37.5" customHeight="1" x14ac:dyDescent="0.25">
      <c r="A67" s="9">
        <v>4</v>
      </c>
      <c r="B67" s="9">
        <v>48</v>
      </c>
      <c r="C67" s="10" t="s">
        <v>293</v>
      </c>
      <c r="D67" s="10" t="s">
        <v>618</v>
      </c>
      <c r="E67" s="14"/>
      <c r="F67" s="15" t="s">
        <v>334</v>
      </c>
      <c r="G67" s="12">
        <v>6</v>
      </c>
      <c r="H67" s="13">
        <v>25.74</v>
      </c>
      <c r="I67" s="13">
        <v>154.44</v>
      </c>
      <c r="J67" s="14"/>
      <c r="K67" s="13">
        <f t="shared" si="9"/>
        <v>0</v>
      </c>
    </row>
    <row r="68" spans="1:11" ht="37.5" customHeight="1" x14ac:dyDescent="0.25">
      <c r="A68" s="9">
        <v>4</v>
      </c>
      <c r="B68" s="9">
        <v>49</v>
      </c>
      <c r="C68" s="10" t="s">
        <v>294</v>
      </c>
      <c r="D68" s="10" t="s">
        <v>619</v>
      </c>
      <c r="E68" s="14"/>
      <c r="F68" s="15" t="s">
        <v>334</v>
      </c>
      <c r="G68" s="12">
        <v>6</v>
      </c>
      <c r="H68" s="13">
        <v>59.65</v>
      </c>
      <c r="I68" s="13">
        <v>357.9</v>
      </c>
      <c r="J68" s="14"/>
      <c r="K68" s="13">
        <f t="shared" si="9"/>
        <v>0</v>
      </c>
    </row>
    <row r="69" spans="1:11" ht="37.5" customHeight="1" x14ac:dyDescent="0.25">
      <c r="A69" s="9">
        <v>4</v>
      </c>
      <c r="B69" s="9">
        <v>50</v>
      </c>
      <c r="C69" s="10" t="s">
        <v>295</v>
      </c>
      <c r="D69" s="10" t="s">
        <v>620</v>
      </c>
      <c r="E69" s="14"/>
      <c r="F69" s="15" t="s">
        <v>334</v>
      </c>
      <c r="G69" s="12">
        <v>6</v>
      </c>
      <c r="H69" s="13">
        <v>32.6</v>
      </c>
      <c r="I69" s="13">
        <v>195.60000000000002</v>
      </c>
      <c r="J69" s="14"/>
      <c r="K69" s="13">
        <f t="shared" si="9"/>
        <v>0</v>
      </c>
    </row>
    <row r="70" spans="1:11" ht="37.5" customHeight="1" x14ac:dyDescent="0.25">
      <c r="A70" s="9">
        <v>4</v>
      </c>
      <c r="B70" s="9">
        <v>51</v>
      </c>
      <c r="C70" s="10" t="s">
        <v>296</v>
      </c>
      <c r="D70" s="10" t="s">
        <v>621</v>
      </c>
      <c r="E70" s="14"/>
      <c r="F70" s="15" t="s">
        <v>334</v>
      </c>
      <c r="G70" s="12">
        <v>6</v>
      </c>
      <c r="H70" s="13">
        <v>80.28</v>
      </c>
      <c r="I70" s="13">
        <v>481.68</v>
      </c>
      <c r="J70" s="14"/>
      <c r="K70" s="13">
        <f t="shared" si="9"/>
        <v>0</v>
      </c>
    </row>
    <row r="71" spans="1:11" ht="37.5" customHeight="1" x14ac:dyDescent="0.25">
      <c r="A71" s="9">
        <v>4</v>
      </c>
      <c r="B71" s="9">
        <v>52</v>
      </c>
      <c r="C71" s="10" t="s">
        <v>297</v>
      </c>
      <c r="D71" s="10" t="s">
        <v>622</v>
      </c>
      <c r="E71" s="14"/>
      <c r="F71" s="15" t="s">
        <v>334</v>
      </c>
      <c r="G71" s="12">
        <v>6</v>
      </c>
      <c r="H71" s="13">
        <v>32.14</v>
      </c>
      <c r="I71" s="13">
        <v>192.84</v>
      </c>
      <c r="J71" s="14"/>
      <c r="K71" s="13">
        <f t="shared" si="9"/>
        <v>0</v>
      </c>
    </row>
    <row r="72" spans="1:11" x14ac:dyDescent="0.25">
      <c r="A72" s="5"/>
      <c r="B72" s="5"/>
      <c r="C72" s="7" t="s">
        <v>298</v>
      </c>
      <c r="D72" s="7"/>
      <c r="E72" s="7"/>
      <c r="F72" s="5"/>
      <c r="G72" s="5"/>
      <c r="H72" s="8"/>
      <c r="I72" s="8">
        <v>493.92</v>
      </c>
      <c r="J72" s="8"/>
      <c r="K72" s="8">
        <f>SUM(K73:K76)</f>
        <v>0</v>
      </c>
    </row>
    <row r="73" spans="1:11" ht="37.5" customHeight="1" x14ac:dyDescent="0.25">
      <c r="A73" s="9">
        <v>4</v>
      </c>
      <c r="B73" s="9">
        <v>53</v>
      </c>
      <c r="C73" s="10" t="s">
        <v>299</v>
      </c>
      <c r="D73" s="10" t="s">
        <v>623</v>
      </c>
      <c r="E73" s="14"/>
      <c r="F73" s="15" t="s">
        <v>104</v>
      </c>
      <c r="G73" s="12">
        <v>4</v>
      </c>
      <c r="H73" s="13">
        <v>23.85</v>
      </c>
      <c r="I73" s="13">
        <v>95.4</v>
      </c>
      <c r="J73" s="14"/>
      <c r="K73" s="13">
        <f t="shared" ref="K73:K76" si="10">J73*G73</f>
        <v>0</v>
      </c>
    </row>
    <row r="74" spans="1:11" ht="37.5" customHeight="1" x14ac:dyDescent="0.25">
      <c r="A74" s="9">
        <v>4</v>
      </c>
      <c r="B74" s="9">
        <v>54</v>
      </c>
      <c r="C74" s="10" t="s">
        <v>300</v>
      </c>
      <c r="D74" s="10" t="s">
        <v>624</v>
      </c>
      <c r="E74" s="14"/>
      <c r="F74" s="15" t="s">
        <v>104</v>
      </c>
      <c r="G74" s="12">
        <v>4</v>
      </c>
      <c r="H74" s="13">
        <v>23.86</v>
      </c>
      <c r="I74" s="13">
        <v>95.44</v>
      </c>
      <c r="J74" s="14"/>
      <c r="K74" s="13">
        <f t="shared" si="10"/>
        <v>0</v>
      </c>
    </row>
    <row r="75" spans="1:11" ht="37.5" customHeight="1" x14ac:dyDescent="0.25">
      <c r="A75" s="9">
        <v>4</v>
      </c>
      <c r="B75" s="9">
        <v>55</v>
      </c>
      <c r="C75" s="10" t="s">
        <v>301</v>
      </c>
      <c r="D75" s="10" t="s">
        <v>625</v>
      </c>
      <c r="E75" s="14"/>
      <c r="F75" s="15" t="s">
        <v>104</v>
      </c>
      <c r="G75" s="12">
        <v>4</v>
      </c>
      <c r="H75" s="13">
        <v>45.07</v>
      </c>
      <c r="I75" s="13">
        <v>180.28</v>
      </c>
      <c r="J75" s="14"/>
      <c r="K75" s="13">
        <f t="shared" si="10"/>
        <v>0</v>
      </c>
    </row>
    <row r="76" spans="1:11" ht="37.5" customHeight="1" x14ac:dyDescent="0.25">
      <c r="A76" s="9">
        <v>4</v>
      </c>
      <c r="B76" s="9">
        <v>56</v>
      </c>
      <c r="C76" s="10" t="s">
        <v>302</v>
      </c>
      <c r="D76" s="10" t="s">
        <v>626</v>
      </c>
      <c r="E76" s="14"/>
      <c r="F76" s="15" t="s">
        <v>104</v>
      </c>
      <c r="G76" s="12">
        <v>4</v>
      </c>
      <c r="H76" s="13">
        <v>30.7</v>
      </c>
      <c r="I76" s="13">
        <v>122.8</v>
      </c>
      <c r="J76" s="14"/>
      <c r="K76" s="13">
        <f t="shared" si="10"/>
        <v>0</v>
      </c>
    </row>
    <row r="77" spans="1:11" x14ac:dyDescent="0.25">
      <c r="A77" s="5"/>
      <c r="B77" s="5"/>
      <c r="C77" s="7" t="s">
        <v>303</v>
      </c>
      <c r="D77" s="7"/>
      <c r="E77" s="7"/>
      <c r="F77" s="5"/>
      <c r="G77" s="5"/>
      <c r="H77" s="8"/>
      <c r="I77" s="8">
        <v>104.64</v>
      </c>
      <c r="J77" s="8"/>
      <c r="K77" s="8">
        <f>SUM(K78:K79)</f>
        <v>0</v>
      </c>
    </row>
    <row r="78" spans="1:11" ht="37.5" customHeight="1" x14ac:dyDescent="0.25">
      <c r="A78" s="9">
        <v>4</v>
      </c>
      <c r="B78" s="9">
        <v>57</v>
      </c>
      <c r="C78" s="10" t="s">
        <v>304</v>
      </c>
      <c r="D78" s="10" t="s">
        <v>627</v>
      </c>
      <c r="E78" s="14"/>
      <c r="F78" s="15" t="s">
        <v>104</v>
      </c>
      <c r="G78" s="12">
        <v>4</v>
      </c>
      <c r="H78" s="13">
        <v>9.23</v>
      </c>
      <c r="I78" s="13">
        <v>36.92</v>
      </c>
      <c r="J78" s="14"/>
      <c r="K78" s="13">
        <f t="shared" ref="K78:K79" si="11">J78*G78</f>
        <v>0</v>
      </c>
    </row>
    <row r="79" spans="1:11" ht="37.5" customHeight="1" x14ac:dyDescent="0.25">
      <c r="A79" s="9">
        <v>4</v>
      </c>
      <c r="B79" s="9">
        <v>58</v>
      </c>
      <c r="C79" s="10" t="s">
        <v>305</v>
      </c>
      <c r="D79" s="10" t="s">
        <v>628</v>
      </c>
      <c r="E79" s="14"/>
      <c r="F79" s="15" t="s">
        <v>104</v>
      </c>
      <c r="G79" s="12">
        <v>4</v>
      </c>
      <c r="H79" s="13">
        <v>16.93</v>
      </c>
      <c r="I79" s="13">
        <v>67.72</v>
      </c>
      <c r="J79" s="14"/>
      <c r="K79" s="13">
        <f t="shared" si="11"/>
        <v>0</v>
      </c>
    </row>
    <row r="80" spans="1:11" x14ac:dyDescent="0.25">
      <c r="A80" s="5"/>
      <c r="B80" s="5"/>
      <c r="C80" s="7" t="s">
        <v>306</v>
      </c>
      <c r="D80" s="7"/>
      <c r="E80" s="7"/>
      <c r="F80" s="5"/>
      <c r="G80" s="5"/>
      <c r="H80" s="8"/>
      <c r="I80" s="8">
        <v>769.95</v>
      </c>
      <c r="J80" s="8"/>
      <c r="K80" s="8">
        <f>SUM(K81:K82)</f>
        <v>0</v>
      </c>
    </row>
    <row r="81" spans="1:11" ht="37.5" customHeight="1" x14ac:dyDescent="0.25">
      <c r="A81" s="9">
        <v>4</v>
      </c>
      <c r="B81" s="9">
        <v>59</v>
      </c>
      <c r="C81" s="10" t="s">
        <v>307</v>
      </c>
      <c r="D81" s="10" t="s">
        <v>629</v>
      </c>
      <c r="E81" s="14"/>
      <c r="F81" s="15" t="s">
        <v>243</v>
      </c>
      <c r="G81" s="12">
        <v>15</v>
      </c>
      <c r="H81" s="13">
        <v>19.309999999999999</v>
      </c>
      <c r="I81" s="13">
        <v>289.64999999999998</v>
      </c>
      <c r="J81" s="14"/>
      <c r="K81" s="13">
        <f t="shared" ref="K81:K82" si="12">J81*G81</f>
        <v>0</v>
      </c>
    </row>
    <row r="82" spans="1:11" ht="37.5" customHeight="1" x14ac:dyDescent="0.25">
      <c r="A82" s="9">
        <v>4</v>
      </c>
      <c r="B82" s="9">
        <v>60</v>
      </c>
      <c r="C82" s="10" t="s">
        <v>308</v>
      </c>
      <c r="D82" s="10" t="s">
        <v>630</v>
      </c>
      <c r="E82" s="14"/>
      <c r="F82" s="15" t="s">
        <v>243</v>
      </c>
      <c r="G82" s="12">
        <v>15</v>
      </c>
      <c r="H82" s="13">
        <v>32.020000000000003</v>
      </c>
      <c r="I82" s="13">
        <v>480.30000000000007</v>
      </c>
      <c r="J82" s="14"/>
      <c r="K82" s="13">
        <f t="shared" si="12"/>
        <v>0</v>
      </c>
    </row>
    <row r="83" spans="1:11" x14ac:dyDescent="0.25">
      <c r="A83" s="5"/>
      <c r="B83" s="5"/>
      <c r="C83" s="7" t="s">
        <v>309</v>
      </c>
      <c r="D83" s="7"/>
      <c r="E83" s="7"/>
      <c r="F83" s="5"/>
      <c r="G83" s="5"/>
      <c r="H83" s="8"/>
      <c r="I83" s="8">
        <v>1277.4000000000001</v>
      </c>
      <c r="J83" s="8"/>
      <c r="K83" s="8">
        <f>SUM(K84:K91)</f>
        <v>0</v>
      </c>
    </row>
    <row r="84" spans="1:11" ht="37.5" customHeight="1" x14ac:dyDescent="0.25">
      <c r="A84" s="9">
        <v>4</v>
      </c>
      <c r="B84" s="9">
        <v>61</v>
      </c>
      <c r="C84" s="10" t="s">
        <v>310</v>
      </c>
      <c r="D84" s="10" t="s">
        <v>631</v>
      </c>
      <c r="E84" s="14"/>
      <c r="F84" s="15" t="s">
        <v>334</v>
      </c>
      <c r="G84" s="12">
        <v>15</v>
      </c>
      <c r="H84" s="13">
        <v>4.95</v>
      </c>
      <c r="I84" s="13">
        <v>74.25</v>
      </c>
      <c r="J84" s="14"/>
      <c r="K84" s="13">
        <f t="shared" ref="K84:K91" si="13">J84*G84</f>
        <v>0</v>
      </c>
    </row>
    <row r="85" spans="1:11" ht="37.5" customHeight="1" x14ac:dyDescent="0.25">
      <c r="A85" s="9">
        <v>4</v>
      </c>
      <c r="B85" s="9">
        <v>62</v>
      </c>
      <c r="C85" s="10" t="s">
        <v>311</v>
      </c>
      <c r="D85" s="10" t="s">
        <v>632</v>
      </c>
      <c r="E85" s="14"/>
      <c r="F85" s="15" t="s">
        <v>334</v>
      </c>
      <c r="G85" s="12">
        <v>15</v>
      </c>
      <c r="H85" s="13">
        <v>8.52</v>
      </c>
      <c r="I85" s="13">
        <v>127.8</v>
      </c>
      <c r="J85" s="14"/>
      <c r="K85" s="13">
        <f t="shared" si="13"/>
        <v>0</v>
      </c>
    </row>
    <row r="86" spans="1:11" ht="37.5" customHeight="1" x14ac:dyDescent="0.25">
      <c r="A86" s="9">
        <v>4</v>
      </c>
      <c r="B86" s="9">
        <v>63</v>
      </c>
      <c r="C86" s="10" t="s">
        <v>312</v>
      </c>
      <c r="D86" s="10" t="s">
        <v>633</v>
      </c>
      <c r="E86" s="14"/>
      <c r="F86" s="15" t="s">
        <v>334</v>
      </c>
      <c r="G86" s="12">
        <v>15</v>
      </c>
      <c r="H86" s="13">
        <v>9.81</v>
      </c>
      <c r="I86" s="13">
        <v>147.15</v>
      </c>
      <c r="J86" s="14"/>
      <c r="K86" s="13">
        <f t="shared" si="13"/>
        <v>0</v>
      </c>
    </row>
    <row r="87" spans="1:11" ht="37.5" customHeight="1" x14ac:dyDescent="0.25">
      <c r="A87" s="9">
        <v>4</v>
      </c>
      <c r="B87" s="9">
        <v>64</v>
      </c>
      <c r="C87" s="10" t="s">
        <v>313</v>
      </c>
      <c r="D87" s="10" t="s">
        <v>634</v>
      </c>
      <c r="E87" s="14"/>
      <c r="F87" s="15" t="s">
        <v>243</v>
      </c>
      <c r="G87" s="12">
        <v>6</v>
      </c>
      <c r="H87" s="13">
        <v>11.92</v>
      </c>
      <c r="I87" s="13">
        <v>71.52</v>
      </c>
      <c r="J87" s="14"/>
      <c r="K87" s="13">
        <f t="shared" si="13"/>
        <v>0</v>
      </c>
    </row>
    <row r="88" spans="1:11" ht="37.5" customHeight="1" x14ac:dyDescent="0.25">
      <c r="A88" s="9">
        <v>4</v>
      </c>
      <c r="B88" s="9">
        <v>65</v>
      </c>
      <c r="C88" s="10" t="s">
        <v>314</v>
      </c>
      <c r="D88" s="10" t="s">
        <v>635</v>
      </c>
      <c r="E88" s="14"/>
      <c r="F88" s="15" t="s">
        <v>315</v>
      </c>
      <c r="G88" s="12">
        <v>4</v>
      </c>
      <c r="H88" s="13">
        <v>131.44999999999999</v>
      </c>
      <c r="I88" s="13">
        <v>525.79999999999995</v>
      </c>
      <c r="J88" s="14"/>
      <c r="K88" s="13">
        <f t="shared" si="13"/>
        <v>0</v>
      </c>
    </row>
    <row r="89" spans="1:11" ht="37.5" customHeight="1" x14ac:dyDescent="0.25">
      <c r="A89" s="9">
        <v>4</v>
      </c>
      <c r="B89" s="9">
        <v>66</v>
      </c>
      <c r="C89" s="10" t="s">
        <v>316</v>
      </c>
      <c r="D89" s="10" t="s">
        <v>317</v>
      </c>
      <c r="E89" s="14"/>
      <c r="F89" s="15" t="s">
        <v>315</v>
      </c>
      <c r="G89" s="12">
        <v>4</v>
      </c>
      <c r="H89" s="13">
        <v>66.349999999999994</v>
      </c>
      <c r="I89" s="13">
        <v>265.39999999999998</v>
      </c>
      <c r="J89" s="14"/>
      <c r="K89" s="13">
        <f t="shared" si="13"/>
        <v>0</v>
      </c>
    </row>
    <row r="90" spans="1:11" ht="37.5" customHeight="1" x14ac:dyDescent="0.25">
      <c r="A90" s="9">
        <v>4</v>
      </c>
      <c r="B90" s="9">
        <v>67</v>
      </c>
      <c r="C90" s="10" t="s">
        <v>318</v>
      </c>
      <c r="D90" s="10" t="s">
        <v>317</v>
      </c>
      <c r="E90" s="14"/>
      <c r="F90" s="15" t="s">
        <v>315</v>
      </c>
      <c r="G90" s="12">
        <v>4</v>
      </c>
      <c r="H90" s="13">
        <v>10.56</v>
      </c>
      <c r="I90" s="13">
        <v>42.24</v>
      </c>
      <c r="J90" s="14"/>
      <c r="K90" s="13">
        <f t="shared" si="13"/>
        <v>0</v>
      </c>
    </row>
    <row r="91" spans="1:11" ht="37.5" customHeight="1" x14ac:dyDescent="0.25">
      <c r="A91" s="9">
        <v>4</v>
      </c>
      <c r="B91" s="9">
        <v>68</v>
      </c>
      <c r="C91" s="10" t="s">
        <v>319</v>
      </c>
      <c r="D91" s="10" t="s">
        <v>317</v>
      </c>
      <c r="E91" s="14"/>
      <c r="F91" s="15" t="s">
        <v>315</v>
      </c>
      <c r="G91" s="12">
        <v>4</v>
      </c>
      <c r="H91" s="13">
        <v>5.81</v>
      </c>
      <c r="I91" s="13">
        <v>23.24</v>
      </c>
      <c r="J91" s="14"/>
      <c r="K91" s="13">
        <f t="shared" si="13"/>
        <v>0</v>
      </c>
    </row>
    <row r="92" spans="1:11" x14ac:dyDescent="0.25">
      <c r="A92" s="5"/>
      <c r="B92" s="5"/>
      <c r="C92" s="7" t="s">
        <v>320</v>
      </c>
      <c r="D92" s="7"/>
      <c r="E92" s="7"/>
      <c r="F92" s="5"/>
      <c r="G92" s="5"/>
      <c r="H92" s="8"/>
      <c r="I92" s="8">
        <v>2112.8000000000002</v>
      </c>
      <c r="J92" s="8"/>
      <c r="K92" s="8">
        <f>SUM(K93:K94)</f>
        <v>0</v>
      </c>
    </row>
    <row r="93" spans="1:11" ht="45" customHeight="1" x14ac:dyDescent="0.25">
      <c r="A93" s="9">
        <v>4</v>
      </c>
      <c r="B93" s="9">
        <v>69</v>
      </c>
      <c r="C93" s="10" t="s">
        <v>321</v>
      </c>
      <c r="D93" s="10" t="s">
        <v>636</v>
      </c>
      <c r="E93" s="14"/>
      <c r="F93" s="15" t="s">
        <v>104</v>
      </c>
      <c r="G93" s="12">
        <v>16</v>
      </c>
      <c r="H93" s="13">
        <v>66.14</v>
      </c>
      <c r="I93" s="13">
        <v>1058.24</v>
      </c>
      <c r="J93" s="14"/>
      <c r="K93" s="13">
        <f t="shared" ref="K93:K94" si="14">J93*G93</f>
        <v>0</v>
      </c>
    </row>
    <row r="94" spans="1:11" ht="45" customHeight="1" x14ac:dyDescent="0.25">
      <c r="A94" s="9">
        <v>4</v>
      </c>
      <c r="B94" s="9">
        <v>70</v>
      </c>
      <c r="C94" s="10" t="s">
        <v>322</v>
      </c>
      <c r="D94" s="10" t="s">
        <v>637</v>
      </c>
      <c r="E94" s="14"/>
      <c r="F94" s="15" t="s">
        <v>104</v>
      </c>
      <c r="G94" s="12">
        <v>16</v>
      </c>
      <c r="H94" s="13">
        <v>65.91</v>
      </c>
      <c r="I94" s="13">
        <v>1054.56</v>
      </c>
      <c r="J94" s="14"/>
      <c r="K94" s="13">
        <f t="shared" si="14"/>
        <v>0</v>
      </c>
    </row>
    <row r="95" spans="1:11" x14ac:dyDescent="0.25">
      <c r="A95" s="5"/>
      <c r="B95" s="5"/>
      <c r="C95" s="7" t="s">
        <v>323</v>
      </c>
      <c r="D95" s="7"/>
      <c r="E95" s="7"/>
      <c r="F95" s="5"/>
      <c r="G95" s="5"/>
      <c r="H95" s="8"/>
      <c r="I95" s="8">
        <v>1354.24</v>
      </c>
      <c r="J95" s="8"/>
      <c r="K95" s="8">
        <f>SUM(K96)</f>
        <v>0</v>
      </c>
    </row>
    <row r="96" spans="1:11" ht="45" customHeight="1" x14ac:dyDescent="0.25">
      <c r="A96" s="9">
        <v>4</v>
      </c>
      <c r="B96" s="9">
        <v>71</v>
      </c>
      <c r="C96" s="10" t="s">
        <v>324</v>
      </c>
      <c r="D96" s="10" t="s">
        <v>638</v>
      </c>
      <c r="E96" s="14"/>
      <c r="F96" s="15" t="s">
        <v>104</v>
      </c>
      <c r="G96" s="12">
        <v>16</v>
      </c>
      <c r="H96" s="13">
        <v>84.64</v>
      </c>
      <c r="I96" s="13">
        <v>1354.24</v>
      </c>
      <c r="J96" s="14"/>
      <c r="K96" s="13">
        <f>J96*G96</f>
        <v>0</v>
      </c>
    </row>
    <row r="97" spans="1:11" x14ac:dyDescent="0.25">
      <c r="A97" s="5"/>
      <c r="B97" s="5"/>
      <c r="C97" s="7" t="s">
        <v>325</v>
      </c>
      <c r="D97" s="7"/>
      <c r="E97" s="7"/>
      <c r="F97" s="5"/>
      <c r="G97" s="5"/>
      <c r="H97" s="8"/>
      <c r="I97" s="8">
        <v>2597.1</v>
      </c>
      <c r="J97" s="8"/>
      <c r="K97" s="8">
        <f>SUM(K98:K101)</f>
        <v>0</v>
      </c>
    </row>
    <row r="98" spans="1:11" ht="45" customHeight="1" x14ac:dyDescent="0.25">
      <c r="A98" s="9">
        <v>4</v>
      </c>
      <c r="B98" s="9">
        <v>72</v>
      </c>
      <c r="C98" s="10" t="s">
        <v>326</v>
      </c>
      <c r="D98" s="21" t="s">
        <v>639</v>
      </c>
      <c r="E98" s="14"/>
      <c r="F98" s="15" t="s">
        <v>104</v>
      </c>
      <c r="G98" s="12">
        <v>6</v>
      </c>
      <c r="H98" s="13">
        <v>58.33</v>
      </c>
      <c r="I98" s="13">
        <v>349.98</v>
      </c>
      <c r="J98" s="14"/>
      <c r="K98" s="13">
        <f t="shared" ref="K98:K101" si="15">J98*G98</f>
        <v>0</v>
      </c>
    </row>
    <row r="99" spans="1:11" ht="45" customHeight="1" x14ac:dyDescent="0.25">
      <c r="A99" s="9">
        <v>4</v>
      </c>
      <c r="B99" s="9">
        <v>73</v>
      </c>
      <c r="C99" s="10" t="s">
        <v>327</v>
      </c>
      <c r="D99" s="10" t="s">
        <v>640</v>
      </c>
      <c r="E99" s="14"/>
      <c r="F99" s="15" t="s">
        <v>104</v>
      </c>
      <c r="G99" s="12">
        <v>6</v>
      </c>
      <c r="H99" s="13">
        <v>95.96</v>
      </c>
      <c r="I99" s="13">
        <v>575.76</v>
      </c>
      <c r="J99" s="14"/>
      <c r="K99" s="13">
        <f t="shared" si="15"/>
        <v>0</v>
      </c>
    </row>
    <row r="100" spans="1:11" ht="45" customHeight="1" x14ac:dyDescent="0.25">
      <c r="A100" s="9">
        <v>4</v>
      </c>
      <c r="B100" s="9">
        <v>74</v>
      </c>
      <c r="C100" s="10" t="s">
        <v>328</v>
      </c>
      <c r="D100" s="10" t="s">
        <v>641</v>
      </c>
      <c r="E100" s="14"/>
      <c r="F100" s="15" t="s">
        <v>104</v>
      </c>
      <c r="G100" s="12">
        <v>6</v>
      </c>
      <c r="H100" s="13">
        <v>193.87</v>
      </c>
      <c r="I100" s="13">
        <v>1163.22</v>
      </c>
      <c r="J100" s="14"/>
      <c r="K100" s="13">
        <f t="shared" si="15"/>
        <v>0</v>
      </c>
    </row>
    <row r="101" spans="1:11" ht="45" customHeight="1" x14ac:dyDescent="0.25">
      <c r="A101" s="9">
        <v>4</v>
      </c>
      <c r="B101" s="9">
        <v>75</v>
      </c>
      <c r="C101" s="10" t="s">
        <v>329</v>
      </c>
      <c r="D101" s="10" t="s">
        <v>642</v>
      </c>
      <c r="E101" s="14"/>
      <c r="F101" s="15" t="s">
        <v>104</v>
      </c>
      <c r="G101" s="12">
        <v>6</v>
      </c>
      <c r="H101" s="13">
        <v>84.69</v>
      </c>
      <c r="I101" s="13">
        <v>508.14</v>
      </c>
      <c r="J101" s="14"/>
      <c r="K101" s="13">
        <f t="shared" si="15"/>
        <v>0</v>
      </c>
    </row>
    <row r="102" spans="1:11" x14ac:dyDescent="0.25">
      <c r="A102" s="5"/>
      <c r="B102" s="5"/>
      <c r="C102" s="7" t="s">
        <v>330</v>
      </c>
      <c r="D102" s="7"/>
      <c r="E102" s="7"/>
      <c r="F102" s="5"/>
      <c r="G102" s="5"/>
      <c r="H102" s="8"/>
      <c r="I102" s="8">
        <v>136.16</v>
      </c>
      <c r="J102" s="8"/>
      <c r="K102" s="8">
        <f>SUM(K103)</f>
        <v>0</v>
      </c>
    </row>
    <row r="103" spans="1:11" ht="45" customHeight="1" x14ac:dyDescent="0.25">
      <c r="A103" s="9">
        <v>4</v>
      </c>
      <c r="B103" s="9">
        <v>76</v>
      </c>
      <c r="C103" s="10" t="s">
        <v>331</v>
      </c>
      <c r="D103" s="10" t="s">
        <v>643</v>
      </c>
      <c r="E103" s="14"/>
      <c r="F103" s="15" t="s">
        <v>104</v>
      </c>
      <c r="G103" s="12">
        <v>16</v>
      </c>
      <c r="H103" s="13">
        <v>8.51</v>
      </c>
      <c r="I103" s="13">
        <v>136.16</v>
      </c>
      <c r="J103" s="14"/>
      <c r="K103" s="13">
        <f>J103*G103</f>
        <v>0</v>
      </c>
    </row>
    <row r="104" spans="1:11" x14ac:dyDescent="0.25">
      <c r="A104" s="5"/>
      <c r="B104" s="5"/>
      <c r="C104" s="7" t="s">
        <v>332</v>
      </c>
      <c r="D104" s="7"/>
      <c r="E104" s="7"/>
      <c r="F104" s="5"/>
      <c r="G104" s="5"/>
      <c r="H104" s="8"/>
      <c r="I104" s="8">
        <v>8681.0400000000009</v>
      </c>
      <c r="J104" s="8"/>
      <c r="K104" s="8">
        <f>SUM(K105:K111)</f>
        <v>0</v>
      </c>
    </row>
    <row r="105" spans="1:11" ht="45" customHeight="1" x14ac:dyDescent="0.25">
      <c r="A105" s="9">
        <v>4</v>
      </c>
      <c r="B105" s="9">
        <v>77</v>
      </c>
      <c r="C105" s="10" t="s">
        <v>333</v>
      </c>
      <c r="D105" s="10" t="s">
        <v>644</v>
      </c>
      <c r="E105" s="14"/>
      <c r="F105" s="15" t="s">
        <v>334</v>
      </c>
      <c r="G105" s="12">
        <v>50</v>
      </c>
      <c r="H105" s="13">
        <v>21.69</v>
      </c>
      <c r="I105" s="13">
        <v>1084.5</v>
      </c>
      <c r="J105" s="14"/>
      <c r="K105" s="13">
        <f t="shared" ref="K105:K111" si="16">J105*G105</f>
        <v>0</v>
      </c>
    </row>
    <row r="106" spans="1:11" ht="45" customHeight="1" x14ac:dyDescent="0.25">
      <c r="A106" s="9">
        <v>4</v>
      </c>
      <c r="B106" s="9">
        <v>78</v>
      </c>
      <c r="C106" s="10" t="s">
        <v>335</v>
      </c>
      <c r="D106" s="10" t="s">
        <v>645</v>
      </c>
      <c r="E106" s="14"/>
      <c r="F106" s="15" t="s">
        <v>334</v>
      </c>
      <c r="G106" s="12">
        <v>50</v>
      </c>
      <c r="H106" s="13">
        <v>44.7</v>
      </c>
      <c r="I106" s="13">
        <v>2235</v>
      </c>
      <c r="J106" s="14"/>
      <c r="K106" s="13">
        <f t="shared" si="16"/>
        <v>0</v>
      </c>
    </row>
    <row r="107" spans="1:11" ht="45" customHeight="1" x14ac:dyDescent="0.25">
      <c r="A107" s="9">
        <v>4</v>
      </c>
      <c r="B107" s="9">
        <v>79</v>
      </c>
      <c r="C107" s="10" t="s">
        <v>336</v>
      </c>
      <c r="D107" s="10" t="s">
        <v>646</v>
      </c>
      <c r="E107" s="14"/>
      <c r="F107" s="15" t="s">
        <v>334</v>
      </c>
      <c r="G107" s="12">
        <v>50</v>
      </c>
      <c r="H107" s="13">
        <v>70.86</v>
      </c>
      <c r="I107" s="13">
        <v>3543</v>
      </c>
      <c r="J107" s="14"/>
      <c r="K107" s="13">
        <f t="shared" si="16"/>
        <v>0</v>
      </c>
    </row>
    <row r="108" spans="1:11" ht="45" customHeight="1" x14ac:dyDescent="0.25">
      <c r="A108" s="9">
        <v>4</v>
      </c>
      <c r="B108" s="9">
        <v>80</v>
      </c>
      <c r="C108" s="10" t="s">
        <v>337</v>
      </c>
      <c r="D108" s="10" t="s">
        <v>647</v>
      </c>
      <c r="E108" s="14"/>
      <c r="F108" s="15" t="s">
        <v>104</v>
      </c>
      <c r="G108" s="12">
        <v>6</v>
      </c>
      <c r="H108" s="13">
        <v>78.31</v>
      </c>
      <c r="I108" s="13">
        <v>469.86</v>
      </c>
      <c r="J108" s="14"/>
      <c r="K108" s="13">
        <f t="shared" si="16"/>
        <v>0</v>
      </c>
    </row>
    <row r="109" spans="1:11" ht="45" customHeight="1" x14ac:dyDescent="0.25">
      <c r="A109" s="9">
        <v>4</v>
      </c>
      <c r="B109" s="9">
        <v>81</v>
      </c>
      <c r="C109" s="10" t="s">
        <v>338</v>
      </c>
      <c r="D109" s="10" t="s">
        <v>648</v>
      </c>
      <c r="E109" s="14"/>
      <c r="F109" s="15" t="s">
        <v>104</v>
      </c>
      <c r="G109" s="12">
        <v>6</v>
      </c>
      <c r="H109" s="13">
        <v>80.38</v>
      </c>
      <c r="I109" s="13">
        <v>482.28</v>
      </c>
      <c r="J109" s="14"/>
      <c r="K109" s="13">
        <f t="shared" si="16"/>
        <v>0</v>
      </c>
    </row>
    <row r="110" spans="1:11" ht="45" customHeight="1" x14ac:dyDescent="0.25">
      <c r="A110" s="9">
        <v>4</v>
      </c>
      <c r="B110" s="9">
        <v>82</v>
      </c>
      <c r="C110" s="10" t="s">
        <v>339</v>
      </c>
      <c r="D110" s="10" t="s">
        <v>649</v>
      </c>
      <c r="E110" s="14"/>
      <c r="F110" s="15" t="s">
        <v>104</v>
      </c>
      <c r="G110" s="12">
        <v>6</v>
      </c>
      <c r="H110" s="13">
        <v>95.88</v>
      </c>
      <c r="I110" s="13">
        <v>575.28</v>
      </c>
      <c r="J110" s="14"/>
      <c r="K110" s="13">
        <f t="shared" si="16"/>
        <v>0</v>
      </c>
    </row>
    <row r="111" spans="1:11" ht="45" customHeight="1" x14ac:dyDescent="0.25">
      <c r="A111" s="9">
        <v>4</v>
      </c>
      <c r="B111" s="9">
        <v>83</v>
      </c>
      <c r="C111" s="10" t="s">
        <v>340</v>
      </c>
      <c r="D111" s="10" t="s">
        <v>650</v>
      </c>
      <c r="E111" s="14"/>
      <c r="F111" s="15" t="s">
        <v>104</v>
      </c>
      <c r="G111" s="12">
        <v>6</v>
      </c>
      <c r="H111" s="13">
        <v>48.52</v>
      </c>
      <c r="I111" s="13">
        <v>291.12</v>
      </c>
      <c r="J111" s="14"/>
      <c r="K111" s="13">
        <f t="shared" si="16"/>
        <v>0</v>
      </c>
    </row>
    <row r="112" spans="1:11" x14ac:dyDescent="0.25">
      <c r="A112" s="5"/>
      <c r="B112" s="5"/>
      <c r="C112" s="7" t="s">
        <v>341</v>
      </c>
      <c r="D112" s="7"/>
      <c r="E112" s="7"/>
      <c r="F112" s="5"/>
      <c r="G112" s="5"/>
      <c r="H112" s="8"/>
      <c r="I112" s="8">
        <v>1712.16</v>
      </c>
      <c r="J112" s="8"/>
      <c r="K112" s="8">
        <f>SUM(K113:K118)</f>
        <v>0</v>
      </c>
    </row>
    <row r="113" spans="1:11" ht="45" customHeight="1" x14ac:dyDescent="0.25">
      <c r="A113" s="9">
        <v>4</v>
      </c>
      <c r="B113" s="9">
        <v>84</v>
      </c>
      <c r="C113" s="10" t="s">
        <v>342</v>
      </c>
      <c r="D113" s="10" t="s">
        <v>651</v>
      </c>
      <c r="E113" s="14"/>
      <c r="F113" s="15" t="s">
        <v>104</v>
      </c>
      <c r="G113" s="12">
        <v>6</v>
      </c>
      <c r="H113" s="13">
        <v>49.73</v>
      </c>
      <c r="I113" s="13">
        <v>298.38</v>
      </c>
      <c r="J113" s="14"/>
      <c r="K113" s="13">
        <f t="shared" ref="K113:K118" si="17">J113*G113</f>
        <v>0</v>
      </c>
    </row>
    <row r="114" spans="1:11" ht="45" customHeight="1" x14ac:dyDescent="0.25">
      <c r="A114" s="9">
        <v>4</v>
      </c>
      <c r="B114" s="9">
        <v>85</v>
      </c>
      <c r="C114" s="10" t="s">
        <v>343</v>
      </c>
      <c r="D114" s="10" t="s">
        <v>652</v>
      </c>
      <c r="E114" s="14"/>
      <c r="F114" s="15" t="s">
        <v>104</v>
      </c>
      <c r="G114" s="12">
        <v>6</v>
      </c>
      <c r="H114" s="13">
        <v>101.21</v>
      </c>
      <c r="I114" s="13">
        <v>607.26</v>
      </c>
      <c r="J114" s="14"/>
      <c r="K114" s="13">
        <f t="shared" si="17"/>
        <v>0</v>
      </c>
    </row>
    <row r="115" spans="1:11" ht="45" customHeight="1" x14ac:dyDescent="0.25">
      <c r="A115" s="9">
        <v>4</v>
      </c>
      <c r="B115" s="9">
        <v>86</v>
      </c>
      <c r="C115" s="10" t="s">
        <v>344</v>
      </c>
      <c r="D115" s="10" t="s">
        <v>653</v>
      </c>
      <c r="E115" s="14"/>
      <c r="F115" s="15" t="s">
        <v>104</v>
      </c>
      <c r="G115" s="12">
        <v>6</v>
      </c>
      <c r="H115" s="13">
        <v>110.36</v>
      </c>
      <c r="I115" s="13">
        <v>662.16</v>
      </c>
      <c r="J115" s="14"/>
      <c r="K115" s="13">
        <f t="shared" si="17"/>
        <v>0</v>
      </c>
    </row>
    <row r="116" spans="1:11" ht="45" customHeight="1" x14ac:dyDescent="0.25">
      <c r="A116" s="9">
        <v>4</v>
      </c>
      <c r="B116" s="9">
        <v>87</v>
      </c>
      <c r="C116" s="10" t="s">
        <v>345</v>
      </c>
      <c r="D116" s="10" t="s">
        <v>654</v>
      </c>
      <c r="E116" s="14"/>
      <c r="F116" s="15" t="s">
        <v>104</v>
      </c>
      <c r="G116" s="12">
        <v>6</v>
      </c>
      <c r="H116" s="13">
        <v>3.33</v>
      </c>
      <c r="I116" s="13">
        <v>19.98</v>
      </c>
      <c r="J116" s="14"/>
      <c r="K116" s="13">
        <f t="shared" si="17"/>
        <v>0</v>
      </c>
    </row>
    <row r="117" spans="1:11" ht="45" customHeight="1" x14ac:dyDescent="0.25">
      <c r="A117" s="9">
        <v>4</v>
      </c>
      <c r="B117" s="9">
        <v>88</v>
      </c>
      <c r="C117" s="10" t="s">
        <v>346</v>
      </c>
      <c r="D117" s="10" t="s">
        <v>655</v>
      </c>
      <c r="E117" s="14"/>
      <c r="F117" s="15" t="s">
        <v>104</v>
      </c>
      <c r="G117" s="12">
        <v>6</v>
      </c>
      <c r="H117" s="13">
        <v>7.73</v>
      </c>
      <c r="I117" s="13">
        <v>46.38</v>
      </c>
      <c r="J117" s="14"/>
      <c r="K117" s="13">
        <f t="shared" si="17"/>
        <v>0</v>
      </c>
    </row>
    <row r="118" spans="1:11" ht="45" customHeight="1" x14ac:dyDescent="0.25">
      <c r="A118" s="9">
        <v>4</v>
      </c>
      <c r="B118" s="9">
        <v>89</v>
      </c>
      <c r="C118" s="10" t="s">
        <v>347</v>
      </c>
      <c r="D118" s="10" t="s">
        <v>656</v>
      </c>
      <c r="E118" s="14"/>
      <c r="F118" s="15" t="s">
        <v>104</v>
      </c>
      <c r="G118" s="12">
        <v>6</v>
      </c>
      <c r="H118" s="13">
        <v>13</v>
      </c>
      <c r="I118" s="13">
        <v>78</v>
      </c>
      <c r="J118" s="14"/>
      <c r="K118" s="13">
        <f t="shared" si="17"/>
        <v>0</v>
      </c>
    </row>
    <row r="119" spans="1:11" x14ac:dyDescent="0.25">
      <c r="A119" s="5"/>
      <c r="B119" s="5"/>
      <c r="C119" s="7" t="s">
        <v>348</v>
      </c>
      <c r="D119" s="7"/>
      <c r="E119" s="7"/>
      <c r="F119" s="5"/>
      <c r="G119" s="5"/>
      <c r="H119" s="8"/>
      <c r="I119" s="8">
        <v>5200.8</v>
      </c>
      <c r="J119" s="8"/>
      <c r="K119" s="8">
        <f>SUM(K120:K121)</f>
        <v>0</v>
      </c>
    </row>
    <row r="120" spans="1:11" ht="45" customHeight="1" x14ac:dyDescent="0.25">
      <c r="A120" s="9">
        <v>4</v>
      </c>
      <c r="B120" s="9">
        <v>90</v>
      </c>
      <c r="C120" s="10" t="s">
        <v>349</v>
      </c>
      <c r="D120" s="10" t="s">
        <v>657</v>
      </c>
      <c r="E120" s="14"/>
      <c r="F120" s="15" t="s">
        <v>104</v>
      </c>
      <c r="G120" s="12">
        <v>4</v>
      </c>
      <c r="H120" s="13">
        <v>445.63</v>
      </c>
      <c r="I120" s="13">
        <v>1782.52</v>
      </c>
      <c r="J120" s="14"/>
      <c r="K120" s="13">
        <f t="shared" ref="K120:K121" si="18">J120*G120</f>
        <v>0</v>
      </c>
    </row>
    <row r="121" spans="1:11" ht="45" customHeight="1" x14ac:dyDescent="0.25">
      <c r="A121" s="9">
        <v>4</v>
      </c>
      <c r="B121" s="9">
        <v>91</v>
      </c>
      <c r="C121" s="10" t="s">
        <v>350</v>
      </c>
      <c r="D121" s="10" t="s">
        <v>658</v>
      </c>
      <c r="E121" s="14"/>
      <c r="F121" s="15" t="s">
        <v>104</v>
      </c>
      <c r="G121" s="12">
        <v>4</v>
      </c>
      <c r="H121" s="13">
        <v>854.57</v>
      </c>
      <c r="I121" s="13">
        <v>3418.28</v>
      </c>
      <c r="J121" s="14"/>
      <c r="K121" s="13">
        <f t="shared" si="18"/>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06F5AE-1574-49C8-A21B-8ED8A7CA7FB9}">
  <dimension ref="A1:K47"/>
  <sheetViews>
    <sheetView workbookViewId="0">
      <pane ySplit="1" topLeftCell="A2" activePane="bottomLeft" state="frozen"/>
      <selection pane="bottomLeft"/>
    </sheetView>
  </sheetViews>
  <sheetFormatPr defaultColWidth="0" defaultRowHeight="15" zeroHeight="1" x14ac:dyDescent="0.25"/>
  <cols>
    <col min="1" max="1" width="5.28515625" style="1" bestFit="1" customWidth="1"/>
    <col min="2" max="2" width="5.5703125" style="1" bestFit="1" customWidth="1"/>
    <col min="3" max="3" width="142.85546875" style="1" customWidth="1"/>
    <col min="4" max="4" width="140.7109375" style="1" customWidth="1"/>
    <col min="5" max="5" width="17.85546875" style="1" bestFit="1" customWidth="1"/>
    <col min="6" max="6" width="21.28515625" style="1" bestFit="1" customWidth="1"/>
    <col min="7" max="7" width="12.42578125" style="1" bestFit="1" customWidth="1"/>
    <col min="8" max="8" width="22.85546875" style="1" bestFit="1" customWidth="1"/>
    <col min="9" max="9" width="19.7109375" style="1" bestFit="1" customWidth="1"/>
    <col min="10" max="10" width="24.140625" style="1" bestFit="1" customWidth="1"/>
    <col min="11" max="11" width="21" style="1" bestFit="1" customWidth="1"/>
    <col min="12" max="16384" width="0" style="1" hidden="1"/>
  </cols>
  <sheetData>
    <row r="1" spans="1:11" ht="30" x14ac:dyDescent="0.25">
      <c r="A1" s="17" t="s">
        <v>0</v>
      </c>
      <c r="B1" s="17" t="s">
        <v>19</v>
      </c>
      <c r="C1" s="18" t="s">
        <v>1</v>
      </c>
      <c r="D1" s="18" t="s">
        <v>20</v>
      </c>
      <c r="E1" s="18" t="s">
        <v>462</v>
      </c>
      <c r="F1" s="19" t="s">
        <v>21</v>
      </c>
      <c r="G1" s="19" t="s">
        <v>463</v>
      </c>
      <c r="H1" s="20" t="s">
        <v>22</v>
      </c>
      <c r="I1" s="20" t="s">
        <v>464</v>
      </c>
      <c r="J1" s="20" t="s">
        <v>465</v>
      </c>
      <c r="K1" s="20" t="s">
        <v>466</v>
      </c>
    </row>
    <row r="2" spans="1:11" ht="37.5" customHeight="1" x14ac:dyDescent="0.25">
      <c r="A2" s="2" t="s">
        <v>10</v>
      </c>
      <c r="B2" s="2"/>
      <c r="C2" s="3" t="s">
        <v>11</v>
      </c>
      <c r="D2" s="3"/>
      <c r="E2" s="3"/>
      <c r="F2" s="2"/>
      <c r="G2" s="2"/>
      <c r="H2" s="4"/>
      <c r="I2" s="4">
        <v>42154.720000000001</v>
      </c>
      <c r="J2" s="4"/>
      <c r="K2" s="4">
        <f>SUM(K3,K7,K11,K17,K20,K25,K28,K30,K33,K36,K39,K43,K46)</f>
        <v>0</v>
      </c>
    </row>
    <row r="3" spans="1:11" x14ac:dyDescent="0.25">
      <c r="A3" s="5"/>
      <c r="B3" s="5"/>
      <c r="C3" s="7" t="s">
        <v>320</v>
      </c>
      <c r="D3" s="7"/>
      <c r="E3" s="7"/>
      <c r="F3" s="5"/>
      <c r="G3" s="5"/>
      <c r="H3" s="8"/>
      <c r="I3" s="8">
        <v>1109.32</v>
      </c>
      <c r="J3" s="8"/>
      <c r="K3" s="8">
        <f>SUM(K4:K6)</f>
        <v>0</v>
      </c>
    </row>
    <row r="4" spans="1:11" ht="45" customHeight="1" x14ac:dyDescent="0.25">
      <c r="A4" s="9" t="s">
        <v>10</v>
      </c>
      <c r="B4" s="9">
        <v>1</v>
      </c>
      <c r="C4" s="10" t="s">
        <v>351</v>
      </c>
      <c r="D4" s="10" t="s">
        <v>659</v>
      </c>
      <c r="E4" s="11"/>
      <c r="F4" s="15" t="s">
        <v>104</v>
      </c>
      <c r="G4" s="12">
        <v>4</v>
      </c>
      <c r="H4" s="13">
        <v>83.57</v>
      </c>
      <c r="I4" s="13">
        <v>334.28</v>
      </c>
      <c r="J4" s="14"/>
      <c r="K4" s="13">
        <f>J4*G4</f>
        <v>0</v>
      </c>
    </row>
    <row r="5" spans="1:11" ht="45" customHeight="1" x14ac:dyDescent="0.25">
      <c r="A5" s="9" t="s">
        <v>10</v>
      </c>
      <c r="B5" s="9">
        <v>2</v>
      </c>
      <c r="C5" s="10" t="s">
        <v>352</v>
      </c>
      <c r="D5" s="10" t="s">
        <v>660</v>
      </c>
      <c r="E5" s="11"/>
      <c r="F5" s="15" t="s">
        <v>104</v>
      </c>
      <c r="G5" s="12">
        <v>4</v>
      </c>
      <c r="H5" s="13">
        <v>98.83</v>
      </c>
      <c r="I5" s="13">
        <v>395.32</v>
      </c>
      <c r="J5" s="14"/>
      <c r="K5" s="13">
        <f>J5*G5</f>
        <v>0</v>
      </c>
    </row>
    <row r="6" spans="1:11" ht="45" customHeight="1" x14ac:dyDescent="0.25">
      <c r="A6" s="9" t="s">
        <v>10</v>
      </c>
      <c r="B6" s="9">
        <v>3</v>
      </c>
      <c r="C6" s="10" t="s">
        <v>353</v>
      </c>
      <c r="D6" s="10" t="s">
        <v>661</v>
      </c>
      <c r="E6" s="11"/>
      <c r="F6" s="15" t="s">
        <v>104</v>
      </c>
      <c r="G6" s="12">
        <v>4</v>
      </c>
      <c r="H6" s="13">
        <v>94.93</v>
      </c>
      <c r="I6" s="13">
        <v>379.72</v>
      </c>
      <c r="J6" s="14"/>
      <c r="K6" s="13">
        <f>J6*G6</f>
        <v>0</v>
      </c>
    </row>
    <row r="7" spans="1:11" x14ac:dyDescent="0.25">
      <c r="A7" s="5"/>
      <c r="B7" s="5"/>
      <c r="C7" s="7" t="s">
        <v>323</v>
      </c>
      <c r="D7" s="7"/>
      <c r="E7" s="7"/>
      <c r="F7" s="5"/>
      <c r="G7" s="5"/>
      <c r="H7" s="8"/>
      <c r="I7" s="8">
        <v>1077.1199999999999</v>
      </c>
      <c r="J7" s="8"/>
      <c r="K7" s="8">
        <f>SUM(K8:K10)</f>
        <v>0</v>
      </c>
    </row>
    <row r="8" spans="1:11" ht="45" customHeight="1" x14ac:dyDescent="0.25">
      <c r="A8" s="9" t="s">
        <v>10</v>
      </c>
      <c r="B8" s="9">
        <v>4</v>
      </c>
      <c r="C8" s="10" t="s">
        <v>354</v>
      </c>
      <c r="D8" s="10" t="s">
        <v>662</v>
      </c>
      <c r="E8" s="11"/>
      <c r="F8" s="15" t="s">
        <v>104</v>
      </c>
      <c r="G8" s="12">
        <v>4</v>
      </c>
      <c r="H8" s="13">
        <v>93.14</v>
      </c>
      <c r="I8" s="13">
        <v>372.56</v>
      </c>
      <c r="J8" s="14"/>
      <c r="K8" s="13">
        <f>J8*G8</f>
        <v>0</v>
      </c>
    </row>
    <row r="9" spans="1:11" ht="45" customHeight="1" x14ac:dyDescent="0.25">
      <c r="A9" s="9" t="s">
        <v>10</v>
      </c>
      <c r="B9" s="9">
        <v>5</v>
      </c>
      <c r="C9" s="10" t="s">
        <v>355</v>
      </c>
      <c r="D9" s="10" t="s">
        <v>663</v>
      </c>
      <c r="E9" s="11"/>
      <c r="F9" s="15" t="s">
        <v>104</v>
      </c>
      <c r="G9" s="12">
        <v>4</v>
      </c>
      <c r="H9" s="13">
        <v>88.17</v>
      </c>
      <c r="I9" s="13">
        <v>352.68</v>
      </c>
      <c r="J9" s="14"/>
      <c r="K9" s="13">
        <f>J9*G9</f>
        <v>0</v>
      </c>
    </row>
    <row r="10" spans="1:11" ht="45" customHeight="1" x14ac:dyDescent="0.25">
      <c r="A10" s="9" t="s">
        <v>10</v>
      </c>
      <c r="B10" s="9">
        <v>6</v>
      </c>
      <c r="C10" s="10" t="s">
        <v>356</v>
      </c>
      <c r="D10" s="10" t="s">
        <v>664</v>
      </c>
      <c r="E10" s="11"/>
      <c r="F10" s="15" t="s">
        <v>104</v>
      </c>
      <c r="G10" s="12">
        <v>4</v>
      </c>
      <c r="H10" s="13">
        <v>87.97</v>
      </c>
      <c r="I10" s="13">
        <v>351.88</v>
      </c>
      <c r="J10" s="14"/>
      <c r="K10" s="13">
        <f>J10*G10</f>
        <v>0</v>
      </c>
    </row>
    <row r="11" spans="1:11" x14ac:dyDescent="0.25">
      <c r="A11" s="5"/>
      <c r="B11" s="5"/>
      <c r="C11" s="7" t="s">
        <v>325</v>
      </c>
      <c r="D11" s="7"/>
      <c r="E11" s="7"/>
      <c r="F11" s="5"/>
      <c r="G11" s="5"/>
      <c r="H11" s="8"/>
      <c r="I11" s="8">
        <v>700.46</v>
      </c>
      <c r="J11" s="8"/>
      <c r="K11" s="8">
        <f>SUM(K12:K16)</f>
        <v>0</v>
      </c>
    </row>
    <row r="12" spans="1:11" ht="45" customHeight="1" x14ac:dyDescent="0.25">
      <c r="A12" s="9" t="s">
        <v>10</v>
      </c>
      <c r="B12" s="9">
        <v>7</v>
      </c>
      <c r="C12" s="10" t="s">
        <v>357</v>
      </c>
      <c r="D12" s="10" t="s">
        <v>665</v>
      </c>
      <c r="E12" s="11"/>
      <c r="F12" s="15" t="s">
        <v>104</v>
      </c>
      <c r="G12" s="12">
        <v>1</v>
      </c>
      <c r="H12" s="13">
        <v>89.03</v>
      </c>
      <c r="I12" s="13">
        <v>89.03</v>
      </c>
      <c r="J12" s="14"/>
      <c r="K12" s="13">
        <f>J12*G12</f>
        <v>0</v>
      </c>
    </row>
    <row r="13" spans="1:11" ht="45" customHeight="1" x14ac:dyDescent="0.25">
      <c r="A13" s="9" t="s">
        <v>10</v>
      </c>
      <c r="B13" s="9">
        <v>8</v>
      </c>
      <c r="C13" s="10" t="s">
        <v>358</v>
      </c>
      <c r="D13" s="10" t="s">
        <v>666</v>
      </c>
      <c r="E13" s="11"/>
      <c r="F13" s="15" t="s">
        <v>104</v>
      </c>
      <c r="G13" s="12">
        <v>1</v>
      </c>
      <c r="H13" s="13">
        <v>121.4</v>
      </c>
      <c r="I13" s="13">
        <v>121.4</v>
      </c>
      <c r="J13" s="14"/>
      <c r="K13" s="13">
        <f>J13*G13</f>
        <v>0</v>
      </c>
    </row>
    <row r="14" spans="1:11" ht="45" customHeight="1" x14ac:dyDescent="0.25">
      <c r="A14" s="9" t="s">
        <v>10</v>
      </c>
      <c r="B14" s="9">
        <v>9</v>
      </c>
      <c r="C14" s="10" t="s">
        <v>359</v>
      </c>
      <c r="D14" s="10" t="s">
        <v>667</v>
      </c>
      <c r="E14" s="11"/>
      <c r="F14" s="15" t="s">
        <v>104</v>
      </c>
      <c r="G14" s="12">
        <v>1</v>
      </c>
      <c r="H14" s="13">
        <v>217.64</v>
      </c>
      <c r="I14" s="13">
        <v>217.64</v>
      </c>
      <c r="J14" s="14"/>
      <c r="K14" s="13">
        <f>J14*G14</f>
        <v>0</v>
      </c>
    </row>
    <row r="15" spans="1:11" ht="45" customHeight="1" x14ac:dyDescent="0.25">
      <c r="A15" s="9" t="s">
        <v>10</v>
      </c>
      <c r="B15" s="9">
        <v>10</v>
      </c>
      <c r="C15" s="10" t="s">
        <v>360</v>
      </c>
      <c r="D15" s="10" t="s">
        <v>668</v>
      </c>
      <c r="E15" s="11"/>
      <c r="F15" s="15" t="s">
        <v>104</v>
      </c>
      <c r="G15" s="12">
        <v>1</v>
      </c>
      <c r="H15" s="13">
        <v>150.66999999999999</v>
      </c>
      <c r="I15" s="13">
        <v>150.66999999999999</v>
      </c>
      <c r="J15" s="14"/>
      <c r="K15" s="13">
        <f>J15*G15</f>
        <v>0</v>
      </c>
    </row>
    <row r="16" spans="1:11" ht="45" customHeight="1" x14ac:dyDescent="0.25">
      <c r="A16" s="9" t="s">
        <v>10</v>
      </c>
      <c r="B16" s="9">
        <v>11</v>
      </c>
      <c r="C16" s="10" t="s">
        <v>361</v>
      </c>
      <c r="D16" s="10" t="s">
        <v>669</v>
      </c>
      <c r="E16" s="11"/>
      <c r="F16" s="15" t="s">
        <v>104</v>
      </c>
      <c r="G16" s="12">
        <v>1</v>
      </c>
      <c r="H16" s="13">
        <v>121.72</v>
      </c>
      <c r="I16" s="13">
        <v>121.72</v>
      </c>
      <c r="J16" s="14"/>
      <c r="K16" s="13">
        <f>J16*G16</f>
        <v>0</v>
      </c>
    </row>
    <row r="17" spans="1:11" x14ac:dyDescent="0.25">
      <c r="A17" s="5"/>
      <c r="B17" s="5"/>
      <c r="C17" s="7" t="s">
        <v>330</v>
      </c>
      <c r="D17" s="7"/>
      <c r="E17" s="7"/>
      <c r="F17" s="5"/>
      <c r="G17" s="5"/>
      <c r="H17" s="8"/>
      <c r="I17" s="8">
        <v>174.12</v>
      </c>
      <c r="J17" s="8"/>
      <c r="K17" s="8">
        <f>SUM(K18:K19)</f>
        <v>0</v>
      </c>
    </row>
    <row r="18" spans="1:11" ht="45" customHeight="1" x14ac:dyDescent="0.25">
      <c r="A18" s="9" t="s">
        <v>10</v>
      </c>
      <c r="B18" s="9">
        <v>12</v>
      </c>
      <c r="C18" s="10" t="s">
        <v>362</v>
      </c>
      <c r="D18" s="10" t="s">
        <v>670</v>
      </c>
      <c r="E18" s="11"/>
      <c r="F18" s="15" t="s">
        <v>104</v>
      </c>
      <c r="G18" s="12">
        <v>4</v>
      </c>
      <c r="H18" s="13">
        <v>24.01</v>
      </c>
      <c r="I18" s="13">
        <v>96.04</v>
      </c>
      <c r="J18" s="14"/>
      <c r="K18" s="13">
        <f>J18*G18</f>
        <v>0</v>
      </c>
    </row>
    <row r="19" spans="1:11" ht="45" customHeight="1" x14ac:dyDescent="0.25">
      <c r="A19" s="9" t="s">
        <v>10</v>
      </c>
      <c r="B19" s="9">
        <v>13</v>
      </c>
      <c r="C19" s="10" t="s">
        <v>363</v>
      </c>
      <c r="D19" s="10" t="s">
        <v>671</v>
      </c>
      <c r="E19" s="11"/>
      <c r="F19" s="15" t="s">
        <v>104</v>
      </c>
      <c r="G19" s="12">
        <v>4</v>
      </c>
      <c r="H19" s="13">
        <v>19.52</v>
      </c>
      <c r="I19" s="13">
        <v>78.08</v>
      </c>
      <c r="J19" s="14"/>
      <c r="K19" s="13">
        <f>J19*G19</f>
        <v>0</v>
      </c>
    </row>
    <row r="20" spans="1:11" x14ac:dyDescent="0.25">
      <c r="A20" s="5"/>
      <c r="B20" s="5"/>
      <c r="C20" s="7" t="s">
        <v>364</v>
      </c>
      <c r="D20" s="7"/>
      <c r="E20" s="7"/>
      <c r="F20" s="5"/>
      <c r="G20" s="5"/>
      <c r="H20" s="8"/>
      <c r="I20" s="8">
        <v>298.68</v>
      </c>
      <c r="J20" s="8"/>
      <c r="K20" s="8">
        <f>SUM(K21:K24)</f>
        <v>0</v>
      </c>
    </row>
    <row r="21" spans="1:11" ht="45" customHeight="1" x14ac:dyDescent="0.25">
      <c r="A21" s="9" t="s">
        <v>10</v>
      </c>
      <c r="B21" s="9">
        <v>14</v>
      </c>
      <c r="C21" s="10" t="s">
        <v>365</v>
      </c>
      <c r="D21" s="10" t="s">
        <v>672</v>
      </c>
      <c r="E21" s="11"/>
      <c r="F21" s="15" t="s">
        <v>104</v>
      </c>
      <c r="G21" s="12">
        <v>1</v>
      </c>
      <c r="H21" s="13">
        <v>42.01</v>
      </c>
      <c r="I21" s="13">
        <v>42.01</v>
      </c>
      <c r="J21" s="14"/>
      <c r="K21" s="13">
        <f>J21*G21</f>
        <v>0</v>
      </c>
    </row>
    <row r="22" spans="1:11" ht="45" customHeight="1" x14ac:dyDescent="0.25">
      <c r="A22" s="9" t="s">
        <v>10</v>
      </c>
      <c r="B22" s="9">
        <v>15</v>
      </c>
      <c r="C22" s="10" t="s">
        <v>366</v>
      </c>
      <c r="D22" s="10" t="s">
        <v>673</v>
      </c>
      <c r="E22" s="11"/>
      <c r="F22" s="15" t="s">
        <v>104</v>
      </c>
      <c r="G22" s="12">
        <v>1</v>
      </c>
      <c r="H22" s="13">
        <v>70.27</v>
      </c>
      <c r="I22" s="13">
        <v>70.27</v>
      </c>
      <c r="J22" s="14"/>
      <c r="K22" s="13">
        <f>J22*G22</f>
        <v>0</v>
      </c>
    </row>
    <row r="23" spans="1:11" ht="45" customHeight="1" x14ac:dyDescent="0.25">
      <c r="A23" s="9" t="s">
        <v>10</v>
      </c>
      <c r="B23" s="9">
        <v>16</v>
      </c>
      <c r="C23" s="10" t="s">
        <v>367</v>
      </c>
      <c r="D23" s="10" t="s">
        <v>674</v>
      </c>
      <c r="E23" s="11"/>
      <c r="F23" s="15" t="s">
        <v>104</v>
      </c>
      <c r="G23" s="12">
        <v>1</v>
      </c>
      <c r="H23" s="13">
        <v>82.11</v>
      </c>
      <c r="I23" s="13">
        <v>82.11</v>
      </c>
      <c r="J23" s="14"/>
      <c r="K23" s="13">
        <f>J23*G23</f>
        <v>0</v>
      </c>
    </row>
    <row r="24" spans="1:11" ht="45" customHeight="1" x14ac:dyDescent="0.25">
      <c r="A24" s="9" t="s">
        <v>10</v>
      </c>
      <c r="B24" s="9">
        <v>17</v>
      </c>
      <c r="C24" s="10" t="s">
        <v>368</v>
      </c>
      <c r="D24" s="10" t="s">
        <v>675</v>
      </c>
      <c r="E24" s="11"/>
      <c r="F24" s="15" t="s">
        <v>104</v>
      </c>
      <c r="G24" s="12">
        <v>1</v>
      </c>
      <c r="H24" s="13">
        <v>104.29</v>
      </c>
      <c r="I24" s="13">
        <v>104.29</v>
      </c>
      <c r="J24" s="14"/>
      <c r="K24" s="13">
        <f>J24*G24</f>
        <v>0</v>
      </c>
    </row>
    <row r="25" spans="1:11" x14ac:dyDescent="0.25">
      <c r="A25" s="5"/>
      <c r="B25" s="5"/>
      <c r="C25" s="7" t="s">
        <v>369</v>
      </c>
      <c r="D25" s="7"/>
      <c r="E25" s="7"/>
      <c r="F25" s="5"/>
      <c r="G25" s="5"/>
      <c r="H25" s="8"/>
      <c r="I25" s="8">
        <v>322.35000000000002</v>
      </c>
      <c r="J25" s="8"/>
      <c r="K25" s="8">
        <f>SUM(K26:K27)</f>
        <v>0</v>
      </c>
    </row>
    <row r="26" spans="1:11" ht="45" customHeight="1" x14ac:dyDescent="0.25">
      <c r="A26" s="9" t="s">
        <v>10</v>
      </c>
      <c r="B26" s="9">
        <v>18</v>
      </c>
      <c r="C26" s="10" t="s">
        <v>370</v>
      </c>
      <c r="D26" s="10" t="s">
        <v>676</v>
      </c>
      <c r="E26" s="11"/>
      <c r="F26" s="15" t="s">
        <v>214</v>
      </c>
      <c r="G26" s="12">
        <v>1</v>
      </c>
      <c r="H26" s="13">
        <v>155.63</v>
      </c>
      <c r="I26" s="13">
        <v>155.63</v>
      </c>
      <c r="J26" s="14"/>
      <c r="K26" s="13">
        <f>J26*G26</f>
        <v>0</v>
      </c>
    </row>
    <row r="27" spans="1:11" ht="45" customHeight="1" x14ac:dyDescent="0.25">
      <c r="A27" s="9" t="s">
        <v>10</v>
      </c>
      <c r="B27" s="9">
        <v>19</v>
      </c>
      <c r="C27" s="10" t="s">
        <v>371</v>
      </c>
      <c r="D27" s="10" t="s">
        <v>677</v>
      </c>
      <c r="E27" s="11"/>
      <c r="F27" s="15" t="s">
        <v>214</v>
      </c>
      <c r="G27" s="12">
        <v>1</v>
      </c>
      <c r="H27" s="13">
        <v>166.72</v>
      </c>
      <c r="I27" s="13">
        <v>166.72</v>
      </c>
      <c r="J27" s="14"/>
      <c r="K27" s="13">
        <f>J27*G27</f>
        <v>0</v>
      </c>
    </row>
    <row r="28" spans="1:11" x14ac:dyDescent="0.25">
      <c r="A28" s="5"/>
      <c r="B28" s="5"/>
      <c r="C28" s="7" t="s">
        <v>372</v>
      </c>
      <c r="D28" s="7"/>
      <c r="E28" s="7"/>
      <c r="F28" s="5"/>
      <c r="G28" s="5"/>
      <c r="H28" s="8"/>
      <c r="I28" s="8">
        <v>209.01</v>
      </c>
      <c r="J28" s="8"/>
      <c r="K28" s="8">
        <f>SUM(K29)</f>
        <v>0</v>
      </c>
    </row>
    <row r="29" spans="1:11" ht="45" customHeight="1" x14ac:dyDescent="0.25">
      <c r="A29" s="9" t="s">
        <v>10</v>
      </c>
      <c r="B29" s="9">
        <v>20</v>
      </c>
      <c r="C29" s="10" t="s">
        <v>373</v>
      </c>
      <c r="D29" s="10" t="s">
        <v>678</v>
      </c>
      <c r="E29" s="11"/>
      <c r="F29" s="15" t="s">
        <v>374</v>
      </c>
      <c r="G29" s="12">
        <v>1</v>
      </c>
      <c r="H29" s="13">
        <v>209.01</v>
      </c>
      <c r="I29" s="13">
        <v>209.01</v>
      </c>
      <c r="J29" s="14"/>
      <c r="K29" s="13">
        <f>J29*G29</f>
        <v>0</v>
      </c>
    </row>
    <row r="30" spans="1:11" x14ac:dyDescent="0.25">
      <c r="A30" s="5"/>
      <c r="B30" s="5"/>
      <c r="C30" s="7" t="s">
        <v>375</v>
      </c>
      <c r="D30" s="7"/>
      <c r="E30" s="7"/>
      <c r="F30" s="5"/>
      <c r="G30" s="5"/>
      <c r="H30" s="8"/>
      <c r="I30" s="8">
        <v>15550.460000000001</v>
      </c>
      <c r="J30" s="8"/>
      <c r="K30" s="8">
        <f>SUM(K31:K32)</f>
        <v>0</v>
      </c>
    </row>
    <row r="31" spans="1:11" ht="45" customHeight="1" x14ac:dyDescent="0.25">
      <c r="A31" s="9" t="s">
        <v>10</v>
      </c>
      <c r="B31" s="9">
        <v>21</v>
      </c>
      <c r="C31" s="10" t="s">
        <v>376</v>
      </c>
      <c r="D31" s="10" t="s">
        <v>679</v>
      </c>
      <c r="E31" s="11"/>
      <c r="F31" s="15" t="s">
        <v>243</v>
      </c>
      <c r="G31" s="12">
        <v>25</v>
      </c>
      <c r="H31" s="13">
        <v>348.14</v>
      </c>
      <c r="I31" s="13">
        <v>8703.5</v>
      </c>
      <c r="J31" s="14"/>
      <c r="K31" s="13">
        <f>J31*G31</f>
        <v>0</v>
      </c>
    </row>
    <row r="32" spans="1:11" ht="45" customHeight="1" x14ac:dyDescent="0.25">
      <c r="A32" s="9" t="s">
        <v>10</v>
      </c>
      <c r="B32" s="9">
        <v>22</v>
      </c>
      <c r="C32" s="10" t="s">
        <v>377</v>
      </c>
      <c r="D32" s="10" t="s">
        <v>680</v>
      </c>
      <c r="E32" s="11"/>
      <c r="F32" s="15" t="s">
        <v>166</v>
      </c>
      <c r="G32" s="12">
        <v>12</v>
      </c>
      <c r="H32" s="13">
        <v>570.58000000000004</v>
      </c>
      <c r="I32" s="13">
        <v>6846.9600000000009</v>
      </c>
      <c r="J32" s="14"/>
      <c r="K32" s="13">
        <f>J32*G32</f>
        <v>0</v>
      </c>
    </row>
    <row r="33" spans="1:11" x14ac:dyDescent="0.25">
      <c r="A33" s="5"/>
      <c r="B33" s="5"/>
      <c r="C33" s="7" t="s">
        <v>378</v>
      </c>
      <c r="D33" s="7"/>
      <c r="E33" s="7"/>
      <c r="F33" s="5"/>
      <c r="G33" s="5"/>
      <c r="H33" s="8"/>
      <c r="I33" s="8">
        <v>5238.87</v>
      </c>
      <c r="J33" s="8"/>
      <c r="K33" s="8">
        <f>SUM(K34:K35)</f>
        <v>0</v>
      </c>
    </row>
    <row r="34" spans="1:11" ht="45" customHeight="1" x14ac:dyDescent="0.25">
      <c r="A34" s="9" t="s">
        <v>10</v>
      </c>
      <c r="B34" s="9">
        <v>23</v>
      </c>
      <c r="C34" s="10" t="s">
        <v>379</v>
      </c>
      <c r="D34" s="10" t="s">
        <v>681</v>
      </c>
      <c r="E34" s="11"/>
      <c r="F34" s="15" t="s">
        <v>214</v>
      </c>
      <c r="G34" s="12">
        <v>2</v>
      </c>
      <c r="H34" s="13">
        <v>2203.9499999999998</v>
      </c>
      <c r="I34" s="13">
        <v>4407.8999999999996</v>
      </c>
      <c r="J34" s="14"/>
      <c r="K34" s="13">
        <f>J34*G34</f>
        <v>0</v>
      </c>
    </row>
    <row r="35" spans="1:11" ht="45" customHeight="1" x14ac:dyDescent="0.25">
      <c r="A35" s="9" t="s">
        <v>10</v>
      </c>
      <c r="B35" s="9">
        <v>24</v>
      </c>
      <c r="C35" s="10" t="s">
        <v>380</v>
      </c>
      <c r="D35" s="10" t="s">
        <v>682</v>
      </c>
      <c r="E35" s="11"/>
      <c r="F35" s="15" t="s">
        <v>214</v>
      </c>
      <c r="G35" s="12">
        <v>1</v>
      </c>
      <c r="H35" s="13">
        <v>830.97</v>
      </c>
      <c r="I35" s="13">
        <v>830.97</v>
      </c>
      <c r="J35" s="14"/>
      <c r="K35" s="13">
        <f>J35*G35</f>
        <v>0</v>
      </c>
    </row>
    <row r="36" spans="1:11" x14ac:dyDescent="0.25">
      <c r="A36" s="5"/>
      <c r="B36" s="5"/>
      <c r="C36" s="7" t="s">
        <v>381</v>
      </c>
      <c r="D36" s="7"/>
      <c r="E36" s="7"/>
      <c r="F36" s="5"/>
      <c r="G36" s="5"/>
      <c r="H36" s="8"/>
      <c r="I36" s="8">
        <v>6903.68</v>
      </c>
      <c r="J36" s="8"/>
      <c r="K36" s="8">
        <f>SUM(K37:K38)</f>
        <v>0</v>
      </c>
    </row>
    <row r="37" spans="1:11" ht="45" customHeight="1" x14ac:dyDescent="0.25">
      <c r="A37" s="9" t="s">
        <v>10</v>
      </c>
      <c r="B37" s="9">
        <v>25</v>
      </c>
      <c r="C37" s="10" t="s">
        <v>382</v>
      </c>
      <c r="D37" s="10" t="s">
        <v>683</v>
      </c>
      <c r="E37" s="11"/>
      <c r="F37" s="15" t="s">
        <v>214</v>
      </c>
      <c r="G37" s="12">
        <v>2</v>
      </c>
      <c r="H37" s="13">
        <v>1725.91</v>
      </c>
      <c r="I37" s="13">
        <v>3451.82</v>
      </c>
      <c r="J37" s="14"/>
      <c r="K37" s="13">
        <f>J37*G37</f>
        <v>0</v>
      </c>
    </row>
    <row r="38" spans="1:11" ht="45" customHeight="1" x14ac:dyDescent="0.25">
      <c r="A38" s="9" t="s">
        <v>10</v>
      </c>
      <c r="B38" s="9">
        <v>26</v>
      </c>
      <c r="C38" s="10" t="s">
        <v>383</v>
      </c>
      <c r="D38" s="10" t="s">
        <v>684</v>
      </c>
      <c r="E38" s="11"/>
      <c r="F38" s="15" t="s">
        <v>214</v>
      </c>
      <c r="G38" s="12">
        <v>2</v>
      </c>
      <c r="H38" s="13">
        <v>1725.93</v>
      </c>
      <c r="I38" s="13">
        <v>3451.86</v>
      </c>
      <c r="J38" s="14"/>
      <c r="K38" s="13">
        <f>J38*G38</f>
        <v>0</v>
      </c>
    </row>
    <row r="39" spans="1:11" x14ac:dyDescent="0.25">
      <c r="A39" s="5"/>
      <c r="B39" s="5"/>
      <c r="C39" s="7" t="s">
        <v>384</v>
      </c>
      <c r="D39" s="7"/>
      <c r="E39" s="7"/>
      <c r="F39" s="5"/>
      <c r="G39" s="5"/>
      <c r="H39" s="8"/>
      <c r="I39" s="8">
        <v>5976.45</v>
      </c>
      <c r="J39" s="8"/>
      <c r="K39" s="8">
        <f>SUM(K40:K42)</f>
        <v>0</v>
      </c>
    </row>
    <row r="40" spans="1:11" ht="45" customHeight="1" x14ac:dyDescent="0.25">
      <c r="A40" s="9" t="s">
        <v>10</v>
      </c>
      <c r="B40" s="9">
        <v>27</v>
      </c>
      <c r="C40" s="10" t="s">
        <v>385</v>
      </c>
      <c r="D40" s="10" t="s">
        <v>685</v>
      </c>
      <c r="E40" s="11"/>
      <c r="F40" s="15" t="s">
        <v>374</v>
      </c>
      <c r="G40" s="12">
        <v>2</v>
      </c>
      <c r="H40" s="13">
        <v>251.5</v>
      </c>
      <c r="I40" s="13">
        <v>503</v>
      </c>
      <c r="J40" s="14"/>
      <c r="K40" s="13">
        <f>J40*G40</f>
        <v>0</v>
      </c>
    </row>
    <row r="41" spans="1:11" ht="45" customHeight="1" x14ac:dyDescent="0.25">
      <c r="A41" s="9" t="s">
        <v>10</v>
      </c>
      <c r="B41" s="9">
        <v>28</v>
      </c>
      <c r="C41" s="10" t="s">
        <v>386</v>
      </c>
      <c r="D41" s="10" t="s">
        <v>686</v>
      </c>
      <c r="E41" s="11"/>
      <c r="F41" s="15" t="s">
        <v>243</v>
      </c>
      <c r="G41" s="12">
        <v>25</v>
      </c>
      <c r="H41" s="13">
        <v>194.83</v>
      </c>
      <c r="I41" s="13">
        <v>4870.75</v>
      </c>
      <c r="J41" s="14"/>
      <c r="K41" s="13">
        <f>J41*G41</f>
        <v>0</v>
      </c>
    </row>
    <row r="42" spans="1:11" ht="45" customHeight="1" x14ac:dyDescent="0.25">
      <c r="A42" s="9" t="s">
        <v>10</v>
      </c>
      <c r="B42" s="9">
        <v>29</v>
      </c>
      <c r="C42" s="10" t="s">
        <v>387</v>
      </c>
      <c r="D42" s="10" t="s">
        <v>687</v>
      </c>
      <c r="E42" s="11"/>
      <c r="F42" s="15" t="s">
        <v>374</v>
      </c>
      <c r="G42" s="12">
        <v>2</v>
      </c>
      <c r="H42" s="13">
        <v>301.35000000000002</v>
      </c>
      <c r="I42" s="13">
        <v>602.70000000000005</v>
      </c>
      <c r="J42" s="14"/>
      <c r="K42" s="13">
        <f>J42*G42</f>
        <v>0</v>
      </c>
    </row>
    <row r="43" spans="1:11" x14ac:dyDescent="0.25">
      <c r="A43" s="5"/>
      <c r="B43" s="5"/>
      <c r="C43" s="7" t="s">
        <v>388</v>
      </c>
      <c r="D43" s="7"/>
      <c r="E43" s="7"/>
      <c r="F43" s="5"/>
      <c r="G43" s="5"/>
      <c r="H43" s="8"/>
      <c r="I43" s="8">
        <v>2137.12</v>
      </c>
      <c r="J43" s="8"/>
      <c r="K43" s="8">
        <f>SUM(K44:K45)</f>
        <v>0</v>
      </c>
    </row>
    <row r="44" spans="1:11" ht="45" customHeight="1" x14ac:dyDescent="0.25">
      <c r="A44" s="9" t="s">
        <v>10</v>
      </c>
      <c r="B44" s="9">
        <v>30</v>
      </c>
      <c r="C44" s="10" t="s">
        <v>389</v>
      </c>
      <c r="D44" s="10" t="s">
        <v>688</v>
      </c>
      <c r="E44" s="11"/>
      <c r="F44" s="15" t="s">
        <v>214</v>
      </c>
      <c r="G44" s="12">
        <v>2</v>
      </c>
      <c r="H44" s="13">
        <v>678.76</v>
      </c>
      <c r="I44" s="13">
        <v>1357.52</v>
      </c>
      <c r="J44" s="14"/>
      <c r="K44" s="13">
        <f>J44*G44</f>
        <v>0</v>
      </c>
    </row>
    <row r="45" spans="1:11" ht="45" customHeight="1" x14ac:dyDescent="0.25">
      <c r="A45" s="9" t="s">
        <v>10</v>
      </c>
      <c r="B45" s="9">
        <v>31</v>
      </c>
      <c r="C45" s="10" t="s">
        <v>390</v>
      </c>
      <c r="D45" s="10" t="s">
        <v>689</v>
      </c>
      <c r="E45" s="11"/>
      <c r="F45" s="15" t="s">
        <v>391</v>
      </c>
      <c r="G45" s="12">
        <v>2</v>
      </c>
      <c r="H45" s="13">
        <v>389.8</v>
      </c>
      <c r="I45" s="13">
        <v>779.6</v>
      </c>
      <c r="J45" s="14"/>
      <c r="K45" s="13">
        <f>J45*G45</f>
        <v>0</v>
      </c>
    </row>
    <row r="46" spans="1:11" x14ac:dyDescent="0.25">
      <c r="A46" s="5"/>
      <c r="B46" s="5"/>
      <c r="C46" s="7" t="s">
        <v>392</v>
      </c>
      <c r="D46" s="7"/>
      <c r="E46" s="7"/>
      <c r="F46" s="5"/>
      <c r="G46" s="5"/>
      <c r="H46" s="8"/>
      <c r="I46" s="8">
        <v>2457.08</v>
      </c>
      <c r="J46" s="8"/>
      <c r="K46" s="8">
        <f>SUM(K47)</f>
        <v>0</v>
      </c>
    </row>
    <row r="47" spans="1:11" ht="45" customHeight="1" x14ac:dyDescent="0.25">
      <c r="A47" s="9" t="s">
        <v>10</v>
      </c>
      <c r="B47" s="9">
        <v>32</v>
      </c>
      <c r="C47" s="10" t="s">
        <v>393</v>
      </c>
      <c r="D47" s="10" t="s">
        <v>690</v>
      </c>
      <c r="E47" s="11"/>
      <c r="F47" s="15" t="s">
        <v>146</v>
      </c>
      <c r="G47" s="12">
        <v>2</v>
      </c>
      <c r="H47" s="13">
        <v>1228.54</v>
      </c>
      <c r="I47" s="13">
        <v>2457.08</v>
      </c>
      <c r="J47" s="14"/>
      <c r="K47" s="13">
        <f>J47*G47</f>
        <v>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3A7A0F-3356-4E8C-92FB-ABBFF1C39F5B}">
  <dimension ref="A1:K47"/>
  <sheetViews>
    <sheetView workbookViewId="0">
      <pane ySplit="1" topLeftCell="A2" activePane="bottomLeft" state="frozen"/>
      <selection pane="bottomLeft"/>
    </sheetView>
  </sheetViews>
  <sheetFormatPr defaultColWidth="0" defaultRowHeight="15" zeroHeight="1" x14ac:dyDescent="0.25"/>
  <cols>
    <col min="1" max="1" width="5.28515625" style="1" bestFit="1" customWidth="1"/>
    <col min="2" max="2" width="5.5703125" style="1" bestFit="1" customWidth="1"/>
    <col min="3" max="3" width="142.85546875" style="1" customWidth="1"/>
    <col min="4" max="4" width="140.7109375" style="1" customWidth="1"/>
    <col min="5" max="5" width="17.85546875" style="1" bestFit="1" customWidth="1"/>
    <col min="6" max="6" width="21.28515625" style="1" bestFit="1" customWidth="1"/>
    <col min="7" max="7" width="12.42578125" style="1" bestFit="1" customWidth="1"/>
    <col min="8" max="8" width="22.85546875" style="1" bestFit="1" customWidth="1"/>
    <col min="9" max="9" width="19.7109375" style="1" bestFit="1" customWidth="1"/>
    <col min="10" max="10" width="24.140625" style="1" bestFit="1" customWidth="1"/>
    <col min="11" max="11" width="21" style="1" bestFit="1" customWidth="1"/>
    <col min="12" max="16384" width="0" style="1" hidden="1"/>
  </cols>
  <sheetData>
    <row r="1" spans="1:11" ht="30" x14ac:dyDescent="0.25">
      <c r="A1" s="17" t="s">
        <v>0</v>
      </c>
      <c r="B1" s="17" t="s">
        <v>19</v>
      </c>
      <c r="C1" s="18" t="s">
        <v>1</v>
      </c>
      <c r="D1" s="18" t="s">
        <v>20</v>
      </c>
      <c r="E1" s="18" t="s">
        <v>462</v>
      </c>
      <c r="F1" s="19" t="s">
        <v>21</v>
      </c>
      <c r="G1" s="19" t="s">
        <v>463</v>
      </c>
      <c r="H1" s="20" t="s">
        <v>22</v>
      </c>
      <c r="I1" s="20" t="s">
        <v>464</v>
      </c>
      <c r="J1" s="20" t="s">
        <v>465</v>
      </c>
      <c r="K1" s="20" t="s">
        <v>466</v>
      </c>
    </row>
    <row r="2" spans="1:11" ht="37.5" customHeight="1" x14ac:dyDescent="0.25">
      <c r="A2" s="2" t="s">
        <v>12</v>
      </c>
      <c r="B2" s="2"/>
      <c r="C2" s="3" t="s">
        <v>11</v>
      </c>
      <c r="D2" s="3"/>
      <c r="E2" s="3"/>
      <c r="F2" s="2"/>
      <c r="G2" s="2"/>
      <c r="H2" s="4"/>
      <c r="I2" s="4">
        <v>145770.12000000002</v>
      </c>
      <c r="J2" s="4"/>
      <c r="K2" s="4">
        <f>SUM(K3,K7,K11,K17,K20,K25,K28,K30,K33,K36,K39,K43,K46)</f>
        <v>0</v>
      </c>
    </row>
    <row r="3" spans="1:11" x14ac:dyDescent="0.25">
      <c r="A3" s="5"/>
      <c r="B3" s="5"/>
      <c r="C3" s="7" t="s">
        <v>320</v>
      </c>
      <c r="D3" s="7"/>
      <c r="E3" s="7"/>
      <c r="F3" s="5"/>
      <c r="G3" s="5"/>
      <c r="H3" s="8"/>
      <c r="I3" s="8">
        <v>3327.96</v>
      </c>
      <c r="J3" s="8"/>
      <c r="K3" s="8">
        <f>SUM(K4:K6)</f>
        <v>0</v>
      </c>
    </row>
    <row r="4" spans="1:11" ht="45" customHeight="1" x14ac:dyDescent="0.25">
      <c r="A4" s="9" t="s">
        <v>12</v>
      </c>
      <c r="B4" s="9">
        <v>1</v>
      </c>
      <c r="C4" s="10" t="s">
        <v>351</v>
      </c>
      <c r="D4" s="10" t="s">
        <v>659</v>
      </c>
      <c r="E4" s="11"/>
      <c r="F4" s="15" t="s">
        <v>104</v>
      </c>
      <c r="G4" s="12">
        <v>12</v>
      </c>
      <c r="H4" s="13">
        <v>83.57</v>
      </c>
      <c r="I4" s="13">
        <v>1002.8399999999999</v>
      </c>
      <c r="J4" s="14"/>
      <c r="K4" s="13">
        <f>J4*G4</f>
        <v>0</v>
      </c>
    </row>
    <row r="5" spans="1:11" ht="45" customHeight="1" x14ac:dyDescent="0.25">
      <c r="A5" s="9" t="s">
        <v>12</v>
      </c>
      <c r="B5" s="9">
        <v>2</v>
      </c>
      <c r="C5" s="10" t="s">
        <v>352</v>
      </c>
      <c r="D5" s="10" t="s">
        <v>660</v>
      </c>
      <c r="E5" s="11"/>
      <c r="F5" s="15" t="s">
        <v>104</v>
      </c>
      <c r="G5" s="12">
        <v>12</v>
      </c>
      <c r="H5" s="13">
        <v>98.83</v>
      </c>
      <c r="I5" s="13">
        <v>1185.96</v>
      </c>
      <c r="J5" s="14"/>
      <c r="K5" s="13">
        <f>J5*G5</f>
        <v>0</v>
      </c>
    </row>
    <row r="6" spans="1:11" ht="45" customHeight="1" x14ac:dyDescent="0.25">
      <c r="A6" s="9" t="s">
        <v>12</v>
      </c>
      <c r="B6" s="9">
        <v>3</v>
      </c>
      <c r="C6" s="10" t="s">
        <v>353</v>
      </c>
      <c r="D6" s="10" t="s">
        <v>661</v>
      </c>
      <c r="E6" s="11"/>
      <c r="F6" s="15" t="s">
        <v>104</v>
      </c>
      <c r="G6" s="12">
        <v>12</v>
      </c>
      <c r="H6" s="13">
        <v>94.93</v>
      </c>
      <c r="I6" s="13">
        <v>1139.1600000000001</v>
      </c>
      <c r="J6" s="14"/>
      <c r="K6" s="13">
        <f>J6*G6</f>
        <v>0</v>
      </c>
    </row>
    <row r="7" spans="1:11" x14ac:dyDescent="0.25">
      <c r="A7" s="5"/>
      <c r="B7" s="5"/>
      <c r="C7" s="7" t="s">
        <v>323</v>
      </c>
      <c r="D7" s="7"/>
      <c r="E7" s="7"/>
      <c r="F7" s="5"/>
      <c r="G7" s="5"/>
      <c r="H7" s="8"/>
      <c r="I7" s="8">
        <v>3231.36</v>
      </c>
      <c r="J7" s="8"/>
      <c r="K7" s="8">
        <f>SUM(K8:K10)</f>
        <v>0</v>
      </c>
    </row>
    <row r="8" spans="1:11" ht="45" customHeight="1" x14ac:dyDescent="0.25">
      <c r="A8" s="9" t="s">
        <v>12</v>
      </c>
      <c r="B8" s="9">
        <v>4</v>
      </c>
      <c r="C8" s="10" t="s">
        <v>354</v>
      </c>
      <c r="D8" s="10" t="s">
        <v>662</v>
      </c>
      <c r="E8" s="11"/>
      <c r="F8" s="15" t="s">
        <v>104</v>
      </c>
      <c r="G8" s="12">
        <v>12</v>
      </c>
      <c r="H8" s="13">
        <v>93.14</v>
      </c>
      <c r="I8" s="13">
        <v>1117.68</v>
      </c>
      <c r="J8" s="14"/>
      <c r="K8" s="13">
        <f>J8*G8</f>
        <v>0</v>
      </c>
    </row>
    <row r="9" spans="1:11" ht="45" customHeight="1" x14ac:dyDescent="0.25">
      <c r="A9" s="9" t="s">
        <v>12</v>
      </c>
      <c r="B9" s="9">
        <v>5</v>
      </c>
      <c r="C9" s="10" t="s">
        <v>355</v>
      </c>
      <c r="D9" s="10" t="s">
        <v>663</v>
      </c>
      <c r="E9" s="11"/>
      <c r="F9" s="15" t="s">
        <v>104</v>
      </c>
      <c r="G9" s="12">
        <v>12</v>
      </c>
      <c r="H9" s="13">
        <v>88.17</v>
      </c>
      <c r="I9" s="13">
        <v>1058.04</v>
      </c>
      <c r="J9" s="14"/>
      <c r="K9" s="13">
        <f>J9*G9</f>
        <v>0</v>
      </c>
    </row>
    <row r="10" spans="1:11" ht="45" customHeight="1" x14ac:dyDescent="0.25">
      <c r="A10" s="9" t="s">
        <v>12</v>
      </c>
      <c r="B10" s="9">
        <v>6</v>
      </c>
      <c r="C10" s="10" t="s">
        <v>356</v>
      </c>
      <c r="D10" s="10" t="s">
        <v>664</v>
      </c>
      <c r="E10" s="11"/>
      <c r="F10" s="15" t="s">
        <v>104</v>
      </c>
      <c r="G10" s="12">
        <v>12</v>
      </c>
      <c r="H10" s="13">
        <v>87.97</v>
      </c>
      <c r="I10" s="13">
        <v>1055.6399999999999</v>
      </c>
      <c r="J10" s="14"/>
      <c r="K10" s="13">
        <f>J10*G10</f>
        <v>0</v>
      </c>
    </row>
    <row r="11" spans="1:11" x14ac:dyDescent="0.25">
      <c r="A11" s="5"/>
      <c r="B11" s="5"/>
      <c r="C11" s="7" t="s">
        <v>325</v>
      </c>
      <c r="D11" s="7"/>
      <c r="E11" s="7"/>
      <c r="F11" s="5"/>
      <c r="G11" s="5"/>
      <c r="H11" s="8"/>
      <c r="I11" s="8">
        <v>2101.38</v>
      </c>
      <c r="J11" s="8"/>
      <c r="K11" s="8">
        <f>SUM(K12:K16)</f>
        <v>0</v>
      </c>
    </row>
    <row r="12" spans="1:11" ht="45" customHeight="1" x14ac:dyDescent="0.25">
      <c r="A12" s="9" t="s">
        <v>12</v>
      </c>
      <c r="B12" s="9">
        <v>7</v>
      </c>
      <c r="C12" s="10" t="s">
        <v>357</v>
      </c>
      <c r="D12" s="10" t="s">
        <v>665</v>
      </c>
      <c r="E12" s="11"/>
      <c r="F12" s="15" t="s">
        <v>104</v>
      </c>
      <c r="G12" s="12">
        <v>3</v>
      </c>
      <c r="H12" s="13">
        <v>89.03</v>
      </c>
      <c r="I12" s="13">
        <v>267.09000000000003</v>
      </c>
      <c r="J12" s="14"/>
      <c r="K12" s="13">
        <f>J12*G12</f>
        <v>0</v>
      </c>
    </row>
    <row r="13" spans="1:11" ht="45" customHeight="1" x14ac:dyDescent="0.25">
      <c r="A13" s="9" t="s">
        <v>12</v>
      </c>
      <c r="B13" s="9">
        <v>8</v>
      </c>
      <c r="C13" s="10" t="s">
        <v>358</v>
      </c>
      <c r="D13" s="10" t="s">
        <v>666</v>
      </c>
      <c r="E13" s="11"/>
      <c r="F13" s="15" t="s">
        <v>104</v>
      </c>
      <c r="G13" s="12">
        <v>3</v>
      </c>
      <c r="H13" s="13">
        <v>121.4</v>
      </c>
      <c r="I13" s="13">
        <v>364.20000000000005</v>
      </c>
      <c r="J13" s="14"/>
      <c r="K13" s="13">
        <f>J13*G13</f>
        <v>0</v>
      </c>
    </row>
    <row r="14" spans="1:11" ht="45" customHeight="1" x14ac:dyDescent="0.25">
      <c r="A14" s="9" t="s">
        <v>12</v>
      </c>
      <c r="B14" s="9">
        <v>9</v>
      </c>
      <c r="C14" s="10" t="s">
        <v>359</v>
      </c>
      <c r="D14" s="10" t="s">
        <v>667</v>
      </c>
      <c r="E14" s="11"/>
      <c r="F14" s="15" t="s">
        <v>104</v>
      </c>
      <c r="G14" s="12">
        <v>3</v>
      </c>
      <c r="H14" s="13">
        <v>217.64</v>
      </c>
      <c r="I14" s="13">
        <v>652.91999999999996</v>
      </c>
      <c r="J14" s="14"/>
      <c r="K14" s="13">
        <f>J14*G14</f>
        <v>0</v>
      </c>
    </row>
    <row r="15" spans="1:11" ht="45" customHeight="1" x14ac:dyDescent="0.25">
      <c r="A15" s="9" t="s">
        <v>12</v>
      </c>
      <c r="B15" s="9">
        <v>10</v>
      </c>
      <c r="C15" s="10" t="s">
        <v>360</v>
      </c>
      <c r="D15" s="10" t="s">
        <v>668</v>
      </c>
      <c r="E15" s="11"/>
      <c r="F15" s="15" t="s">
        <v>104</v>
      </c>
      <c r="G15" s="12">
        <v>3</v>
      </c>
      <c r="H15" s="13">
        <v>150.66999999999999</v>
      </c>
      <c r="I15" s="13">
        <v>452.01</v>
      </c>
      <c r="J15" s="14"/>
      <c r="K15" s="13">
        <f>J15*G15</f>
        <v>0</v>
      </c>
    </row>
    <row r="16" spans="1:11" ht="45" customHeight="1" x14ac:dyDescent="0.25">
      <c r="A16" s="9" t="s">
        <v>12</v>
      </c>
      <c r="B16" s="9">
        <v>11</v>
      </c>
      <c r="C16" s="10" t="s">
        <v>361</v>
      </c>
      <c r="D16" s="10" t="s">
        <v>669</v>
      </c>
      <c r="E16" s="11"/>
      <c r="F16" s="15" t="s">
        <v>104</v>
      </c>
      <c r="G16" s="12">
        <v>3</v>
      </c>
      <c r="H16" s="13">
        <v>121.72</v>
      </c>
      <c r="I16" s="13">
        <v>365.15999999999997</v>
      </c>
      <c r="J16" s="14"/>
      <c r="K16" s="13">
        <f>J16*G16</f>
        <v>0</v>
      </c>
    </row>
    <row r="17" spans="1:11" x14ac:dyDescent="0.25">
      <c r="A17" s="5"/>
      <c r="B17" s="5"/>
      <c r="C17" s="7" t="s">
        <v>330</v>
      </c>
      <c r="D17" s="7"/>
      <c r="E17" s="7"/>
      <c r="F17" s="5"/>
      <c r="G17" s="5"/>
      <c r="H17" s="8"/>
      <c r="I17" s="8">
        <v>522.36</v>
      </c>
      <c r="J17" s="8"/>
      <c r="K17" s="8">
        <f>SUM(K18:K19)</f>
        <v>0</v>
      </c>
    </row>
    <row r="18" spans="1:11" ht="45" customHeight="1" x14ac:dyDescent="0.25">
      <c r="A18" s="9" t="s">
        <v>12</v>
      </c>
      <c r="B18" s="9">
        <v>12</v>
      </c>
      <c r="C18" s="10" t="s">
        <v>362</v>
      </c>
      <c r="D18" s="10" t="s">
        <v>670</v>
      </c>
      <c r="E18" s="11"/>
      <c r="F18" s="15" t="s">
        <v>104</v>
      </c>
      <c r="G18" s="12">
        <v>12</v>
      </c>
      <c r="H18" s="13">
        <v>24.01</v>
      </c>
      <c r="I18" s="13">
        <v>288.12</v>
      </c>
      <c r="J18" s="14"/>
      <c r="K18" s="13">
        <f>J18*G18</f>
        <v>0</v>
      </c>
    </row>
    <row r="19" spans="1:11" ht="45" customHeight="1" x14ac:dyDescent="0.25">
      <c r="A19" s="9" t="s">
        <v>12</v>
      </c>
      <c r="B19" s="9">
        <v>13</v>
      </c>
      <c r="C19" s="10" t="s">
        <v>363</v>
      </c>
      <c r="D19" s="10" t="s">
        <v>671</v>
      </c>
      <c r="E19" s="11"/>
      <c r="F19" s="15" t="s">
        <v>104</v>
      </c>
      <c r="G19" s="12">
        <v>12</v>
      </c>
      <c r="H19" s="13">
        <v>19.52</v>
      </c>
      <c r="I19" s="13">
        <v>234.24</v>
      </c>
      <c r="J19" s="14"/>
      <c r="K19" s="13">
        <f>J19*G19</f>
        <v>0</v>
      </c>
    </row>
    <row r="20" spans="1:11" x14ac:dyDescent="0.25">
      <c r="A20" s="5"/>
      <c r="B20" s="5"/>
      <c r="C20" s="7" t="s">
        <v>364</v>
      </c>
      <c r="D20" s="7"/>
      <c r="E20" s="7"/>
      <c r="F20" s="5"/>
      <c r="G20" s="5"/>
      <c r="H20" s="8"/>
      <c r="I20" s="8">
        <v>896.04000000000008</v>
      </c>
      <c r="J20" s="8"/>
      <c r="K20" s="8">
        <f>SUM(K21:K24)</f>
        <v>0</v>
      </c>
    </row>
    <row r="21" spans="1:11" ht="45" customHeight="1" x14ac:dyDescent="0.25">
      <c r="A21" s="9" t="s">
        <v>12</v>
      </c>
      <c r="B21" s="9">
        <v>14</v>
      </c>
      <c r="C21" s="10" t="s">
        <v>365</v>
      </c>
      <c r="D21" s="10" t="s">
        <v>672</v>
      </c>
      <c r="E21" s="11"/>
      <c r="F21" s="15" t="s">
        <v>104</v>
      </c>
      <c r="G21" s="12">
        <v>3</v>
      </c>
      <c r="H21" s="13">
        <v>42.01</v>
      </c>
      <c r="I21" s="13">
        <v>126.03</v>
      </c>
      <c r="J21" s="14"/>
      <c r="K21" s="13">
        <f>J21*G21</f>
        <v>0</v>
      </c>
    </row>
    <row r="22" spans="1:11" ht="45" customHeight="1" x14ac:dyDescent="0.25">
      <c r="A22" s="9" t="s">
        <v>12</v>
      </c>
      <c r="B22" s="9">
        <v>15</v>
      </c>
      <c r="C22" s="10" t="s">
        <v>366</v>
      </c>
      <c r="D22" s="10" t="s">
        <v>673</v>
      </c>
      <c r="E22" s="11"/>
      <c r="F22" s="15" t="s">
        <v>104</v>
      </c>
      <c r="G22" s="12">
        <v>3</v>
      </c>
      <c r="H22" s="13">
        <v>70.27</v>
      </c>
      <c r="I22" s="13">
        <v>210.81</v>
      </c>
      <c r="J22" s="14"/>
      <c r="K22" s="13">
        <f>J22*G22</f>
        <v>0</v>
      </c>
    </row>
    <row r="23" spans="1:11" ht="45" customHeight="1" x14ac:dyDescent="0.25">
      <c r="A23" s="9" t="s">
        <v>12</v>
      </c>
      <c r="B23" s="9">
        <v>16</v>
      </c>
      <c r="C23" s="10" t="s">
        <v>367</v>
      </c>
      <c r="D23" s="10" t="s">
        <v>674</v>
      </c>
      <c r="E23" s="11"/>
      <c r="F23" s="15" t="s">
        <v>104</v>
      </c>
      <c r="G23" s="12">
        <v>3</v>
      </c>
      <c r="H23" s="13">
        <v>82.11</v>
      </c>
      <c r="I23" s="13">
        <v>246.32999999999998</v>
      </c>
      <c r="J23" s="14"/>
      <c r="K23" s="13">
        <f>J23*G23</f>
        <v>0</v>
      </c>
    </row>
    <row r="24" spans="1:11" ht="45" customHeight="1" x14ac:dyDescent="0.25">
      <c r="A24" s="9" t="s">
        <v>12</v>
      </c>
      <c r="B24" s="9">
        <v>17</v>
      </c>
      <c r="C24" s="10" t="s">
        <v>368</v>
      </c>
      <c r="D24" s="10" t="s">
        <v>675</v>
      </c>
      <c r="E24" s="11"/>
      <c r="F24" s="15" t="s">
        <v>104</v>
      </c>
      <c r="G24" s="12">
        <v>3</v>
      </c>
      <c r="H24" s="13">
        <v>104.29</v>
      </c>
      <c r="I24" s="13">
        <v>312.87</v>
      </c>
      <c r="J24" s="14"/>
      <c r="K24" s="13">
        <f>J24*G24</f>
        <v>0</v>
      </c>
    </row>
    <row r="25" spans="1:11" x14ac:dyDescent="0.25">
      <c r="A25" s="5"/>
      <c r="B25" s="5"/>
      <c r="C25" s="7" t="s">
        <v>369</v>
      </c>
      <c r="D25" s="7"/>
      <c r="E25" s="7"/>
      <c r="F25" s="5"/>
      <c r="G25" s="5"/>
      <c r="H25" s="8"/>
      <c r="I25" s="8">
        <v>1289.4000000000001</v>
      </c>
      <c r="J25" s="8"/>
      <c r="K25" s="8">
        <f>SUM(K26:K27)</f>
        <v>0</v>
      </c>
    </row>
    <row r="26" spans="1:11" ht="45" customHeight="1" x14ac:dyDescent="0.25">
      <c r="A26" s="9" t="s">
        <v>12</v>
      </c>
      <c r="B26" s="9">
        <v>18</v>
      </c>
      <c r="C26" s="10" t="s">
        <v>370</v>
      </c>
      <c r="D26" s="10" t="s">
        <v>676</v>
      </c>
      <c r="E26" s="11"/>
      <c r="F26" s="15" t="s">
        <v>214</v>
      </c>
      <c r="G26" s="12">
        <v>4</v>
      </c>
      <c r="H26" s="13">
        <v>155.63</v>
      </c>
      <c r="I26" s="13">
        <v>622.52</v>
      </c>
      <c r="J26" s="14"/>
      <c r="K26" s="13">
        <f>J26*G26</f>
        <v>0</v>
      </c>
    </row>
    <row r="27" spans="1:11" ht="45" customHeight="1" x14ac:dyDescent="0.25">
      <c r="A27" s="9" t="s">
        <v>12</v>
      </c>
      <c r="B27" s="9">
        <v>19</v>
      </c>
      <c r="C27" s="10" t="s">
        <v>371</v>
      </c>
      <c r="D27" s="10" t="s">
        <v>677</v>
      </c>
      <c r="E27" s="11"/>
      <c r="F27" s="15" t="s">
        <v>214</v>
      </c>
      <c r="G27" s="12">
        <v>4</v>
      </c>
      <c r="H27" s="13">
        <v>166.72</v>
      </c>
      <c r="I27" s="13">
        <v>666.88</v>
      </c>
      <c r="J27" s="14"/>
      <c r="K27" s="13">
        <f>J27*G27</f>
        <v>0</v>
      </c>
    </row>
    <row r="28" spans="1:11" x14ac:dyDescent="0.25">
      <c r="A28" s="5"/>
      <c r="B28" s="5"/>
      <c r="C28" s="7" t="s">
        <v>372</v>
      </c>
      <c r="D28" s="7"/>
      <c r="E28" s="7"/>
      <c r="F28" s="5"/>
      <c r="G28" s="5"/>
      <c r="H28" s="8"/>
      <c r="I28" s="8">
        <v>627.03</v>
      </c>
      <c r="J28" s="8"/>
      <c r="K28" s="8">
        <f>SUM(K29)</f>
        <v>0</v>
      </c>
    </row>
    <row r="29" spans="1:11" ht="45" customHeight="1" x14ac:dyDescent="0.25">
      <c r="A29" s="9" t="s">
        <v>12</v>
      </c>
      <c r="B29" s="9">
        <v>20</v>
      </c>
      <c r="C29" s="10" t="s">
        <v>373</v>
      </c>
      <c r="D29" s="10" t="s">
        <v>678</v>
      </c>
      <c r="E29" s="11"/>
      <c r="F29" s="15" t="s">
        <v>374</v>
      </c>
      <c r="G29" s="12">
        <v>3</v>
      </c>
      <c r="H29" s="13">
        <v>209.01</v>
      </c>
      <c r="I29" s="13">
        <v>627.03</v>
      </c>
      <c r="J29" s="14"/>
      <c r="K29" s="13">
        <f>J29*G29</f>
        <v>0</v>
      </c>
    </row>
    <row r="30" spans="1:11" x14ac:dyDescent="0.25">
      <c r="A30" s="5"/>
      <c r="B30" s="5"/>
      <c r="C30" s="7" t="s">
        <v>375</v>
      </c>
      <c r="D30" s="7"/>
      <c r="E30" s="7"/>
      <c r="F30" s="5"/>
      <c r="G30" s="5"/>
      <c r="H30" s="8"/>
      <c r="I30" s="8">
        <v>47792.54</v>
      </c>
      <c r="J30" s="8"/>
      <c r="K30" s="8">
        <f>SUM(K31:K32)</f>
        <v>0</v>
      </c>
    </row>
    <row r="31" spans="1:11" ht="45" customHeight="1" x14ac:dyDescent="0.25">
      <c r="A31" s="9" t="s">
        <v>12</v>
      </c>
      <c r="B31" s="9">
        <v>21</v>
      </c>
      <c r="C31" s="10" t="s">
        <v>376</v>
      </c>
      <c r="D31" s="10" t="s">
        <v>679</v>
      </c>
      <c r="E31" s="11"/>
      <c r="F31" s="15" t="s">
        <v>243</v>
      </c>
      <c r="G31" s="12">
        <v>75</v>
      </c>
      <c r="H31" s="13">
        <v>348.14</v>
      </c>
      <c r="I31" s="13">
        <v>26110.5</v>
      </c>
      <c r="J31" s="14"/>
      <c r="K31" s="13">
        <f>J31*G31</f>
        <v>0</v>
      </c>
    </row>
    <row r="32" spans="1:11" ht="45" customHeight="1" x14ac:dyDescent="0.25">
      <c r="A32" s="9" t="s">
        <v>12</v>
      </c>
      <c r="B32" s="9">
        <v>22</v>
      </c>
      <c r="C32" s="10" t="s">
        <v>377</v>
      </c>
      <c r="D32" s="10" t="s">
        <v>680</v>
      </c>
      <c r="E32" s="11"/>
      <c r="F32" s="15" t="s">
        <v>166</v>
      </c>
      <c r="G32" s="12">
        <v>38</v>
      </c>
      <c r="H32" s="13">
        <v>570.58000000000004</v>
      </c>
      <c r="I32" s="13">
        <v>21682.04</v>
      </c>
      <c r="J32" s="14"/>
      <c r="K32" s="13">
        <f>J32*G32</f>
        <v>0</v>
      </c>
    </row>
    <row r="33" spans="1:11" x14ac:dyDescent="0.25">
      <c r="A33" s="5"/>
      <c r="B33" s="5"/>
      <c r="C33" s="7" t="s">
        <v>378</v>
      </c>
      <c r="D33" s="7"/>
      <c r="E33" s="7"/>
      <c r="F33" s="5"/>
      <c r="G33" s="5"/>
      <c r="H33" s="8"/>
      <c r="I33" s="8">
        <v>20955.48</v>
      </c>
      <c r="J33" s="8"/>
      <c r="K33" s="8">
        <f>SUM(K34:K35)</f>
        <v>0</v>
      </c>
    </row>
    <row r="34" spans="1:11" ht="45" customHeight="1" x14ac:dyDescent="0.25">
      <c r="A34" s="9" t="s">
        <v>12</v>
      </c>
      <c r="B34" s="9">
        <v>23</v>
      </c>
      <c r="C34" s="10" t="s">
        <v>379</v>
      </c>
      <c r="D34" s="10" t="s">
        <v>681</v>
      </c>
      <c r="E34" s="11"/>
      <c r="F34" s="15" t="s">
        <v>214</v>
      </c>
      <c r="G34" s="12">
        <v>8</v>
      </c>
      <c r="H34" s="13">
        <v>2203.9499999999998</v>
      </c>
      <c r="I34" s="13">
        <v>17631.599999999999</v>
      </c>
      <c r="J34" s="14"/>
      <c r="K34" s="13">
        <f>J34*G34</f>
        <v>0</v>
      </c>
    </row>
    <row r="35" spans="1:11" ht="45" customHeight="1" x14ac:dyDescent="0.25">
      <c r="A35" s="9" t="s">
        <v>12</v>
      </c>
      <c r="B35" s="9">
        <v>24</v>
      </c>
      <c r="C35" s="10" t="s">
        <v>380</v>
      </c>
      <c r="D35" s="10" t="s">
        <v>682</v>
      </c>
      <c r="E35" s="11"/>
      <c r="F35" s="15" t="s">
        <v>214</v>
      </c>
      <c r="G35" s="12">
        <v>4</v>
      </c>
      <c r="H35" s="13">
        <v>830.97</v>
      </c>
      <c r="I35" s="13">
        <v>3323.88</v>
      </c>
      <c r="J35" s="14"/>
      <c r="K35" s="13">
        <f>J35*G35</f>
        <v>0</v>
      </c>
    </row>
    <row r="36" spans="1:11" x14ac:dyDescent="0.25">
      <c r="A36" s="5"/>
      <c r="B36" s="5"/>
      <c r="C36" s="7" t="s">
        <v>381</v>
      </c>
      <c r="D36" s="7"/>
      <c r="E36" s="7"/>
      <c r="F36" s="5"/>
      <c r="G36" s="5"/>
      <c r="H36" s="8"/>
      <c r="I36" s="8">
        <v>27614.720000000001</v>
      </c>
      <c r="J36" s="8"/>
      <c r="K36" s="8">
        <f>SUM(K37:K38)</f>
        <v>0</v>
      </c>
    </row>
    <row r="37" spans="1:11" ht="45" customHeight="1" x14ac:dyDescent="0.25">
      <c r="A37" s="9" t="s">
        <v>12</v>
      </c>
      <c r="B37" s="9">
        <v>25</v>
      </c>
      <c r="C37" s="10" t="s">
        <v>382</v>
      </c>
      <c r="D37" s="10" t="s">
        <v>683</v>
      </c>
      <c r="E37" s="11"/>
      <c r="F37" s="15" t="s">
        <v>214</v>
      </c>
      <c r="G37" s="12">
        <v>8</v>
      </c>
      <c r="H37" s="13">
        <v>1725.91</v>
      </c>
      <c r="I37" s="13">
        <v>13807.28</v>
      </c>
      <c r="J37" s="14"/>
      <c r="K37" s="13">
        <f>J37*G37</f>
        <v>0</v>
      </c>
    </row>
    <row r="38" spans="1:11" ht="45" customHeight="1" x14ac:dyDescent="0.25">
      <c r="A38" s="9" t="s">
        <v>12</v>
      </c>
      <c r="B38" s="9">
        <v>26</v>
      </c>
      <c r="C38" s="10" t="s">
        <v>383</v>
      </c>
      <c r="D38" s="10" t="s">
        <v>684</v>
      </c>
      <c r="E38" s="11"/>
      <c r="F38" s="15" t="s">
        <v>214</v>
      </c>
      <c r="G38" s="12">
        <v>8</v>
      </c>
      <c r="H38" s="13">
        <v>1725.93</v>
      </c>
      <c r="I38" s="13">
        <v>13807.44</v>
      </c>
      <c r="J38" s="14"/>
      <c r="K38" s="13">
        <f>J38*G38</f>
        <v>0</v>
      </c>
    </row>
    <row r="39" spans="1:11" x14ac:dyDescent="0.25">
      <c r="A39" s="5"/>
      <c r="B39" s="5"/>
      <c r="C39" s="7" t="s">
        <v>384</v>
      </c>
      <c r="D39" s="7"/>
      <c r="E39" s="7"/>
      <c r="F39" s="5"/>
      <c r="G39" s="5"/>
      <c r="H39" s="8"/>
      <c r="I39" s="8">
        <v>19035.05</v>
      </c>
      <c r="J39" s="8"/>
      <c r="K39" s="8">
        <f>SUM(K40:K42)</f>
        <v>0</v>
      </c>
    </row>
    <row r="40" spans="1:11" ht="45" customHeight="1" x14ac:dyDescent="0.25">
      <c r="A40" s="9" t="s">
        <v>12</v>
      </c>
      <c r="B40" s="9">
        <v>27</v>
      </c>
      <c r="C40" s="10" t="s">
        <v>385</v>
      </c>
      <c r="D40" s="10" t="s">
        <v>685</v>
      </c>
      <c r="E40" s="11"/>
      <c r="F40" s="15" t="s">
        <v>374</v>
      </c>
      <c r="G40" s="12">
        <v>8</v>
      </c>
      <c r="H40" s="13">
        <v>251.5</v>
      </c>
      <c r="I40" s="13">
        <v>2012</v>
      </c>
      <c r="J40" s="14"/>
      <c r="K40" s="13">
        <f>J40*G40</f>
        <v>0</v>
      </c>
    </row>
    <row r="41" spans="1:11" ht="45" customHeight="1" x14ac:dyDescent="0.25">
      <c r="A41" s="9" t="s">
        <v>12</v>
      </c>
      <c r="B41" s="9">
        <v>28</v>
      </c>
      <c r="C41" s="10" t="s">
        <v>386</v>
      </c>
      <c r="D41" s="10" t="s">
        <v>686</v>
      </c>
      <c r="E41" s="11"/>
      <c r="F41" s="15" t="s">
        <v>243</v>
      </c>
      <c r="G41" s="12">
        <v>75</v>
      </c>
      <c r="H41" s="13">
        <v>194.83</v>
      </c>
      <c r="I41" s="13">
        <v>14612.250000000002</v>
      </c>
      <c r="J41" s="14"/>
      <c r="K41" s="13">
        <f>J41*G41</f>
        <v>0</v>
      </c>
    </row>
    <row r="42" spans="1:11" ht="45" customHeight="1" x14ac:dyDescent="0.25">
      <c r="A42" s="9" t="s">
        <v>12</v>
      </c>
      <c r="B42" s="9">
        <v>29</v>
      </c>
      <c r="C42" s="10" t="s">
        <v>387</v>
      </c>
      <c r="D42" s="10" t="s">
        <v>687</v>
      </c>
      <c r="E42" s="11"/>
      <c r="F42" s="15" t="s">
        <v>374</v>
      </c>
      <c r="G42" s="12">
        <v>8</v>
      </c>
      <c r="H42" s="13">
        <v>301.35000000000002</v>
      </c>
      <c r="I42" s="13">
        <v>2410.8000000000002</v>
      </c>
      <c r="J42" s="14"/>
      <c r="K42" s="13">
        <f>J42*G42</f>
        <v>0</v>
      </c>
    </row>
    <row r="43" spans="1:11" x14ac:dyDescent="0.25">
      <c r="A43" s="5"/>
      <c r="B43" s="5"/>
      <c r="C43" s="7" t="s">
        <v>388</v>
      </c>
      <c r="D43" s="7"/>
      <c r="E43" s="7"/>
      <c r="F43" s="5"/>
      <c r="G43" s="5"/>
      <c r="H43" s="8"/>
      <c r="I43" s="8">
        <v>8548.48</v>
      </c>
      <c r="J43" s="8"/>
      <c r="K43" s="8">
        <f>SUM(K44:K45)</f>
        <v>0</v>
      </c>
    </row>
    <row r="44" spans="1:11" ht="45" customHeight="1" x14ac:dyDescent="0.25">
      <c r="A44" s="9" t="s">
        <v>12</v>
      </c>
      <c r="B44" s="9">
        <v>30</v>
      </c>
      <c r="C44" s="10" t="s">
        <v>389</v>
      </c>
      <c r="D44" s="10" t="s">
        <v>688</v>
      </c>
      <c r="E44" s="11"/>
      <c r="F44" s="15" t="s">
        <v>214</v>
      </c>
      <c r="G44" s="12">
        <v>8</v>
      </c>
      <c r="H44" s="13">
        <v>678.76</v>
      </c>
      <c r="I44" s="13">
        <v>5430.08</v>
      </c>
      <c r="J44" s="14"/>
      <c r="K44" s="13">
        <f>J44*G44</f>
        <v>0</v>
      </c>
    </row>
    <row r="45" spans="1:11" ht="45" customHeight="1" x14ac:dyDescent="0.25">
      <c r="A45" s="9" t="s">
        <v>12</v>
      </c>
      <c r="B45" s="9">
        <v>31</v>
      </c>
      <c r="C45" s="10" t="s">
        <v>390</v>
      </c>
      <c r="D45" s="10" t="s">
        <v>689</v>
      </c>
      <c r="E45" s="11"/>
      <c r="F45" s="15" t="s">
        <v>391</v>
      </c>
      <c r="G45" s="12">
        <v>8</v>
      </c>
      <c r="H45" s="13">
        <v>389.8</v>
      </c>
      <c r="I45" s="13">
        <v>3118.4</v>
      </c>
      <c r="J45" s="14"/>
      <c r="K45" s="13">
        <f>J45*G45</f>
        <v>0</v>
      </c>
    </row>
    <row r="46" spans="1:11" x14ac:dyDescent="0.25">
      <c r="A46" s="5"/>
      <c r="B46" s="5"/>
      <c r="C46" s="7" t="s">
        <v>392</v>
      </c>
      <c r="D46" s="7"/>
      <c r="E46" s="7"/>
      <c r="F46" s="5"/>
      <c r="G46" s="5"/>
      <c r="H46" s="8"/>
      <c r="I46" s="8">
        <v>9828.32</v>
      </c>
      <c r="J46" s="8"/>
      <c r="K46" s="8">
        <f>SUM(K47)</f>
        <v>0</v>
      </c>
    </row>
    <row r="47" spans="1:11" ht="45" customHeight="1" x14ac:dyDescent="0.25">
      <c r="A47" s="9" t="s">
        <v>12</v>
      </c>
      <c r="B47" s="9">
        <v>32</v>
      </c>
      <c r="C47" s="10" t="s">
        <v>393</v>
      </c>
      <c r="D47" s="10" t="s">
        <v>690</v>
      </c>
      <c r="E47" s="11"/>
      <c r="F47" s="15" t="s">
        <v>146</v>
      </c>
      <c r="G47" s="12">
        <v>8</v>
      </c>
      <c r="H47" s="13">
        <v>1228.54</v>
      </c>
      <c r="I47" s="13">
        <v>9828.32</v>
      </c>
      <c r="J47" s="14"/>
      <c r="K47" s="13">
        <f>J47*G47</f>
        <v>0</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15552F-746F-4E40-935B-B967D39AFD83}">
  <dimension ref="A1:K52"/>
  <sheetViews>
    <sheetView workbookViewId="0">
      <pane ySplit="1" topLeftCell="A2" activePane="bottomLeft" state="frozen"/>
      <selection pane="bottomLeft"/>
    </sheetView>
  </sheetViews>
  <sheetFormatPr defaultColWidth="0" defaultRowHeight="15" zeroHeight="1" x14ac:dyDescent="0.25"/>
  <cols>
    <col min="1" max="1" width="5.28515625" style="1" bestFit="1" customWidth="1"/>
    <col min="2" max="2" width="5.5703125" style="1" bestFit="1" customWidth="1"/>
    <col min="3" max="3" width="142.85546875" style="1" customWidth="1"/>
    <col min="4" max="4" width="130.7109375" style="1" customWidth="1"/>
    <col min="5" max="5" width="17.85546875" style="1" bestFit="1" customWidth="1"/>
    <col min="6" max="6" width="21.28515625" style="1" bestFit="1" customWidth="1"/>
    <col min="7" max="7" width="12.42578125" style="1" bestFit="1" customWidth="1"/>
    <col min="8" max="8" width="22.85546875" style="1" bestFit="1" customWidth="1"/>
    <col min="9" max="9" width="19.7109375" style="1" bestFit="1" customWidth="1"/>
    <col min="10" max="10" width="24.140625" style="1" bestFit="1" customWidth="1"/>
    <col min="11" max="11" width="21" style="1" bestFit="1" customWidth="1"/>
    <col min="12" max="16384" width="0" style="1" hidden="1"/>
  </cols>
  <sheetData>
    <row r="1" spans="1:11" ht="30" x14ac:dyDescent="0.25">
      <c r="A1" s="17" t="s">
        <v>0</v>
      </c>
      <c r="B1" s="17" t="s">
        <v>19</v>
      </c>
      <c r="C1" s="18" t="s">
        <v>1</v>
      </c>
      <c r="D1" s="18" t="s">
        <v>20</v>
      </c>
      <c r="E1" s="18" t="s">
        <v>462</v>
      </c>
      <c r="F1" s="19" t="s">
        <v>21</v>
      </c>
      <c r="G1" s="19" t="s">
        <v>463</v>
      </c>
      <c r="H1" s="20" t="s">
        <v>22</v>
      </c>
      <c r="I1" s="20" t="s">
        <v>464</v>
      </c>
      <c r="J1" s="20" t="s">
        <v>465</v>
      </c>
      <c r="K1" s="20" t="s">
        <v>466</v>
      </c>
    </row>
    <row r="2" spans="1:11" ht="37.5" customHeight="1" x14ac:dyDescent="0.25">
      <c r="A2" s="2" t="s">
        <v>13</v>
      </c>
      <c r="B2" s="2"/>
      <c r="C2" s="3" t="s">
        <v>14</v>
      </c>
      <c r="D2" s="3"/>
      <c r="E2" s="3"/>
      <c r="F2" s="2"/>
      <c r="G2" s="2"/>
      <c r="H2" s="4"/>
      <c r="I2" s="4">
        <v>30253.63</v>
      </c>
      <c r="J2" s="4"/>
      <c r="K2" s="4">
        <f>SUM(K3,K7,K13,K20,K25,K30,K36,K40,K44,K46,K49)</f>
        <v>0</v>
      </c>
    </row>
    <row r="3" spans="1:11" x14ac:dyDescent="0.25">
      <c r="A3" s="5"/>
      <c r="B3" s="5"/>
      <c r="C3" s="6" t="s">
        <v>394</v>
      </c>
      <c r="D3" s="7"/>
      <c r="E3" s="7"/>
      <c r="F3" s="5"/>
      <c r="G3" s="5"/>
      <c r="H3" s="8"/>
      <c r="I3" s="8">
        <v>419.23</v>
      </c>
      <c r="J3" s="8"/>
      <c r="K3" s="8">
        <f>SUM(K4:K6)</f>
        <v>0</v>
      </c>
    </row>
    <row r="4" spans="1:11" ht="37.5" customHeight="1" x14ac:dyDescent="0.25">
      <c r="A4" s="9" t="s">
        <v>13</v>
      </c>
      <c r="B4" s="9">
        <v>1</v>
      </c>
      <c r="C4" s="10" t="s">
        <v>395</v>
      </c>
      <c r="D4" s="10" t="s">
        <v>691</v>
      </c>
      <c r="E4" s="11"/>
      <c r="F4" s="15" t="s">
        <v>181</v>
      </c>
      <c r="G4" s="12">
        <v>1</v>
      </c>
      <c r="H4" s="13">
        <v>74.58</v>
      </c>
      <c r="I4" s="13">
        <v>74.58</v>
      </c>
      <c r="J4" s="14"/>
      <c r="K4" s="13">
        <f>J4*G4</f>
        <v>0</v>
      </c>
    </row>
    <row r="5" spans="1:11" ht="37.5" customHeight="1" x14ac:dyDescent="0.25">
      <c r="A5" s="9" t="s">
        <v>13</v>
      </c>
      <c r="B5" s="9">
        <v>2</v>
      </c>
      <c r="C5" s="10" t="s">
        <v>396</v>
      </c>
      <c r="D5" s="10" t="s">
        <v>692</v>
      </c>
      <c r="E5" s="11"/>
      <c r="F5" s="15" t="s">
        <v>181</v>
      </c>
      <c r="G5" s="12">
        <v>1</v>
      </c>
      <c r="H5" s="13">
        <v>74.58</v>
      </c>
      <c r="I5" s="13">
        <v>74.58</v>
      </c>
      <c r="J5" s="14"/>
      <c r="K5" s="13">
        <f>J5*G5</f>
        <v>0</v>
      </c>
    </row>
    <row r="6" spans="1:11" ht="37.5" customHeight="1" x14ac:dyDescent="0.25">
      <c r="A6" s="9" t="s">
        <v>13</v>
      </c>
      <c r="B6" s="9">
        <v>3</v>
      </c>
      <c r="C6" s="10" t="s">
        <v>397</v>
      </c>
      <c r="D6" s="10" t="s">
        <v>693</v>
      </c>
      <c r="E6" s="11"/>
      <c r="F6" s="15" t="s">
        <v>181</v>
      </c>
      <c r="G6" s="12">
        <v>1</v>
      </c>
      <c r="H6" s="13">
        <v>270.07</v>
      </c>
      <c r="I6" s="13">
        <v>270.07</v>
      </c>
      <c r="J6" s="14"/>
      <c r="K6" s="13">
        <f>J6*G6</f>
        <v>0</v>
      </c>
    </row>
    <row r="7" spans="1:11" x14ac:dyDescent="0.25">
      <c r="A7" s="5"/>
      <c r="B7" s="5"/>
      <c r="C7" s="6" t="s">
        <v>398</v>
      </c>
      <c r="D7" s="7"/>
      <c r="E7" s="7"/>
      <c r="F7" s="5"/>
      <c r="G7" s="5"/>
      <c r="H7" s="8"/>
      <c r="I7" s="8">
        <v>421.94</v>
      </c>
      <c r="J7" s="8"/>
      <c r="K7" s="8">
        <f>SUM(K8:K12)</f>
        <v>0</v>
      </c>
    </row>
    <row r="8" spans="1:11" ht="37.5" customHeight="1" x14ac:dyDescent="0.25">
      <c r="A8" s="9" t="s">
        <v>13</v>
      </c>
      <c r="B8" s="9">
        <v>4</v>
      </c>
      <c r="C8" s="10" t="s">
        <v>399</v>
      </c>
      <c r="D8" s="10" t="s">
        <v>694</v>
      </c>
      <c r="E8" s="11"/>
      <c r="F8" s="15" t="s">
        <v>156</v>
      </c>
      <c r="G8" s="12">
        <v>2</v>
      </c>
      <c r="H8" s="13">
        <v>25.36</v>
      </c>
      <c r="I8" s="13">
        <v>50.72</v>
      </c>
      <c r="J8" s="14"/>
      <c r="K8" s="13">
        <f>J8*G8</f>
        <v>0</v>
      </c>
    </row>
    <row r="9" spans="1:11" ht="37.5" customHeight="1" x14ac:dyDescent="0.25">
      <c r="A9" s="9" t="s">
        <v>13</v>
      </c>
      <c r="B9" s="9">
        <v>5</v>
      </c>
      <c r="C9" s="10" t="s">
        <v>400</v>
      </c>
      <c r="D9" s="10" t="s">
        <v>695</v>
      </c>
      <c r="E9" s="11"/>
      <c r="F9" s="15" t="s">
        <v>156</v>
      </c>
      <c r="G9" s="12">
        <v>2</v>
      </c>
      <c r="H9" s="13">
        <v>28.3</v>
      </c>
      <c r="I9" s="13">
        <v>56.6</v>
      </c>
      <c r="J9" s="14"/>
      <c r="K9" s="13">
        <f>J9*G9</f>
        <v>0</v>
      </c>
    </row>
    <row r="10" spans="1:11" ht="37.5" customHeight="1" x14ac:dyDescent="0.25">
      <c r="A10" s="9" t="s">
        <v>13</v>
      </c>
      <c r="B10" s="9">
        <v>6</v>
      </c>
      <c r="C10" s="10" t="s">
        <v>401</v>
      </c>
      <c r="D10" s="21" t="s">
        <v>402</v>
      </c>
      <c r="E10" s="11"/>
      <c r="F10" s="15" t="s">
        <v>156</v>
      </c>
      <c r="G10" s="12">
        <v>2</v>
      </c>
      <c r="H10" s="13">
        <v>30.48</v>
      </c>
      <c r="I10" s="13">
        <v>60.96</v>
      </c>
      <c r="J10" s="14"/>
      <c r="K10" s="13">
        <f>J10*G10</f>
        <v>0</v>
      </c>
    </row>
    <row r="11" spans="1:11" ht="37.5" customHeight="1" x14ac:dyDescent="0.25">
      <c r="A11" s="9" t="s">
        <v>13</v>
      </c>
      <c r="B11" s="9">
        <v>7</v>
      </c>
      <c r="C11" s="10" t="s">
        <v>403</v>
      </c>
      <c r="D11" s="10" t="s">
        <v>696</v>
      </c>
      <c r="E11" s="11"/>
      <c r="F11" s="15" t="s">
        <v>156</v>
      </c>
      <c r="G11" s="12">
        <v>2</v>
      </c>
      <c r="H11" s="13">
        <v>62.48</v>
      </c>
      <c r="I11" s="13">
        <v>124.96</v>
      </c>
      <c r="J11" s="14"/>
      <c r="K11" s="13">
        <f>J11*G11</f>
        <v>0</v>
      </c>
    </row>
    <row r="12" spans="1:11" ht="37.5" customHeight="1" x14ac:dyDescent="0.25">
      <c r="A12" s="9" t="s">
        <v>13</v>
      </c>
      <c r="B12" s="9">
        <v>8</v>
      </c>
      <c r="C12" s="10" t="s">
        <v>404</v>
      </c>
      <c r="D12" s="10" t="s">
        <v>697</v>
      </c>
      <c r="E12" s="11"/>
      <c r="F12" s="15" t="s">
        <v>156</v>
      </c>
      <c r="G12" s="12">
        <v>2</v>
      </c>
      <c r="H12" s="13">
        <v>64.349999999999994</v>
      </c>
      <c r="I12" s="13">
        <v>128.69999999999999</v>
      </c>
      <c r="J12" s="14"/>
      <c r="K12" s="13">
        <f>J12*G12</f>
        <v>0</v>
      </c>
    </row>
    <row r="13" spans="1:11" x14ac:dyDescent="0.25">
      <c r="A13" s="5"/>
      <c r="B13" s="5"/>
      <c r="C13" s="6" t="s">
        <v>405</v>
      </c>
      <c r="D13" s="7"/>
      <c r="E13" s="7"/>
      <c r="F13" s="5"/>
      <c r="G13" s="5"/>
      <c r="H13" s="8"/>
      <c r="I13" s="8">
        <v>1365.96</v>
      </c>
      <c r="J13" s="8"/>
      <c r="K13" s="8">
        <f>SUM(K14:K19)</f>
        <v>0</v>
      </c>
    </row>
    <row r="14" spans="1:11" ht="37.5" customHeight="1" x14ac:dyDescent="0.25">
      <c r="A14" s="9" t="s">
        <v>13</v>
      </c>
      <c r="B14" s="9">
        <v>9</v>
      </c>
      <c r="C14" s="10" t="s">
        <v>406</v>
      </c>
      <c r="D14" s="10" t="s">
        <v>698</v>
      </c>
      <c r="E14" s="11"/>
      <c r="F14" s="15" t="s">
        <v>156</v>
      </c>
      <c r="G14" s="12">
        <v>2</v>
      </c>
      <c r="H14" s="13">
        <v>95.18</v>
      </c>
      <c r="I14" s="13">
        <v>190.36</v>
      </c>
      <c r="J14" s="14"/>
      <c r="K14" s="13">
        <f t="shared" ref="K14:K19" si="0">J14*G14</f>
        <v>0</v>
      </c>
    </row>
    <row r="15" spans="1:11" ht="37.5" customHeight="1" x14ac:dyDescent="0.25">
      <c r="A15" s="9" t="s">
        <v>13</v>
      </c>
      <c r="B15" s="9">
        <v>10</v>
      </c>
      <c r="C15" s="10" t="s">
        <v>407</v>
      </c>
      <c r="D15" s="10" t="s">
        <v>699</v>
      </c>
      <c r="E15" s="11"/>
      <c r="F15" s="15" t="s">
        <v>156</v>
      </c>
      <c r="G15" s="12">
        <v>2</v>
      </c>
      <c r="H15" s="13">
        <v>95.18</v>
      </c>
      <c r="I15" s="13">
        <v>190.36</v>
      </c>
      <c r="J15" s="14"/>
      <c r="K15" s="13">
        <f t="shared" si="0"/>
        <v>0</v>
      </c>
    </row>
    <row r="16" spans="1:11" ht="37.5" customHeight="1" x14ac:dyDescent="0.25">
      <c r="A16" s="9" t="s">
        <v>13</v>
      </c>
      <c r="B16" s="9">
        <v>11</v>
      </c>
      <c r="C16" s="10" t="s">
        <v>408</v>
      </c>
      <c r="D16" s="10" t="s">
        <v>700</v>
      </c>
      <c r="E16" s="11"/>
      <c r="F16" s="15" t="s">
        <v>156</v>
      </c>
      <c r="G16" s="12">
        <v>2</v>
      </c>
      <c r="H16" s="13">
        <v>95.18</v>
      </c>
      <c r="I16" s="13">
        <v>190.36</v>
      </c>
      <c r="J16" s="14"/>
      <c r="K16" s="13">
        <f t="shared" si="0"/>
        <v>0</v>
      </c>
    </row>
    <row r="17" spans="1:11" ht="37.5" customHeight="1" x14ac:dyDescent="0.25">
      <c r="A17" s="9" t="s">
        <v>13</v>
      </c>
      <c r="B17" s="9">
        <v>12</v>
      </c>
      <c r="C17" s="10" t="s">
        <v>409</v>
      </c>
      <c r="D17" s="10" t="s">
        <v>701</v>
      </c>
      <c r="E17" s="11"/>
      <c r="F17" s="15" t="s">
        <v>156</v>
      </c>
      <c r="G17" s="12">
        <v>2</v>
      </c>
      <c r="H17" s="13">
        <v>132.47999999999999</v>
      </c>
      <c r="I17" s="13">
        <v>264.95999999999998</v>
      </c>
      <c r="J17" s="14"/>
      <c r="K17" s="13">
        <f t="shared" si="0"/>
        <v>0</v>
      </c>
    </row>
    <row r="18" spans="1:11" ht="37.5" customHeight="1" x14ac:dyDescent="0.25">
      <c r="A18" s="9" t="s">
        <v>13</v>
      </c>
      <c r="B18" s="9">
        <v>13</v>
      </c>
      <c r="C18" s="10" t="s">
        <v>410</v>
      </c>
      <c r="D18" s="10" t="s">
        <v>702</v>
      </c>
      <c r="E18" s="11"/>
      <c r="F18" s="15" t="s">
        <v>156</v>
      </c>
      <c r="G18" s="12">
        <v>2</v>
      </c>
      <c r="H18" s="13">
        <v>132.47999999999999</v>
      </c>
      <c r="I18" s="13">
        <v>264.95999999999998</v>
      </c>
      <c r="J18" s="14"/>
      <c r="K18" s="13">
        <f t="shared" si="0"/>
        <v>0</v>
      </c>
    </row>
    <row r="19" spans="1:11" ht="37.5" customHeight="1" x14ac:dyDescent="0.25">
      <c r="A19" s="9" t="s">
        <v>13</v>
      </c>
      <c r="B19" s="9">
        <v>14</v>
      </c>
      <c r="C19" s="10" t="s">
        <v>411</v>
      </c>
      <c r="D19" s="10" t="s">
        <v>703</v>
      </c>
      <c r="E19" s="11"/>
      <c r="F19" s="15" t="s">
        <v>156</v>
      </c>
      <c r="G19" s="12">
        <v>2</v>
      </c>
      <c r="H19" s="13">
        <v>132.47999999999999</v>
      </c>
      <c r="I19" s="13">
        <v>264.95999999999998</v>
      </c>
      <c r="J19" s="14"/>
      <c r="K19" s="13">
        <f t="shared" si="0"/>
        <v>0</v>
      </c>
    </row>
    <row r="20" spans="1:11" x14ac:dyDescent="0.25">
      <c r="A20" s="5"/>
      <c r="B20" s="5"/>
      <c r="C20" s="6" t="s">
        <v>412</v>
      </c>
      <c r="D20" s="7"/>
      <c r="E20" s="7"/>
      <c r="F20" s="5"/>
      <c r="G20" s="5"/>
      <c r="H20" s="8"/>
      <c r="I20" s="8">
        <v>1573.88</v>
      </c>
      <c r="J20" s="8"/>
      <c r="K20" s="8">
        <f>SUM(K21:K24)</f>
        <v>0</v>
      </c>
    </row>
    <row r="21" spans="1:11" ht="37.5" customHeight="1" x14ac:dyDescent="0.25">
      <c r="A21" s="9" t="s">
        <v>13</v>
      </c>
      <c r="B21" s="9">
        <v>15</v>
      </c>
      <c r="C21" s="10" t="s">
        <v>413</v>
      </c>
      <c r="D21" s="10" t="s">
        <v>704</v>
      </c>
      <c r="E21" s="11"/>
      <c r="F21" s="15" t="s">
        <v>156</v>
      </c>
      <c r="G21" s="12">
        <v>2</v>
      </c>
      <c r="H21" s="13">
        <v>121.78</v>
      </c>
      <c r="I21" s="13">
        <v>243.56</v>
      </c>
      <c r="J21" s="14"/>
      <c r="K21" s="13">
        <f>J21*G21</f>
        <v>0</v>
      </c>
    </row>
    <row r="22" spans="1:11" ht="37.5" customHeight="1" x14ac:dyDescent="0.25">
      <c r="A22" s="9" t="s">
        <v>13</v>
      </c>
      <c r="B22" s="9">
        <v>16</v>
      </c>
      <c r="C22" s="10" t="s">
        <v>414</v>
      </c>
      <c r="D22" s="10" t="s">
        <v>705</v>
      </c>
      <c r="E22" s="11"/>
      <c r="F22" s="15" t="s">
        <v>156</v>
      </c>
      <c r="G22" s="12">
        <v>2</v>
      </c>
      <c r="H22" s="13">
        <v>221.72</v>
      </c>
      <c r="I22" s="13">
        <v>443.44</v>
      </c>
      <c r="J22" s="14"/>
      <c r="K22" s="13">
        <f>J22*G22</f>
        <v>0</v>
      </c>
    </row>
    <row r="23" spans="1:11" ht="37.5" customHeight="1" x14ac:dyDescent="0.25">
      <c r="A23" s="9" t="s">
        <v>13</v>
      </c>
      <c r="B23" s="9">
        <v>17</v>
      </c>
      <c r="C23" s="10" t="s">
        <v>415</v>
      </c>
      <c r="D23" s="10" t="s">
        <v>706</v>
      </c>
      <c r="E23" s="11"/>
      <c r="F23" s="15" t="s">
        <v>156</v>
      </c>
      <c r="G23" s="12">
        <v>2</v>
      </c>
      <c r="H23" s="13">
        <v>221.72</v>
      </c>
      <c r="I23" s="13">
        <v>443.44</v>
      </c>
      <c r="J23" s="14"/>
      <c r="K23" s="13">
        <f>J23*G23</f>
        <v>0</v>
      </c>
    </row>
    <row r="24" spans="1:11" ht="37.5" customHeight="1" x14ac:dyDescent="0.25">
      <c r="A24" s="9" t="s">
        <v>13</v>
      </c>
      <c r="B24" s="9">
        <v>18</v>
      </c>
      <c r="C24" s="10" t="s">
        <v>416</v>
      </c>
      <c r="D24" s="10" t="s">
        <v>707</v>
      </c>
      <c r="E24" s="11"/>
      <c r="F24" s="15" t="s">
        <v>156</v>
      </c>
      <c r="G24" s="12">
        <v>2</v>
      </c>
      <c r="H24" s="13">
        <v>221.72</v>
      </c>
      <c r="I24" s="13">
        <v>443.44</v>
      </c>
      <c r="J24" s="14"/>
      <c r="K24" s="13">
        <f>J24*G24</f>
        <v>0</v>
      </c>
    </row>
    <row r="25" spans="1:11" x14ac:dyDescent="0.25">
      <c r="A25" s="5"/>
      <c r="B25" s="5"/>
      <c r="C25" s="6" t="s">
        <v>417</v>
      </c>
      <c r="D25" s="7"/>
      <c r="E25" s="7"/>
      <c r="F25" s="5"/>
      <c r="G25" s="5"/>
      <c r="H25" s="8"/>
      <c r="I25" s="8">
        <v>2172.96</v>
      </c>
      <c r="J25" s="8"/>
      <c r="K25" s="8">
        <f>SUM(K26:K29)</f>
        <v>0</v>
      </c>
    </row>
    <row r="26" spans="1:11" ht="37.5" customHeight="1" x14ac:dyDescent="0.25">
      <c r="A26" s="9" t="s">
        <v>13</v>
      </c>
      <c r="B26" s="9">
        <v>19</v>
      </c>
      <c r="C26" s="10" t="s">
        <v>418</v>
      </c>
      <c r="D26" s="10" t="s">
        <v>708</v>
      </c>
      <c r="E26" s="11"/>
      <c r="F26" s="15" t="s">
        <v>374</v>
      </c>
      <c r="G26" s="12">
        <v>2</v>
      </c>
      <c r="H26" s="13">
        <v>274.54000000000002</v>
      </c>
      <c r="I26" s="13">
        <v>549.08000000000004</v>
      </c>
      <c r="J26" s="14"/>
      <c r="K26" s="13">
        <f>J26*G26</f>
        <v>0</v>
      </c>
    </row>
    <row r="27" spans="1:11" ht="37.5" customHeight="1" x14ac:dyDescent="0.25">
      <c r="A27" s="9" t="s">
        <v>13</v>
      </c>
      <c r="B27" s="9">
        <v>20</v>
      </c>
      <c r="C27" s="10" t="s">
        <v>419</v>
      </c>
      <c r="D27" s="10" t="s">
        <v>708</v>
      </c>
      <c r="E27" s="11"/>
      <c r="F27" s="15" t="s">
        <v>374</v>
      </c>
      <c r="G27" s="12">
        <v>2</v>
      </c>
      <c r="H27" s="13">
        <v>274.54000000000002</v>
      </c>
      <c r="I27" s="13">
        <v>549.08000000000004</v>
      </c>
      <c r="J27" s="14"/>
      <c r="K27" s="13">
        <f>J27*G27</f>
        <v>0</v>
      </c>
    </row>
    <row r="28" spans="1:11" ht="37.5" customHeight="1" x14ac:dyDescent="0.25">
      <c r="A28" s="9" t="s">
        <v>13</v>
      </c>
      <c r="B28" s="9">
        <v>21</v>
      </c>
      <c r="C28" s="10" t="s">
        <v>420</v>
      </c>
      <c r="D28" s="10" t="s">
        <v>709</v>
      </c>
      <c r="E28" s="11"/>
      <c r="F28" s="15" t="s">
        <v>374</v>
      </c>
      <c r="G28" s="12">
        <v>2</v>
      </c>
      <c r="H28" s="13">
        <v>268.7</v>
      </c>
      <c r="I28" s="13">
        <v>537.4</v>
      </c>
      <c r="J28" s="14"/>
      <c r="K28" s="13">
        <f>J28*G28</f>
        <v>0</v>
      </c>
    </row>
    <row r="29" spans="1:11" ht="37.5" customHeight="1" x14ac:dyDescent="0.25">
      <c r="A29" s="9" t="s">
        <v>13</v>
      </c>
      <c r="B29" s="9">
        <v>22</v>
      </c>
      <c r="C29" s="10" t="s">
        <v>421</v>
      </c>
      <c r="D29" s="10" t="s">
        <v>709</v>
      </c>
      <c r="E29" s="11"/>
      <c r="F29" s="15" t="s">
        <v>374</v>
      </c>
      <c r="G29" s="12">
        <v>2</v>
      </c>
      <c r="H29" s="13">
        <v>268.7</v>
      </c>
      <c r="I29" s="13">
        <v>537.4</v>
      </c>
      <c r="J29" s="14"/>
      <c r="K29" s="13">
        <f>J29*G29</f>
        <v>0</v>
      </c>
    </row>
    <row r="30" spans="1:11" x14ac:dyDescent="0.25">
      <c r="A30" s="5"/>
      <c r="B30" s="5"/>
      <c r="C30" s="6" t="s">
        <v>422</v>
      </c>
      <c r="D30" s="7"/>
      <c r="E30" s="7"/>
      <c r="F30" s="5"/>
      <c r="G30" s="5"/>
      <c r="H30" s="8"/>
      <c r="I30" s="8">
        <v>382.28</v>
      </c>
      <c r="J30" s="8"/>
      <c r="K30" s="8">
        <f>SUM(K31:K35)</f>
        <v>0</v>
      </c>
    </row>
    <row r="31" spans="1:11" ht="37.5" customHeight="1" x14ac:dyDescent="0.25">
      <c r="A31" s="9" t="s">
        <v>13</v>
      </c>
      <c r="B31" s="9">
        <v>23</v>
      </c>
      <c r="C31" s="10" t="s">
        <v>423</v>
      </c>
      <c r="D31" s="10" t="s">
        <v>710</v>
      </c>
      <c r="E31" s="11"/>
      <c r="F31" s="15" t="s">
        <v>104</v>
      </c>
      <c r="G31" s="12">
        <v>1</v>
      </c>
      <c r="H31" s="13">
        <v>31.98</v>
      </c>
      <c r="I31" s="13">
        <v>31.98</v>
      </c>
      <c r="J31" s="14"/>
      <c r="K31" s="13">
        <f>J31*G31</f>
        <v>0</v>
      </c>
    </row>
    <row r="32" spans="1:11" ht="37.5" customHeight="1" x14ac:dyDescent="0.25">
      <c r="A32" s="9" t="s">
        <v>13</v>
      </c>
      <c r="B32" s="9">
        <v>24</v>
      </c>
      <c r="C32" s="10" t="s">
        <v>424</v>
      </c>
      <c r="D32" s="10" t="s">
        <v>711</v>
      </c>
      <c r="E32" s="11"/>
      <c r="F32" s="15" t="s">
        <v>104</v>
      </c>
      <c r="G32" s="12">
        <v>1</v>
      </c>
      <c r="H32" s="13">
        <v>116.86</v>
      </c>
      <c r="I32" s="13">
        <v>116.86</v>
      </c>
      <c r="J32" s="14"/>
      <c r="K32" s="13">
        <f>J32*G32</f>
        <v>0</v>
      </c>
    </row>
    <row r="33" spans="1:11" ht="37.5" customHeight="1" x14ac:dyDescent="0.25">
      <c r="A33" s="9" t="s">
        <v>13</v>
      </c>
      <c r="B33" s="9">
        <v>25</v>
      </c>
      <c r="C33" s="10" t="s">
        <v>425</v>
      </c>
      <c r="D33" s="10" t="s">
        <v>712</v>
      </c>
      <c r="E33" s="11"/>
      <c r="F33" s="15" t="s">
        <v>214</v>
      </c>
      <c r="G33" s="12">
        <v>1</v>
      </c>
      <c r="H33" s="13">
        <v>59.28</v>
      </c>
      <c r="I33" s="13">
        <v>59.28</v>
      </c>
      <c r="J33" s="14"/>
      <c r="K33" s="13">
        <f>J33*G33</f>
        <v>0</v>
      </c>
    </row>
    <row r="34" spans="1:11" ht="37.5" customHeight="1" x14ac:dyDescent="0.25">
      <c r="A34" s="9" t="s">
        <v>13</v>
      </c>
      <c r="B34" s="9">
        <v>26</v>
      </c>
      <c r="C34" s="10" t="s">
        <v>426</v>
      </c>
      <c r="D34" s="10" t="s">
        <v>713</v>
      </c>
      <c r="E34" s="11"/>
      <c r="F34" s="15" t="s">
        <v>214</v>
      </c>
      <c r="G34" s="12">
        <v>1</v>
      </c>
      <c r="H34" s="13">
        <v>65.900000000000006</v>
      </c>
      <c r="I34" s="13">
        <v>65.900000000000006</v>
      </c>
      <c r="J34" s="14"/>
      <c r="K34" s="13">
        <f>J34*G34</f>
        <v>0</v>
      </c>
    </row>
    <row r="35" spans="1:11" ht="37.5" customHeight="1" x14ac:dyDescent="0.25">
      <c r="A35" s="9" t="s">
        <v>13</v>
      </c>
      <c r="B35" s="9">
        <v>27</v>
      </c>
      <c r="C35" s="10" t="s">
        <v>427</v>
      </c>
      <c r="D35" s="10" t="s">
        <v>714</v>
      </c>
      <c r="E35" s="11"/>
      <c r="F35" s="15" t="s">
        <v>146</v>
      </c>
      <c r="G35" s="12">
        <v>1</v>
      </c>
      <c r="H35" s="13">
        <v>108.26</v>
      </c>
      <c r="I35" s="13">
        <v>108.26</v>
      </c>
      <c r="J35" s="14"/>
      <c r="K35" s="13">
        <f>J35*G35</f>
        <v>0</v>
      </c>
    </row>
    <row r="36" spans="1:11" x14ac:dyDescent="0.25">
      <c r="A36" s="5"/>
      <c r="B36" s="5"/>
      <c r="C36" s="6" t="s">
        <v>428</v>
      </c>
      <c r="D36" s="7"/>
      <c r="E36" s="7"/>
      <c r="F36" s="5"/>
      <c r="G36" s="5"/>
      <c r="H36" s="8"/>
      <c r="I36" s="8">
        <v>2514.5600000000004</v>
      </c>
      <c r="J36" s="8"/>
      <c r="K36" s="8">
        <f>SUM(K37:K39)</f>
        <v>0</v>
      </c>
    </row>
    <row r="37" spans="1:11" ht="37.5" customHeight="1" x14ac:dyDescent="0.25">
      <c r="A37" s="9" t="s">
        <v>13</v>
      </c>
      <c r="B37" s="9">
        <v>28</v>
      </c>
      <c r="C37" s="10" t="s">
        <v>429</v>
      </c>
      <c r="D37" s="10" t="s">
        <v>715</v>
      </c>
      <c r="E37" s="11"/>
      <c r="F37" s="15" t="s">
        <v>334</v>
      </c>
      <c r="G37" s="12">
        <v>2</v>
      </c>
      <c r="H37" s="13">
        <v>157.16</v>
      </c>
      <c r="I37" s="13">
        <v>314.32</v>
      </c>
      <c r="J37" s="14"/>
      <c r="K37" s="13">
        <f>J37*G37</f>
        <v>0</v>
      </c>
    </row>
    <row r="38" spans="1:11" ht="37.5" customHeight="1" x14ac:dyDescent="0.25">
      <c r="A38" s="9" t="s">
        <v>13</v>
      </c>
      <c r="B38" s="9">
        <v>29</v>
      </c>
      <c r="C38" s="10" t="s">
        <v>430</v>
      </c>
      <c r="D38" s="10" t="s">
        <v>716</v>
      </c>
      <c r="E38" s="11"/>
      <c r="F38" s="15" t="s">
        <v>334</v>
      </c>
      <c r="G38" s="12">
        <v>12</v>
      </c>
      <c r="H38" s="13">
        <v>157.16</v>
      </c>
      <c r="I38" s="13">
        <v>1885.92</v>
      </c>
      <c r="J38" s="14"/>
      <c r="K38" s="13">
        <f>J38*G38</f>
        <v>0</v>
      </c>
    </row>
    <row r="39" spans="1:11" ht="37.5" customHeight="1" x14ac:dyDescent="0.25">
      <c r="A39" s="9" t="s">
        <v>13</v>
      </c>
      <c r="B39" s="9">
        <v>30</v>
      </c>
      <c r="C39" s="10" t="s">
        <v>431</v>
      </c>
      <c r="D39" s="10" t="s">
        <v>717</v>
      </c>
      <c r="E39" s="11"/>
      <c r="F39" s="15" t="s">
        <v>334</v>
      </c>
      <c r="G39" s="12">
        <v>2</v>
      </c>
      <c r="H39" s="13">
        <v>157.16</v>
      </c>
      <c r="I39" s="13">
        <v>314.32</v>
      </c>
      <c r="J39" s="14"/>
      <c r="K39" s="13">
        <f>J39*G39</f>
        <v>0</v>
      </c>
    </row>
    <row r="40" spans="1:11" x14ac:dyDescent="0.25">
      <c r="A40" s="5"/>
      <c r="B40" s="5"/>
      <c r="C40" s="6" t="s">
        <v>432</v>
      </c>
      <c r="D40" s="7"/>
      <c r="E40" s="7"/>
      <c r="F40" s="5"/>
      <c r="G40" s="5"/>
      <c r="H40" s="8"/>
      <c r="I40" s="8">
        <v>12260.52</v>
      </c>
      <c r="J40" s="8"/>
      <c r="K40" s="8">
        <f>SUM(K41:K43)</f>
        <v>0</v>
      </c>
    </row>
    <row r="41" spans="1:11" ht="37.5" customHeight="1" x14ac:dyDescent="0.25">
      <c r="A41" s="9" t="s">
        <v>13</v>
      </c>
      <c r="B41" s="9">
        <v>31</v>
      </c>
      <c r="C41" s="10" t="s">
        <v>433</v>
      </c>
      <c r="D41" s="10" t="s">
        <v>718</v>
      </c>
      <c r="E41" s="11"/>
      <c r="F41" s="15" t="s">
        <v>334</v>
      </c>
      <c r="G41" s="12">
        <v>12</v>
      </c>
      <c r="H41" s="13">
        <v>340.57</v>
      </c>
      <c r="I41" s="13">
        <v>4086.84</v>
      </c>
      <c r="J41" s="14"/>
      <c r="K41" s="13">
        <f>J41*G41</f>
        <v>0</v>
      </c>
    </row>
    <row r="42" spans="1:11" ht="37.5" customHeight="1" x14ac:dyDescent="0.25">
      <c r="A42" s="9" t="s">
        <v>13</v>
      </c>
      <c r="B42" s="9">
        <v>32</v>
      </c>
      <c r="C42" s="10" t="s">
        <v>434</v>
      </c>
      <c r="D42" s="10" t="s">
        <v>719</v>
      </c>
      <c r="E42" s="11"/>
      <c r="F42" s="15" t="s">
        <v>334</v>
      </c>
      <c r="G42" s="12">
        <v>12</v>
      </c>
      <c r="H42" s="13">
        <v>340.57</v>
      </c>
      <c r="I42" s="13">
        <v>4086.84</v>
      </c>
      <c r="J42" s="14"/>
      <c r="K42" s="13">
        <f>J42*G42</f>
        <v>0</v>
      </c>
    </row>
    <row r="43" spans="1:11" ht="37.5" customHeight="1" x14ac:dyDescent="0.25">
      <c r="A43" s="9" t="s">
        <v>13</v>
      </c>
      <c r="B43" s="9">
        <v>33</v>
      </c>
      <c r="C43" s="10" t="s">
        <v>435</v>
      </c>
      <c r="D43" s="10" t="s">
        <v>720</v>
      </c>
      <c r="E43" s="11"/>
      <c r="F43" s="15" t="s">
        <v>334</v>
      </c>
      <c r="G43" s="12">
        <v>12</v>
      </c>
      <c r="H43" s="13">
        <v>340.57</v>
      </c>
      <c r="I43" s="13">
        <v>4086.84</v>
      </c>
      <c r="J43" s="14"/>
      <c r="K43" s="13">
        <f>J43*G43</f>
        <v>0</v>
      </c>
    </row>
    <row r="44" spans="1:11" x14ac:dyDescent="0.25">
      <c r="A44" s="5"/>
      <c r="B44" s="5"/>
      <c r="C44" s="6" t="s">
        <v>436</v>
      </c>
      <c r="D44" s="7"/>
      <c r="E44" s="7"/>
      <c r="F44" s="5"/>
      <c r="G44" s="5"/>
      <c r="H44" s="8"/>
      <c r="I44" s="8">
        <v>1035.42</v>
      </c>
      <c r="J44" s="8"/>
      <c r="K44" s="8">
        <f>SUM(K45)</f>
        <v>0</v>
      </c>
    </row>
    <row r="45" spans="1:11" ht="37.5" customHeight="1" x14ac:dyDescent="0.25">
      <c r="A45" s="9" t="s">
        <v>13</v>
      </c>
      <c r="B45" s="9">
        <v>34</v>
      </c>
      <c r="C45" s="10" t="s">
        <v>437</v>
      </c>
      <c r="D45" s="10" t="s">
        <v>721</v>
      </c>
      <c r="E45" s="11"/>
      <c r="F45" s="15" t="s">
        <v>334</v>
      </c>
      <c r="G45" s="12">
        <v>3</v>
      </c>
      <c r="H45" s="13">
        <v>345.14</v>
      </c>
      <c r="I45" s="13">
        <v>1035.42</v>
      </c>
      <c r="J45" s="14"/>
      <c r="K45" s="13">
        <f>J45*G45</f>
        <v>0</v>
      </c>
    </row>
    <row r="46" spans="1:11" x14ac:dyDescent="0.25">
      <c r="A46" s="5"/>
      <c r="B46" s="5"/>
      <c r="C46" s="6" t="s">
        <v>438</v>
      </c>
      <c r="D46" s="7"/>
      <c r="E46" s="7"/>
      <c r="F46" s="5"/>
      <c r="G46" s="5"/>
      <c r="H46" s="8"/>
      <c r="I46" s="8">
        <v>1912.0199999999998</v>
      </c>
      <c r="J46" s="8"/>
      <c r="K46" s="8">
        <f>SUM(K47:K48)</f>
        <v>0</v>
      </c>
    </row>
    <row r="47" spans="1:11" ht="37.5" customHeight="1" x14ac:dyDescent="0.25">
      <c r="A47" s="9" t="s">
        <v>13</v>
      </c>
      <c r="B47" s="9">
        <v>35</v>
      </c>
      <c r="C47" s="10" t="s">
        <v>439</v>
      </c>
      <c r="D47" s="10" t="s">
        <v>722</v>
      </c>
      <c r="E47" s="11"/>
      <c r="F47" s="15" t="s">
        <v>334</v>
      </c>
      <c r="G47" s="12">
        <v>12</v>
      </c>
      <c r="H47" s="13">
        <v>30.11</v>
      </c>
      <c r="I47" s="13">
        <v>361.32</v>
      </c>
      <c r="J47" s="14"/>
      <c r="K47" s="13">
        <f>J47*G47</f>
        <v>0</v>
      </c>
    </row>
    <row r="48" spans="1:11" ht="37.5" customHeight="1" x14ac:dyDescent="0.25">
      <c r="A48" s="9" t="s">
        <v>13</v>
      </c>
      <c r="B48" s="9">
        <v>36</v>
      </c>
      <c r="C48" s="10" t="s">
        <v>440</v>
      </c>
      <c r="D48" s="10" t="s">
        <v>723</v>
      </c>
      <c r="E48" s="11"/>
      <c r="F48" s="15" t="s">
        <v>334</v>
      </c>
      <c r="G48" s="12">
        <v>6</v>
      </c>
      <c r="H48" s="13">
        <v>258.45</v>
      </c>
      <c r="I48" s="13">
        <v>1550.6999999999998</v>
      </c>
      <c r="J48" s="14"/>
      <c r="K48" s="13">
        <f>J48*G48</f>
        <v>0</v>
      </c>
    </row>
    <row r="49" spans="1:11" x14ac:dyDescent="0.25">
      <c r="A49" s="5"/>
      <c r="B49" s="5"/>
      <c r="C49" s="6" t="s">
        <v>441</v>
      </c>
      <c r="D49" s="7"/>
      <c r="E49" s="7"/>
      <c r="F49" s="5"/>
      <c r="G49" s="5"/>
      <c r="H49" s="8"/>
      <c r="I49" s="8">
        <v>6194.86</v>
      </c>
      <c r="J49" s="8"/>
      <c r="K49" s="8">
        <f>SUM(K50:K52)</f>
        <v>0</v>
      </c>
    </row>
    <row r="50" spans="1:11" ht="37.5" customHeight="1" x14ac:dyDescent="0.25">
      <c r="A50" s="9" t="s">
        <v>13</v>
      </c>
      <c r="B50" s="9">
        <v>37</v>
      </c>
      <c r="C50" s="10" t="s">
        <v>442</v>
      </c>
      <c r="D50" s="10" t="s">
        <v>724</v>
      </c>
      <c r="E50" s="11"/>
      <c r="F50" s="15" t="s">
        <v>334</v>
      </c>
      <c r="G50" s="12">
        <v>7</v>
      </c>
      <c r="H50" s="13">
        <v>312.5</v>
      </c>
      <c r="I50" s="13">
        <v>2187.5</v>
      </c>
      <c r="J50" s="14"/>
      <c r="K50" s="13">
        <f>J50*G50</f>
        <v>0</v>
      </c>
    </row>
    <row r="51" spans="1:11" ht="37.5" customHeight="1" x14ac:dyDescent="0.25">
      <c r="A51" s="9" t="s">
        <v>13</v>
      </c>
      <c r="B51" s="9">
        <v>38</v>
      </c>
      <c r="C51" s="10" t="s">
        <v>443</v>
      </c>
      <c r="D51" s="10" t="s">
        <v>725</v>
      </c>
      <c r="E51" s="11"/>
      <c r="F51" s="15" t="s">
        <v>334</v>
      </c>
      <c r="G51" s="12">
        <v>7</v>
      </c>
      <c r="H51" s="13">
        <v>519</v>
      </c>
      <c r="I51" s="13">
        <v>3633</v>
      </c>
      <c r="J51" s="14"/>
      <c r="K51" s="13">
        <f>J51*G51</f>
        <v>0</v>
      </c>
    </row>
    <row r="52" spans="1:11" ht="37.5" customHeight="1" x14ac:dyDescent="0.25">
      <c r="A52" s="9" t="s">
        <v>13</v>
      </c>
      <c r="B52" s="9">
        <v>39</v>
      </c>
      <c r="C52" s="10" t="s">
        <v>444</v>
      </c>
      <c r="D52" s="10" t="s">
        <v>726</v>
      </c>
      <c r="E52" s="11"/>
      <c r="F52" s="15" t="s">
        <v>334</v>
      </c>
      <c r="G52" s="12">
        <v>7</v>
      </c>
      <c r="H52" s="13">
        <v>53.48</v>
      </c>
      <c r="I52" s="13">
        <v>374.35999999999996</v>
      </c>
      <c r="J52" s="14"/>
      <c r="K52" s="13">
        <f>J52*G52</f>
        <v>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360370-2095-4413-BC35-69659B219645}">
  <dimension ref="A1:K52"/>
  <sheetViews>
    <sheetView workbookViewId="0">
      <pane ySplit="1" topLeftCell="A2" activePane="bottomLeft" state="frozen"/>
      <selection pane="bottomLeft"/>
    </sheetView>
  </sheetViews>
  <sheetFormatPr defaultColWidth="0" defaultRowHeight="15" zeroHeight="1" x14ac:dyDescent="0.25"/>
  <cols>
    <col min="1" max="1" width="5.28515625" style="1" bestFit="1" customWidth="1"/>
    <col min="2" max="2" width="5.5703125" style="1" bestFit="1" customWidth="1"/>
    <col min="3" max="3" width="142.85546875" style="1" customWidth="1"/>
    <col min="4" max="4" width="130.7109375" style="1" customWidth="1"/>
    <col min="5" max="5" width="17.85546875" style="1" bestFit="1" customWidth="1"/>
    <col min="6" max="6" width="21.28515625" style="1" bestFit="1" customWidth="1"/>
    <col min="7" max="7" width="12.42578125" style="1" bestFit="1" customWidth="1"/>
    <col min="8" max="8" width="22.85546875" style="1" bestFit="1" customWidth="1"/>
    <col min="9" max="9" width="19.7109375" style="1" bestFit="1" customWidth="1"/>
    <col min="10" max="10" width="24.140625" style="1" bestFit="1" customWidth="1"/>
    <col min="11" max="11" width="21" style="1" bestFit="1" customWidth="1"/>
    <col min="12" max="16384" width="0" style="1" hidden="1"/>
  </cols>
  <sheetData>
    <row r="1" spans="1:11" ht="37.5" customHeight="1" x14ac:dyDescent="0.25">
      <c r="A1" s="17" t="s">
        <v>0</v>
      </c>
      <c r="B1" s="17" t="s">
        <v>19</v>
      </c>
      <c r="C1" s="18" t="s">
        <v>1</v>
      </c>
      <c r="D1" s="18" t="s">
        <v>20</v>
      </c>
      <c r="E1" s="18" t="s">
        <v>462</v>
      </c>
      <c r="F1" s="19" t="s">
        <v>21</v>
      </c>
      <c r="G1" s="19" t="s">
        <v>463</v>
      </c>
      <c r="H1" s="20" t="s">
        <v>22</v>
      </c>
      <c r="I1" s="20" t="s">
        <v>464</v>
      </c>
      <c r="J1" s="20" t="s">
        <v>465</v>
      </c>
      <c r="K1" s="20" t="s">
        <v>466</v>
      </c>
    </row>
    <row r="2" spans="1:11" ht="37.5" customHeight="1" x14ac:dyDescent="0.25">
      <c r="A2" s="2" t="s">
        <v>15</v>
      </c>
      <c r="B2" s="2"/>
      <c r="C2" s="3" t="s">
        <v>14</v>
      </c>
      <c r="D2" s="3"/>
      <c r="E2" s="3"/>
      <c r="F2" s="2"/>
      <c r="G2" s="2"/>
      <c r="H2" s="4"/>
      <c r="I2" s="4">
        <v>102825.28999999998</v>
      </c>
      <c r="J2" s="4"/>
      <c r="K2" s="4">
        <f>SUM(K3,K7,K13,K20,K25,K30,K36,K40,K44,K46,K49)</f>
        <v>0</v>
      </c>
    </row>
    <row r="3" spans="1:11" x14ac:dyDescent="0.25">
      <c r="A3" s="5"/>
      <c r="B3" s="5"/>
      <c r="C3" s="6" t="s">
        <v>394</v>
      </c>
      <c r="D3" s="7"/>
      <c r="E3" s="7"/>
      <c r="F3" s="5"/>
      <c r="G3" s="5"/>
      <c r="H3" s="8"/>
      <c r="I3" s="8">
        <v>1676.92</v>
      </c>
      <c r="J3" s="8"/>
      <c r="K3" s="8">
        <f>SUM(K4:K6)</f>
        <v>0</v>
      </c>
    </row>
    <row r="4" spans="1:11" ht="37.5" customHeight="1" x14ac:dyDescent="0.25">
      <c r="A4" s="9" t="s">
        <v>15</v>
      </c>
      <c r="B4" s="9">
        <v>1</v>
      </c>
      <c r="C4" s="10" t="s">
        <v>395</v>
      </c>
      <c r="D4" s="10" t="s">
        <v>691</v>
      </c>
      <c r="E4" s="11"/>
      <c r="F4" s="15" t="s">
        <v>181</v>
      </c>
      <c r="G4" s="12">
        <v>4</v>
      </c>
      <c r="H4" s="13">
        <v>74.58</v>
      </c>
      <c r="I4" s="13">
        <v>298.32</v>
      </c>
      <c r="J4" s="14"/>
      <c r="K4" s="13">
        <f>J4*G4</f>
        <v>0</v>
      </c>
    </row>
    <row r="5" spans="1:11" ht="37.5" customHeight="1" x14ac:dyDescent="0.25">
      <c r="A5" s="9" t="s">
        <v>15</v>
      </c>
      <c r="B5" s="9">
        <v>2</v>
      </c>
      <c r="C5" s="10" t="s">
        <v>396</v>
      </c>
      <c r="D5" s="10" t="s">
        <v>692</v>
      </c>
      <c r="E5" s="11"/>
      <c r="F5" s="15" t="s">
        <v>181</v>
      </c>
      <c r="G5" s="12">
        <v>4</v>
      </c>
      <c r="H5" s="13">
        <v>74.58</v>
      </c>
      <c r="I5" s="13">
        <v>298.32</v>
      </c>
      <c r="J5" s="14"/>
      <c r="K5" s="13">
        <f>J5*G5</f>
        <v>0</v>
      </c>
    </row>
    <row r="6" spans="1:11" ht="37.5" customHeight="1" x14ac:dyDescent="0.25">
      <c r="A6" s="9" t="s">
        <v>15</v>
      </c>
      <c r="B6" s="9">
        <v>3</v>
      </c>
      <c r="C6" s="10" t="s">
        <v>397</v>
      </c>
      <c r="D6" s="10" t="s">
        <v>693</v>
      </c>
      <c r="E6" s="11"/>
      <c r="F6" s="15" t="s">
        <v>181</v>
      </c>
      <c r="G6" s="12">
        <v>4</v>
      </c>
      <c r="H6" s="13">
        <v>270.07</v>
      </c>
      <c r="I6" s="13">
        <v>1080.28</v>
      </c>
      <c r="J6" s="14"/>
      <c r="K6" s="13">
        <f>J6*G6</f>
        <v>0</v>
      </c>
    </row>
    <row r="7" spans="1:11" x14ac:dyDescent="0.25">
      <c r="A7" s="5"/>
      <c r="B7" s="5"/>
      <c r="C7" s="6" t="s">
        <v>398</v>
      </c>
      <c r="D7" s="7"/>
      <c r="E7" s="7"/>
      <c r="F7" s="5"/>
      <c r="G7" s="5"/>
      <c r="H7" s="8"/>
      <c r="I7" s="8">
        <v>1687.76</v>
      </c>
      <c r="J7" s="8"/>
      <c r="K7" s="8">
        <f>SUM(K8:K12)</f>
        <v>0</v>
      </c>
    </row>
    <row r="8" spans="1:11" ht="37.5" customHeight="1" x14ac:dyDescent="0.25">
      <c r="A8" s="9" t="s">
        <v>15</v>
      </c>
      <c r="B8" s="9">
        <v>4</v>
      </c>
      <c r="C8" s="10" t="s">
        <v>399</v>
      </c>
      <c r="D8" s="10" t="s">
        <v>694</v>
      </c>
      <c r="E8" s="11"/>
      <c r="F8" s="15" t="s">
        <v>156</v>
      </c>
      <c r="G8" s="12">
        <v>8</v>
      </c>
      <c r="H8" s="13">
        <v>25.36</v>
      </c>
      <c r="I8" s="13">
        <v>202.88</v>
      </c>
      <c r="J8" s="14"/>
      <c r="K8" s="13">
        <f>J8*G8</f>
        <v>0</v>
      </c>
    </row>
    <row r="9" spans="1:11" ht="37.5" customHeight="1" x14ac:dyDescent="0.25">
      <c r="A9" s="9" t="s">
        <v>15</v>
      </c>
      <c r="B9" s="9">
        <v>5</v>
      </c>
      <c r="C9" s="10" t="s">
        <v>400</v>
      </c>
      <c r="D9" s="10" t="s">
        <v>695</v>
      </c>
      <c r="E9" s="11"/>
      <c r="F9" s="15" t="s">
        <v>156</v>
      </c>
      <c r="G9" s="12">
        <v>8</v>
      </c>
      <c r="H9" s="13">
        <v>28.3</v>
      </c>
      <c r="I9" s="13">
        <v>226.4</v>
      </c>
      <c r="J9" s="14"/>
      <c r="K9" s="13">
        <f>J9*G9</f>
        <v>0</v>
      </c>
    </row>
    <row r="10" spans="1:11" ht="37.5" customHeight="1" x14ac:dyDescent="0.25">
      <c r="A10" s="9" t="s">
        <v>15</v>
      </c>
      <c r="B10" s="9">
        <v>6</v>
      </c>
      <c r="C10" s="10" t="s">
        <v>401</v>
      </c>
      <c r="D10" s="21" t="s">
        <v>402</v>
      </c>
      <c r="E10" s="11"/>
      <c r="F10" s="15" t="s">
        <v>156</v>
      </c>
      <c r="G10" s="12">
        <v>8</v>
      </c>
      <c r="H10" s="13">
        <v>30.48</v>
      </c>
      <c r="I10" s="13">
        <v>243.84</v>
      </c>
      <c r="J10" s="14"/>
      <c r="K10" s="13">
        <f>J10*G10</f>
        <v>0</v>
      </c>
    </row>
    <row r="11" spans="1:11" ht="37.5" customHeight="1" x14ac:dyDescent="0.25">
      <c r="A11" s="9" t="s">
        <v>15</v>
      </c>
      <c r="B11" s="9">
        <v>7</v>
      </c>
      <c r="C11" s="10" t="s">
        <v>403</v>
      </c>
      <c r="D11" s="10" t="s">
        <v>696</v>
      </c>
      <c r="E11" s="11"/>
      <c r="F11" s="15" t="s">
        <v>156</v>
      </c>
      <c r="G11" s="12">
        <v>8</v>
      </c>
      <c r="H11" s="13">
        <v>62.48</v>
      </c>
      <c r="I11" s="13">
        <v>499.84</v>
      </c>
      <c r="J11" s="14"/>
      <c r="K11" s="13">
        <f>J11*G11</f>
        <v>0</v>
      </c>
    </row>
    <row r="12" spans="1:11" ht="37.5" customHeight="1" x14ac:dyDescent="0.25">
      <c r="A12" s="9" t="s">
        <v>15</v>
      </c>
      <c r="B12" s="9">
        <v>8</v>
      </c>
      <c r="C12" s="10" t="s">
        <v>404</v>
      </c>
      <c r="D12" s="10" t="s">
        <v>697</v>
      </c>
      <c r="E12" s="11"/>
      <c r="F12" s="15" t="s">
        <v>156</v>
      </c>
      <c r="G12" s="12">
        <v>8</v>
      </c>
      <c r="H12" s="13">
        <v>64.349999999999994</v>
      </c>
      <c r="I12" s="13">
        <v>514.79999999999995</v>
      </c>
      <c r="J12" s="14"/>
      <c r="K12" s="13">
        <f>J12*G12</f>
        <v>0</v>
      </c>
    </row>
    <row r="13" spans="1:11" x14ac:dyDescent="0.25">
      <c r="A13" s="5"/>
      <c r="B13" s="5"/>
      <c r="C13" s="6" t="s">
        <v>405</v>
      </c>
      <c r="D13" s="7"/>
      <c r="E13" s="7"/>
      <c r="F13" s="5"/>
      <c r="G13" s="5"/>
      <c r="H13" s="8"/>
      <c r="I13" s="8">
        <v>5463.84</v>
      </c>
      <c r="J13" s="8"/>
      <c r="K13" s="8">
        <f>SUM(K14:K19)</f>
        <v>0</v>
      </c>
    </row>
    <row r="14" spans="1:11" ht="37.5" customHeight="1" x14ac:dyDescent="0.25">
      <c r="A14" s="9" t="s">
        <v>15</v>
      </c>
      <c r="B14" s="9">
        <v>9</v>
      </c>
      <c r="C14" s="10" t="s">
        <v>406</v>
      </c>
      <c r="D14" s="10" t="s">
        <v>698</v>
      </c>
      <c r="E14" s="11"/>
      <c r="F14" s="15" t="s">
        <v>156</v>
      </c>
      <c r="G14" s="12">
        <v>8</v>
      </c>
      <c r="H14" s="13">
        <v>95.18</v>
      </c>
      <c r="I14" s="13">
        <v>761.44</v>
      </c>
      <c r="J14" s="14"/>
      <c r="K14" s="13">
        <f t="shared" ref="K14:K19" si="0">J14*G14</f>
        <v>0</v>
      </c>
    </row>
    <row r="15" spans="1:11" ht="37.5" customHeight="1" x14ac:dyDescent="0.25">
      <c r="A15" s="9" t="s">
        <v>15</v>
      </c>
      <c r="B15" s="9">
        <v>10</v>
      </c>
      <c r="C15" s="10" t="s">
        <v>407</v>
      </c>
      <c r="D15" s="10" t="s">
        <v>699</v>
      </c>
      <c r="E15" s="11"/>
      <c r="F15" s="15" t="s">
        <v>156</v>
      </c>
      <c r="G15" s="12">
        <v>8</v>
      </c>
      <c r="H15" s="13">
        <v>95.18</v>
      </c>
      <c r="I15" s="13">
        <v>761.44</v>
      </c>
      <c r="J15" s="14"/>
      <c r="K15" s="13">
        <f t="shared" si="0"/>
        <v>0</v>
      </c>
    </row>
    <row r="16" spans="1:11" ht="37.5" customHeight="1" x14ac:dyDescent="0.25">
      <c r="A16" s="9" t="s">
        <v>15</v>
      </c>
      <c r="B16" s="9">
        <v>11</v>
      </c>
      <c r="C16" s="10" t="s">
        <v>408</v>
      </c>
      <c r="D16" s="10" t="s">
        <v>700</v>
      </c>
      <c r="E16" s="11"/>
      <c r="F16" s="15" t="s">
        <v>156</v>
      </c>
      <c r="G16" s="12">
        <v>8</v>
      </c>
      <c r="H16" s="13">
        <v>95.18</v>
      </c>
      <c r="I16" s="13">
        <v>761.44</v>
      </c>
      <c r="J16" s="14"/>
      <c r="K16" s="13">
        <f t="shared" si="0"/>
        <v>0</v>
      </c>
    </row>
    <row r="17" spans="1:11" ht="37.5" customHeight="1" x14ac:dyDescent="0.25">
      <c r="A17" s="9" t="s">
        <v>15</v>
      </c>
      <c r="B17" s="9">
        <v>12</v>
      </c>
      <c r="C17" s="10" t="s">
        <v>409</v>
      </c>
      <c r="D17" s="10" t="s">
        <v>701</v>
      </c>
      <c r="E17" s="11"/>
      <c r="F17" s="15" t="s">
        <v>156</v>
      </c>
      <c r="G17" s="12">
        <v>8</v>
      </c>
      <c r="H17" s="13">
        <v>132.47999999999999</v>
      </c>
      <c r="I17" s="13">
        <v>1059.8399999999999</v>
      </c>
      <c r="J17" s="14"/>
      <c r="K17" s="13">
        <f t="shared" si="0"/>
        <v>0</v>
      </c>
    </row>
    <row r="18" spans="1:11" ht="37.5" customHeight="1" x14ac:dyDescent="0.25">
      <c r="A18" s="9" t="s">
        <v>15</v>
      </c>
      <c r="B18" s="9">
        <v>13</v>
      </c>
      <c r="C18" s="10" t="s">
        <v>410</v>
      </c>
      <c r="D18" s="10" t="s">
        <v>702</v>
      </c>
      <c r="E18" s="11"/>
      <c r="F18" s="15" t="s">
        <v>156</v>
      </c>
      <c r="G18" s="12">
        <v>8</v>
      </c>
      <c r="H18" s="13">
        <v>132.47999999999999</v>
      </c>
      <c r="I18" s="13">
        <v>1059.8399999999999</v>
      </c>
      <c r="J18" s="14"/>
      <c r="K18" s="13">
        <f t="shared" si="0"/>
        <v>0</v>
      </c>
    </row>
    <row r="19" spans="1:11" ht="37.5" customHeight="1" x14ac:dyDescent="0.25">
      <c r="A19" s="9" t="s">
        <v>15</v>
      </c>
      <c r="B19" s="9">
        <v>14</v>
      </c>
      <c r="C19" s="10" t="s">
        <v>411</v>
      </c>
      <c r="D19" s="10" t="s">
        <v>703</v>
      </c>
      <c r="E19" s="11"/>
      <c r="F19" s="15" t="s">
        <v>156</v>
      </c>
      <c r="G19" s="12">
        <v>8</v>
      </c>
      <c r="H19" s="13">
        <v>132.47999999999999</v>
      </c>
      <c r="I19" s="13">
        <v>1059.8399999999999</v>
      </c>
      <c r="J19" s="14"/>
      <c r="K19" s="13">
        <f t="shared" si="0"/>
        <v>0</v>
      </c>
    </row>
    <row r="20" spans="1:11" x14ac:dyDescent="0.25">
      <c r="A20" s="5"/>
      <c r="B20" s="5"/>
      <c r="C20" s="6" t="s">
        <v>412</v>
      </c>
      <c r="D20" s="7"/>
      <c r="E20" s="7"/>
      <c r="F20" s="5"/>
      <c r="G20" s="5"/>
      <c r="H20" s="8"/>
      <c r="I20" s="8">
        <v>6295.52</v>
      </c>
      <c r="J20" s="8"/>
      <c r="K20" s="8">
        <f>SUM(K21:K24)</f>
        <v>0</v>
      </c>
    </row>
    <row r="21" spans="1:11" ht="37.5" customHeight="1" x14ac:dyDescent="0.25">
      <c r="A21" s="9" t="s">
        <v>15</v>
      </c>
      <c r="B21" s="9">
        <v>15</v>
      </c>
      <c r="C21" s="10" t="s">
        <v>413</v>
      </c>
      <c r="D21" s="10" t="s">
        <v>704</v>
      </c>
      <c r="E21" s="11"/>
      <c r="F21" s="15" t="s">
        <v>156</v>
      </c>
      <c r="G21" s="12">
        <v>8</v>
      </c>
      <c r="H21" s="13">
        <v>121.78</v>
      </c>
      <c r="I21" s="13">
        <v>974.24</v>
      </c>
      <c r="J21" s="14"/>
      <c r="K21" s="13">
        <f>J21*G21</f>
        <v>0</v>
      </c>
    </row>
    <row r="22" spans="1:11" ht="37.5" customHeight="1" x14ac:dyDescent="0.25">
      <c r="A22" s="9" t="s">
        <v>15</v>
      </c>
      <c r="B22" s="9">
        <v>16</v>
      </c>
      <c r="C22" s="10" t="s">
        <v>414</v>
      </c>
      <c r="D22" s="10" t="s">
        <v>705</v>
      </c>
      <c r="E22" s="11"/>
      <c r="F22" s="15" t="s">
        <v>156</v>
      </c>
      <c r="G22" s="12">
        <v>8</v>
      </c>
      <c r="H22" s="13">
        <v>221.72</v>
      </c>
      <c r="I22" s="13">
        <v>1773.76</v>
      </c>
      <c r="J22" s="14"/>
      <c r="K22" s="13">
        <f>J22*G22</f>
        <v>0</v>
      </c>
    </row>
    <row r="23" spans="1:11" ht="37.5" customHeight="1" x14ac:dyDescent="0.25">
      <c r="A23" s="9" t="s">
        <v>15</v>
      </c>
      <c r="B23" s="9">
        <v>17</v>
      </c>
      <c r="C23" s="10" t="s">
        <v>415</v>
      </c>
      <c r="D23" s="10" t="s">
        <v>706</v>
      </c>
      <c r="E23" s="11"/>
      <c r="F23" s="15" t="s">
        <v>156</v>
      </c>
      <c r="G23" s="12">
        <v>8</v>
      </c>
      <c r="H23" s="13">
        <v>221.72</v>
      </c>
      <c r="I23" s="13">
        <v>1773.76</v>
      </c>
      <c r="J23" s="14"/>
      <c r="K23" s="13">
        <f>J23*G23</f>
        <v>0</v>
      </c>
    </row>
    <row r="24" spans="1:11" ht="37.5" customHeight="1" x14ac:dyDescent="0.25">
      <c r="A24" s="9" t="s">
        <v>15</v>
      </c>
      <c r="B24" s="9">
        <v>18</v>
      </c>
      <c r="C24" s="10" t="s">
        <v>416</v>
      </c>
      <c r="D24" s="10" t="s">
        <v>707</v>
      </c>
      <c r="E24" s="11"/>
      <c r="F24" s="15" t="s">
        <v>156</v>
      </c>
      <c r="G24" s="12">
        <v>8</v>
      </c>
      <c r="H24" s="13">
        <v>221.72</v>
      </c>
      <c r="I24" s="13">
        <v>1773.76</v>
      </c>
      <c r="J24" s="14"/>
      <c r="K24" s="13">
        <f>J24*G24</f>
        <v>0</v>
      </c>
    </row>
    <row r="25" spans="1:11" x14ac:dyDescent="0.25">
      <c r="A25" s="5"/>
      <c r="B25" s="5"/>
      <c r="C25" s="6" t="s">
        <v>417</v>
      </c>
      <c r="D25" s="7"/>
      <c r="E25" s="7"/>
      <c r="F25" s="5"/>
      <c r="G25" s="5"/>
      <c r="H25" s="8"/>
      <c r="I25" s="8">
        <v>8691.84</v>
      </c>
      <c r="J25" s="8"/>
      <c r="K25" s="8">
        <f>SUM(K26:K29)</f>
        <v>0</v>
      </c>
    </row>
    <row r="26" spans="1:11" ht="37.5" customHeight="1" x14ac:dyDescent="0.25">
      <c r="A26" s="9" t="s">
        <v>15</v>
      </c>
      <c r="B26" s="9">
        <v>19</v>
      </c>
      <c r="C26" s="10" t="s">
        <v>418</v>
      </c>
      <c r="D26" s="10" t="s">
        <v>708</v>
      </c>
      <c r="E26" s="11"/>
      <c r="F26" s="15" t="s">
        <v>374</v>
      </c>
      <c r="G26" s="12">
        <v>8</v>
      </c>
      <c r="H26" s="13">
        <v>274.54000000000002</v>
      </c>
      <c r="I26" s="13">
        <v>2196.3200000000002</v>
      </c>
      <c r="J26" s="14"/>
      <c r="K26" s="13">
        <f>J26*G26</f>
        <v>0</v>
      </c>
    </row>
    <row r="27" spans="1:11" ht="37.5" customHeight="1" x14ac:dyDescent="0.25">
      <c r="A27" s="9" t="s">
        <v>15</v>
      </c>
      <c r="B27" s="9">
        <v>20</v>
      </c>
      <c r="C27" s="10" t="s">
        <v>419</v>
      </c>
      <c r="D27" s="10" t="s">
        <v>708</v>
      </c>
      <c r="E27" s="11"/>
      <c r="F27" s="15" t="s">
        <v>374</v>
      </c>
      <c r="G27" s="12">
        <v>8</v>
      </c>
      <c r="H27" s="13">
        <v>274.54000000000002</v>
      </c>
      <c r="I27" s="13">
        <v>2196.3200000000002</v>
      </c>
      <c r="J27" s="14"/>
      <c r="K27" s="13">
        <f>J27*G27</f>
        <v>0</v>
      </c>
    </row>
    <row r="28" spans="1:11" ht="37.5" customHeight="1" x14ac:dyDescent="0.25">
      <c r="A28" s="9" t="s">
        <v>15</v>
      </c>
      <c r="B28" s="9">
        <v>21</v>
      </c>
      <c r="C28" s="10" t="s">
        <v>420</v>
      </c>
      <c r="D28" s="10" t="s">
        <v>709</v>
      </c>
      <c r="E28" s="11"/>
      <c r="F28" s="15" t="s">
        <v>374</v>
      </c>
      <c r="G28" s="12">
        <v>8</v>
      </c>
      <c r="H28" s="13">
        <v>268.7</v>
      </c>
      <c r="I28" s="13">
        <v>2149.6</v>
      </c>
      <c r="J28" s="14"/>
      <c r="K28" s="13">
        <f>J28*G28</f>
        <v>0</v>
      </c>
    </row>
    <row r="29" spans="1:11" ht="37.5" customHeight="1" x14ac:dyDescent="0.25">
      <c r="A29" s="9" t="s">
        <v>15</v>
      </c>
      <c r="B29" s="9">
        <v>22</v>
      </c>
      <c r="C29" s="10" t="s">
        <v>421</v>
      </c>
      <c r="D29" s="10" t="s">
        <v>709</v>
      </c>
      <c r="E29" s="11"/>
      <c r="F29" s="15" t="s">
        <v>374</v>
      </c>
      <c r="G29" s="12">
        <v>8</v>
      </c>
      <c r="H29" s="13">
        <v>268.7</v>
      </c>
      <c r="I29" s="13">
        <v>2149.6</v>
      </c>
      <c r="J29" s="14"/>
      <c r="K29" s="13">
        <f>J29*G29</f>
        <v>0</v>
      </c>
    </row>
    <row r="30" spans="1:11" x14ac:dyDescent="0.25">
      <c r="A30" s="5"/>
      <c r="B30" s="5"/>
      <c r="C30" s="6" t="s">
        <v>422</v>
      </c>
      <c r="D30" s="7"/>
      <c r="E30" s="7"/>
      <c r="F30" s="5"/>
      <c r="G30" s="5"/>
      <c r="H30" s="8"/>
      <c r="I30" s="8">
        <v>1146.8400000000001</v>
      </c>
      <c r="J30" s="8"/>
      <c r="K30" s="8">
        <f>SUM(K31:K35)</f>
        <v>0</v>
      </c>
    </row>
    <row r="31" spans="1:11" ht="37.5" customHeight="1" x14ac:dyDescent="0.25">
      <c r="A31" s="9" t="s">
        <v>15</v>
      </c>
      <c r="B31" s="9">
        <v>23</v>
      </c>
      <c r="C31" s="10" t="s">
        <v>423</v>
      </c>
      <c r="D31" s="10" t="s">
        <v>710</v>
      </c>
      <c r="E31" s="11"/>
      <c r="F31" s="15" t="s">
        <v>104</v>
      </c>
      <c r="G31" s="12">
        <v>3</v>
      </c>
      <c r="H31" s="13">
        <v>31.98</v>
      </c>
      <c r="I31" s="13">
        <v>95.94</v>
      </c>
      <c r="J31" s="14"/>
      <c r="K31" s="13">
        <f>J31*G31</f>
        <v>0</v>
      </c>
    </row>
    <row r="32" spans="1:11" ht="37.5" customHeight="1" x14ac:dyDescent="0.25">
      <c r="A32" s="9" t="s">
        <v>15</v>
      </c>
      <c r="B32" s="9">
        <v>24</v>
      </c>
      <c r="C32" s="10" t="s">
        <v>424</v>
      </c>
      <c r="D32" s="10" t="s">
        <v>711</v>
      </c>
      <c r="E32" s="11"/>
      <c r="F32" s="15" t="s">
        <v>104</v>
      </c>
      <c r="G32" s="12">
        <v>3</v>
      </c>
      <c r="H32" s="13">
        <v>116.86</v>
      </c>
      <c r="I32" s="13">
        <v>350.58</v>
      </c>
      <c r="J32" s="14"/>
      <c r="K32" s="13">
        <f>J32*G32</f>
        <v>0</v>
      </c>
    </row>
    <row r="33" spans="1:11" ht="37.5" customHeight="1" x14ac:dyDescent="0.25">
      <c r="A33" s="9" t="s">
        <v>15</v>
      </c>
      <c r="B33" s="9">
        <v>25</v>
      </c>
      <c r="C33" s="10" t="s">
        <v>425</v>
      </c>
      <c r="D33" s="10" t="s">
        <v>712</v>
      </c>
      <c r="E33" s="11"/>
      <c r="F33" s="15" t="s">
        <v>214</v>
      </c>
      <c r="G33" s="12">
        <v>3</v>
      </c>
      <c r="H33" s="13">
        <v>59.28</v>
      </c>
      <c r="I33" s="13">
        <v>177.84</v>
      </c>
      <c r="J33" s="14"/>
      <c r="K33" s="13">
        <f>J33*G33</f>
        <v>0</v>
      </c>
    </row>
    <row r="34" spans="1:11" ht="37.5" customHeight="1" x14ac:dyDescent="0.25">
      <c r="A34" s="9" t="s">
        <v>15</v>
      </c>
      <c r="B34" s="9">
        <v>26</v>
      </c>
      <c r="C34" s="10" t="s">
        <v>426</v>
      </c>
      <c r="D34" s="10" t="s">
        <v>713</v>
      </c>
      <c r="E34" s="11"/>
      <c r="F34" s="15" t="s">
        <v>214</v>
      </c>
      <c r="G34" s="12">
        <v>3</v>
      </c>
      <c r="H34" s="13">
        <v>65.900000000000006</v>
      </c>
      <c r="I34" s="13">
        <v>197.70000000000002</v>
      </c>
      <c r="J34" s="14"/>
      <c r="K34" s="13">
        <f>J34*G34</f>
        <v>0</v>
      </c>
    </row>
    <row r="35" spans="1:11" ht="37.5" customHeight="1" x14ac:dyDescent="0.25">
      <c r="A35" s="9" t="s">
        <v>15</v>
      </c>
      <c r="B35" s="9">
        <v>27</v>
      </c>
      <c r="C35" s="10" t="s">
        <v>427</v>
      </c>
      <c r="D35" s="10" t="s">
        <v>714</v>
      </c>
      <c r="E35" s="11"/>
      <c r="F35" s="15" t="s">
        <v>146</v>
      </c>
      <c r="G35" s="12">
        <v>3</v>
      </c>
      <c r="H35" s="13">
        <v>108.26</v>
      </c>
      <c r="I35" s="13">
        <v>324.78000000000003</v>
      </c>
      <c r="J35" s="14"/>
      <c r="K35" s="13">
        <f>J35*G35</f>
        <v>0</v>
      </c>
    </row>
    <row r="36" spans="1:11" x14ac:dyDescent="0.25">
      <c r="A36" s="5"/>
      <c r="B36" s="5"/>
      <c r="C36" s="6" t="s">
        <v>428</v>
      </c>
      <c r="D36" s="7"/>
      <c r="E36" s="7"/>
      <c r="F36" s="5"/>
      <c r="G36" s="5"/>
      <c r="H36" s="8"/>
      <c r="I36" s="8">
        <v>8486.64</v>
      </c>
      <c r="J36" s="8"/>
      <c r="K36" s="8">
        <f>SUM(K37:K39)</f>
        <v>0</v>
      </c>
    </row>
    <row r="37" spans="1:11" ht="37.5" customHeight="1" x14ac:dyDescent="0.25">
      <c r="A37" s="9" t="s">
        <v>15</v>
      </c>
      <c r="B37" s="9">
        <v>28</v>
      </c>
      <c r="C37" s="10" t="s">
        <v>429</v>
      </c>
      <c r="D37" s="10" t="s">
        <v>715</v>
      </c>
      <c r="E37" s="11"/>
      <c r="F37" s="15" t="s">
        <v>334</v>
      </c>
      <c r="G37" s="12">
        <v>8</v>
      </c>
      <c r="H37" s="13">
        <v>157.16</v>
      </c>
      <c r="I37" s="13">
        <v>1257.28</v>
      </c>
      <c r="J37" s="14"/>
      <c r="K37" s="13">
        <f>J37*G37</f>
        <v>0</v>
      </c>
    </row>
    <row r="38" spans="1:11" ht="37.5" customHeight="1" x14ac:dyDescent="0.25">
      <c r="A38" s="9" t="s">
        <v>15</v>
      </c>
      <c r="B38" s="9">
        <v>29</v>
      </c>
      <c r="C38" s="10" t="s">
        <v>430</v>
      </c>
      <c r="D38" s="10" t="s">
        <v>716</v>
      </c>
      <c r="E38" s="11"/>
      <c r="F38" s="15" t="s">
        <v>334</v>
      </c>
      <c r="G38" s="12">
        <v>38</v>
      </c>
      <c r="H38" s="13">
        <v>157.16</v>
      </c>
      <c r="I38" s="13">
        <v>5972.08</v>
      </c>
      <c r="J38" s="14"/>
      <c r="K38" s="13">
        <f>J38*G38</f>
        <v>0</v>
      </c>
    </row>
    <row r="39" spans="1:11" ht="37.5" customHeight="1" x14ac:dyDescent="0.25">
      <c r="A39" s="9" t="s">
        <v>15</v>
      </c>
      <c r="B39" s="9">
        <v>30</v>
      </c>
      <c r="C39" s="10" t="s">
        <v>431</v>
      </c>
      <c r="D39" s="10" t="s">
        <v>717</v>
      </c>
      <c r="E39" s="11"/>
      <c r="F39" s="15" t="s">
        <v>334</v>
      </c>
      <c r="G39" s="12">
        <v>8</v>
      </c>
      <c r="H39" s="13">
        <v>157.16</v>
      </c>
      <c r="I39" s="13">
        <v>1257.28</v>
      </c>
      <c r="J39" s="14"/>
      <c r="K39" s="13">
        <f>J39*G39</f>
        <v>0</v>
      </c>
    </row>
    <row r="40" spans="1:11" x14ac:dyDescent="0.25">
      <c r="A40" s="5"/>
      <c r="B40" s="5"/>
      <c r="C40" s="6" t="s">
        <v>432</v>
      </c>
      <c r="D40" s="7"/>
      <c r="E40" s="7"/>
      <c r="F40" s="5"/>
      <c r="G40" s="5"/>
      <c r="H40" s="8"/>
      <c r="I40" s="8">
        <v>38824.979999999996</v>
      </c>
      <c r="J40" s="8"/>
      <c r="K40" s="8">
        <f>SUM(K41:K43)</f>
        <v>0</v>
      </c>
    </row>
    <row r="41" spans="1:11" ht="37.5" customHeight="1" x14ac:dyDescent="0.25">
      <c r="A41" s="9" t="s">
        <v>15</v>
      </c>
      <c r="B41" s="9">
        <v>31</v>
      </c>
      <c r="C41" s="10" t="s">
        <v>433</v>
      </c>
      <c r="D41" s="10" t="s">
        <v>718</v>
      </c>
      <c r="E41" s="11"/>
      <c r="F41" s="15" t="s">
        <v>334</v>
      </c>
      <c r="G41" s="12">
        <v>38</v>
      </c>
      <c r="H41" s="13">
        <v>340.57</v>
      </c>
      <c r="I41" s="13">
        <v>12941.66</v>
      </c>
      <c r="J41" s="14"/>
      <c r="K41" s="13">
        <f>J41*G41</f>
        <v>0</v>
      </c>
    </row>
    <row r="42" spans="1:11" ht="37.5" customHeight="1" x14ac:dyDescent="0.25">
      <c r="A42" s="9" t="s">
        <v>15</v>
      </c>
      <c r="B42" s="9">
        <v>32</v>
      </c>
      <c r="C42" s="10" t="s">
        <v>434</v>
      </c>
      <c r="D42" s="10" t="s">
        <v>719</v>
      </c>
      <c r="E42" s="11"/>
      <c r="F42" s="15" t="s">
        <v>334</v>
      </c>
      <c r="G42" s="12">
        <v>38</v>
      </c>
      <c r="H42" s="13">
        <v>340.57</v>
      </c>
      <c r="I42" s="13">
        <v>12941.66</v>
      </c>
      <c r="J42" s="14"/>
      <c r="K42" s="13">
        <f>J42*G42</f>
        <v>0</v>
      </c>
    </row>
    <row r="43" spans="1:11" ht="37.5" customHeight="1" x14ac:dyDescent="0.25">
      <c r="A43" s="9" t="s">
        <v>15</v>
      </c>
      <c r="B43" s="9">
        <v>33</v>
      </c>
      <c r="C43" s="10" t="s">
        <v>435</v>
      </c>
      <c r="D43" s="10" t="s">
        <v>720</v>
      </c>
      <c r="E43" s="11"/>
      <c r="F43" s="15" t="s">
        <v>334</v>
      </c>
      <c r="G43" s="12">
        <v>38</v>
      </c>
      <c r="H43" s="13">
        <v>340.57</v>
      </c>
      <c r="I43" s="13">
        <v>12941.66</v>
      </c>
      <c r="J43" s="14"/>
      <c r="K43" s="13">
        <f>J43*G43</f>
        <v>0</v>
      </c>
    </row>
    <row r="44" spans="1:11" x14ac:dyDescent="0.25">
      <c r="A44" s="5"/>
      <c r="B44" s="5"/>
      <c r="C44" s="6" t="s">
        <v>436</v>
      </c>
      <c r="D44" s="7"/>
      <c r="E44" s="7"/>
      <c r="F44" s="5"/>
      <c r="G44" s="5"/>
      <c r="H44" s="8"/>
      <c r="I44" s="8">
        <v>4141.68</v>
      </c>
      <c r="J44" s="8"/>
      <c r="K44" s="8">
        <f>SUM(K45)</f>
        <v>0</v>
      </c>
    </row>
    <row r="45" spans="1:11" ht="37.5" customHeight="1" x14ac:dyDescent="0.25">
      <c r="A45" s="9" t="s">
        <v>15</v>
      </c>
      <c r="B45" s="9">
        <v>34</v>
      </c>
      <c r="C45" s="10" t="s">
        <v>437</v>
      </c>
      <c r="D45" s="10" t="s">
        <v>721</v>
      </c>
      <c r="E45" s="11"/>
      <c r="F45" s="15" t="s">
        <v>334</v>
      </c>
      <c r="G45" s="12">
        <v>12</v>
      </c>
      <c r="H45" s="13">
        <v>345.14</v>
      </c>
      <c r="I45" s="13">
        <v>4141.68</v>
      </c>
      <c r="J45" s="14"/>
      <c r="K45" s="13">
        <f>J45*G45</f>
        <v>0</v>
      </c>
    </row>
    <row r="46" spans="1:11" x14ac:dyDescent="0.25">
      <c r="A46" s="5"/>
      <c r="B46" s="5"/>
      <c r="C46" s="6" t="s">
        <v>438</v>
      </c>
      <c r="D46" s="7"/>
      <c r="E46" s="7"/>
      <c r="F46" s="5"/>
      <c r="G46" s="5"/>
      <c r="H46" s="8"/>
      <c r="I46" s="8">
        <v>6054.7300000000005</v>
      </c>
      <c r="J46" s="8"/>
      <c r="K46" s="8">
        <f>SUM(K47:K48)</f>
        <v>0</v>
      </c>
    </row>
    <row r="47" spans="1:11" ht="37.5" customHeight="1" x14ac:dyDescent="0.25">
      <c r="A47" s="9" t="s">
        <v>15</v>
      </c>
      <c r="B47" s="9">
        <v>35</v>
      </c>
      <c r="C47" s="10" t="s">
        <v>439</v>
      </c>
      <c r="D47" s="10" t="s">
        <v>722</v>
      </c>
      <c r="E47" s="11"/>
      <c r="F47" s="15" t="s">
        <v>334</v>
      </c>
      <c r="G47" s="12">
        <v>38</v>
      </c>
      <c r="H47" s="13">
        <v>30.11</v>
      </c>
      <c r="I47" s="13">
        <v>1144.18</v>
      </c>
      <c r="J47" s="14"/>
      <c r="K47" s="13">
        <f>J47*G47</f>
        <v>0</v>
      </c>
    </row>
    <row r="48" spans="1:11" ht="37.5" customHeight="1" x14ac:dyDescent="0.25">
      <c r="A48" s="9" t="s">
        <v>15</v>
      </c>
      <c r="B48" s="9">
        <v>36</v>
      </c>
      <c r="C48" s="10" t="s">
        <v>440</v>
      </c>
      <c r="D48" s="10" t="s">
        <v>723</v>
      </c>
      <c r="E48" s="11"/>
      <c r="F48" s="15" t="s">
        <v>334</v>
      </c>
      <c r="G48" s="12">
        <v>19</v>
      </c>
      <c r="H48" s="13">
        <v>258.45</v>
      </c>
      <c r="I48" s="13">
        <v>4910.55</v>
      </c>
      <c r="J48" s="14"/>
      <c r="K48" s="13">
        <f>J48*G48</f>
        <v>0</v>
      </c>
    </row>
    <row r="49" spans="1:11" x14ac:dyDescent="0.25">
      <c r="A49" s="5"/>
      <c r="B49" s="5"/>
      <c r="C49" s="6" t="s">
        <v>441</v>
      </c>
      <c r="D49" s="7"/>
      <c r="E49" s="7"/>
      <c r="F49" s="5"/>
      <c r="G49" s="5"/>
      <c r="H49" s="8"/>
      <c r="I49" s="8">
        <v>20354.54</v>
      </c>
      <c r="J49" s="8"/>
      <c r="K49" s="8">
        <f>SUM(K50:K52)</f>
        <v>0</v>
      </c>
    </row>
    <row r="50" spans="1:11" ht="37.5" customHeight="1" x14ac:dyDescent="0.25">
      <c r="A50" s="9" t="s">
        <v>15</v>
      </c>
      <c r="B50" s="9">
        <v>37</v>
      </c>
      <c r="C50" s="10" t="s">
        <v>442</v>
      </c>
      <c r="D50" s="10" t="s">
        <v>724</v>
      </c>
      <c r="E50" s="11"/>
      <c r="F50" s="15" t="s">
        <v>334</v>
      </c>
      <c r="G50" s="12">
        <v>23</v>
      </c>
      <c r="H50" s="13">
        <v>312.5</v>
      </c>
      <c r="I50" s="13">
        <v>7187.5</v>
      </c>
      <c r="J50" s="14"/>
      <c r="K50" s="13">
        <f>J50*G50</f>
        <v>0</v>
      </c>
    </row>
    <row r="51" spans="1:11" ht="37.5" customHeight="1" x14ac:dyDescent="0.25">
      <c r="A51" s="9" t="s">
        <v>15</v>
      </c>
      <c r="B51" s="9">
        <v>38</v>
      </c>
      <c r="C51" s="10" t="s">
        <v>443</v>
      </c>
      <c r="D51" s="10" t="s">
        <v>725</v>
      </c>
      <c r="E51" s="11"/>
      <c r="F51" s="15" t="s">
        <v>334</v>
      </c>
      <c r="G51" s="12">
        <v>23</v>
      </c>
      <c r="H51" s="13">
        <v>519</v>
      </c>
      <c r="I51" s="13">
        <v>11937</v>
      </c>
      <c r="J51" s="14"/>
      <c r="K51" s="13">
        <f>J51*G51</f>
        <v>0</v>
      </c>
    </row>
    <row r="52" spans="1:11" ht="37.5" customHeight="1" x14ac:dyDescent="0.25">
      <c r="A52" s="9" t="s">
        <v>15</v>
      </c>
      <c r="B52" s="9">
        <v>39</v>
      </c>
      <c r="C52" s="10" t="s">
        <v>444</v>
      </c>
      <c r="D52" s="10" t="s">
        <v>726</v>
      </c>
      <c r="E52" s="11"/>
      <c r="F52" s="15" t="s">
        <v>334</v>
      </c>
      <c r="G52" s="12">
        <v>23</v>
      </c>
      <c r="H52" s="13">
        <v>53.48</v>
      </c>
      <c r="I52" s="13">
        <v>1230.04</v>
      </c>
      <c r="J52" s="14"/>
      <c r="K52" s="13">
        <f>J52*G52</f>
        <v>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5AD594-48BA-473F-B4A6-B4EEA0B27C86}">
  <dimension ref="A1:K19"/>
  <sheetViews>
    <sheetView workbookViewId="0">
      <pane ySplit="1" topLeftCell="A2" activePane="bottomLeft" state="frozen"/>
      <selection pane="bottomLeft"/>
    </sheetView>
  </sheetViews>
  <sheetFormatPr defaultColWidth="0" defaultRowHeight="15" zeroHeight="1" x14ac:dyDescent="0.25"/>
  <cols>
    <col min="1" max="1" width="5.28515625" style="1" bestFit="1" customWidth="1"/>
    <col min="2" max="2" width="5.5703125" style="1" bestFit="1" customWidth="1"/>
    <col min="3" max="3" width="142.85546875" style="1" customWidth="1"/>
    <col min="4" max="4" width="130.7109375" style="1" customWidth="1"/>
    <col min="5" max="5" width="17.85546875" style="1" bestFit="1" customWidth="1"/>
    <col min="6" max="6" width="21.28515625" style="1" bestFit="1" customWidth="1"/>
    <col min="7" max="7" width="12.42578125" style="1" bestFit="1" customWidth="1"/>
    <col min="8" max="8" width="22.85546875" style="1" bestFit="1" customWidth="1"/>
    <col min="9" max="9" width="19.7109375" style="1" bestFit="1" customWidth="1"/>
    <col min="10" max="10" width="24.140625" style="1" bestFit="1" customWidth="1"/>
    <col min="11" max="11" width="21" style="1" bestFit="1" customWidth="1"/>
    <col min="12" max="16384" width="0" style="1" hidden="1"/>
  </cols>
  <sheetData>
    <row r="1" spans="1:11" ht="37.5" customHeight="1" x14ac:dyDescent="0.25">
      <c r="A1" s="17" t="s">
        <v>0</v>
      </c>
      <c r="B1" s="17" t="s">
        <v>19</v>
      </c>
      <c r="C1" s="18" t="s">
        <v>1</v>
      </c>
      <c r="D1" s="18" t="s">
        <v>20</v>
      </c>
      <c r="E1" s="18" t="s">
        <v>462</v>
      </c>
      <c r="F1" s="19" t="s">
        <v>21</v>
      </c>
      <c r="G1" s="19" t="s">
        <v>463</v>
      </c>
      <c r="H1" s="20" t="s">
        <v>22</v>
      </c>
      <c r="I1" s="20" t="s">
        <v>464</v>
      </c>
      <c r="J1" s="20" t="s">
        <v>465</v>
      </c>
      <c r="K1" s="20" t="s">
        <v>466</v>
      </c>
    </row>
    <row r="2" spans="1:11" ht="37.5" customHeight="1" x14ac:dyDescent="0.25">
      <c r="A2" s="2" t="s">
        <v>16</v>
      </c>
      <c r="B2" s="2"/>
      <c r="C2" s="3" t="s">
        <v>17</v>
      </c>
      <c r="D2" s="3"/>
      <c r="E2" s="3"/>
      <c r="F2" s="2"/>
      <c r="G2" s="2"/>
      <c r="H2" s="4"/>
      <c r="I2" s="4">
        <v>51616.630000000005</v>
      </c>
      <c r="J2" s="4"/>
      <c r="K2" s="4">
        <f>SUM(K3,K5,K8,K11,K15,K17)</f>
        <v>0</v>
      </c>
    </row>
    <row r="3" spans="1:11" x14ac:dyDescent="0.25">
      <c r="A3" s="5"/>
      <c r="B3" s="5"/>
      <c r="C3" s="6" t="s">
        <v>445</v>
      </c>
      <c r="D3" s="7"/>
      <c r="E3" s="7"/>
      <c r="F3" s="5"/>
      <c r="G3" s="5"/>
      <c r="H3" s="8"/>
      <c r="I3" s="8">
        <v>33229</v>
      </c>
      <c r="J3" s="8"/>
      <c r="K3" s="8">
        <f>SUM(K4)</f>
        <v>0</v>
      </c>
    </row>
    <row r="4" spans="1:11" ht="37.5" customHeight="1" x14ac:dyDescent="0.25">
      <c r="A4" s="9" t="s">
        <v>16</v>
      </c>
      <c r="B4" s="9">
        <v>1</v>
      </c>
      <c r="C4" s="10" t="s">
        <v>468</v>
      </c>
      <c r="D4" s="10" t="s">
        <v>727</v>
      </c>
      <c r="E4" s="11"/>
      <c r="F4" s="15" t="s">
        <v>446</v>
      </c>
      <c r="G4" s="12">
        <v>10</v>
      </c>
      <c r="H4" s="13">
        <v>3322.9</v>
      </c>
      <c r="I4" s="13">
        <v>33229</v>
      </c>
      <c r="J4" s="14"/>
      <c r="K4" s="13">
        <f>J4*G4</f>
        <v>0</v>
      </c>
    </row>
    <row r="5" spans="1:11" x14ac:dyDescent="0.25">
      <c r="A5" s="5"/>
      <c r="B5" s="5"/>
      <c r="C5" s="7" t="s">
        <v>447</v>
      </c>
      <c r="D5" s="7"/>
      <c r="E5" s="7"/>
      <c r="F5" s="5"/>
      <c r="G5" s="5"/>
      <c r="H5" s="8"/>
      <c r="I5" s="8">
        <v>7742.25</v>
      </c>
      <c r="J5" s="8"/>
      <c r="K5" s="8">
        <f>SUM(K6:K7)</f>
        <v>0</v>
      </c>
    </row>
    <row r="6" spans="1:11" ht="37.5" customHeight="1" x14ac:dyDescent="0.25">
      <c r="A6" s="9" t="s">
        <v>16</v>
      </c>
      <c r="B6" s="9">
        <v>2</v>
      </c>
      <c r="C6" s="10" t="s">
        <v>448</v>
      </c>
      <c r="D6" s="10" t="s">
        <v>728</v>
      </c>
      <c r="E6" s="11"/>
      <c r="F6" s="15" t="s">
        <v>187</v>
      </c>
      <c r="G6" s="12">
        <v>37</v>
      </c>
      <c r="H6" s="13">
        <v>69.75</v>
      </c>
      <c r="I6" s="13">
        <v>2580.75</v>
      </c>
      <c r="J6" s="14"/>
      <c r="K6" s="13">
        <f>J6*G6</f>
        <v>0</v>
      </c>
    </row>
    <row r="7" spans="1:11" ht="37.5" customHeight="1" x14ac:dyDescent="0.25">
      <c r="A7" s="9" t="s">
        <v>16</v>
      </c>
      <c r="B7" s="9">
        <v>3</v>
      </c>
      <c r="C7" s="10" t="s">
        <v>449</v>
      </c>
      <c r="D7" s="10" t="s">
        <v>729</v>
      </c>
      <c r="E7" s="11"/>
      <c r="F7" s="15" t="s">
        <v>187</v>
      </c>
      <c r="G7" s="12">
        <v>37</v>
      </c>
      <c r="H7" s="13">
        <v>139.5</v>
      </c>
      <c r="I7" s="13">
        <v>5161.5</v>
      </c>
      <c r="J7" s="14"/>
      <c r="K7" s="13">
        <f>J7*G7</f>
        <v>0</v>
      </c>
    </row>
    <row r="8" spans="1:11" x14ac:dyDescent="0.25">
      <c r="A8" s="5"/>
      <c r="B8" s="5"/>
      <c r="C8" s="7" t="s">
        <v>450</v>
      </c>
      <c r="D8" s="7"/>
      <c r="E8" s="7"/>
      <c r="F8" s="5"/>
      <c r="G8" s="5"/>
      <c r="H8" s="8"/>
      <c r="I8" s="8">
        <v>6925.47</v>
      </c>
      <c r="J8" s="8"/>
      <c r="K8" s="8">
        <f>SUM(K9:K10)</f>
        <v>0</v>
      </c>
    </row>
    <row r="9" spans="1:11" ht="37.5" customHeight="1" x14ac:dyDescent="0.25">
      <c r="A9" s="9" t="s">
        <v>16</v>
      </c>
      <c r="B9" s="9">
        <v>4</v>
      </c>
      <c r="C9" s="10" t="s">
        <v>451</v>
      </c>
      <c r="D9" s="10" t="s">
        <v>730</v>
      </c>
      <c r="E9" s="11"/>
      <c r="F9" s="15" t="s">
        <v>104</v>
      </c>
      <c r="G9" s="12">
        <v>12</v>
      </c>
      <c r="H9" s="13">
        <v>389.81</v>
      </c>
      <c r="I9" s="13">
        <v>4677.72</v>
      </c>
      <c r="J9" s="14"/>
      <c r="K9" s="13">
        <f>J9*G9</f>
        <v>0</v>
      </c>
    </row>
    <row r="10" spans="1:11" ht="37.5" customHeight="1" x14ac:dyDescent="0.25">
      <c r="A10" s="9" t="s">
        <v>16</v>
      </c>
      <c r="B10" s="9">
        <v>5</v>
      </c>
      <c r="C10" s="10" t="s">
        <v>452</v>
      </c>
      <c r="D10" s="10" t="s">
        <v>731</v>
      </c>
      <c r="E10" s="11"/>
      <c r="F10" s="15" t="s">
        <v>104</v>
      </c>
      <c r="G10" s="12">
        <v>25</v>
      </c>
      <c r="H10" s="13">
        <v>89.91</v>
      </c>
      <c r="I10" s="13">
        <v>2247.75</v>
      </c>
      <c r="J10" s="14"/>
      <c r="K10" s="13">
        <f>J10*G10</f>
        <v>0</v>
      </c>
    </row>
    <row r="11" spans="1:11" x14ac:dyDescent="0.25">
      <c r="A11" s="5"/>
      <c r="B11" s="5"/>
      <c r="C11" s="7" t="s">
        <v>453</v>
      </c>
      <c r="D11" s="7"/>
      <c r="E11" s="7"/>
      <c r="F11" s="5"/>
      <c r="G11" s="5"/>
      <c r="H11" s="8"/>
      <c r="I11" s="8">
        <v>1783.05</v>
      </c>
      <c r="J11" s="8"/>
      <c r="K11" s="8">
        <f>SUM(K12:K14)</f>
        <v>0</v>
      </c>
    </row>
    <row r="12" spans="1:11" ht="37.5" customHeight="1" x14ac:dyDescent="0.25">
      <c r="A12" s="9" t="s">
        <v>16</v>
      </c>
      <c r="B12" s="9">
        <v>6</v>
      </c>
      <c r="C12" s="10" t="s">
        <v>454</v>
      </c>
      <c r="D12" s="10" t="s">
        <v>732</v>
      </c>
      <c r="E12" s="11"/>
      <c r="F12" s="15" t="s">
        <v>467</v>
      </c>
      <c r="G12" s="12">
        <v>1</v>
      </c>
      <c r="H12" s="13">
        <v>919.38</v>
      </c>
      <c r="I12" s="13">
        <v>919.38</v>
      </c>
      <c r="J12" s="14"/>
      <c r="K12" s="13">
        <f>J12*G12</f>
        <v>0</v>
      </c>
    </row>
    <row r="13" spans="1:11" ht="37.5" customHeight="1" x14ac:dyDescent="0.25">
      <c r="A13" s="9" t="s">
        <v>16</v>
      </c>
      <c r="B13" s="9">
        <v>7</v>
      </c>
      <c r="C13" s="10" t="s">
        <v>455</v>
      </c>
      <c r="D13" s="10" t="s">
        <v>733</v>
      </c>
      <c r="E13" s="11"/>
      <c r="F13" s="15" t="s">
        <v>467</v>
      </c>
      <c r="G13" s="12">
        <v>1</v>
      </c>
      <c r="H13" s="13">
        <v>808.95</v>
      </c>
      <c r="I13" s="13">
        <v>808.95</v>
      </c>
      <c r="J13" s="14"/>
      <c r="K13" s="13">
        <f>J13*G13</f>
        <v>0</v>
      </c>
    </row>
    <row r="14" spans="1:11" ht="37.5" customHeight="1" x14ac:dyDescent="0.25">
      <c r="A14" s="9" t="s">
        <v>16</v>
      </c>
      <c r="B14" s="9">
        <v>8</v>
      </c>
      <c r="C14" s="10" t="s">
        <v>456</v>
      </c>
      <c r="D14" s="10" t="s">
        <v>734</v>
      </c>
      <c r="E14" s="11"/>
      <c r="F14" s="15" t="s">
        <v>115</v>
      </c>
      <c r="G14" s="12">
        <v>4</v>
      </c>
      <c r="H14" s="13">
        <v>13.68</v>
      </c>
      <c r="I14" s="13">
        <v>54.72</v>
      </c>
      <c r="J14" s="14"/>
      <c r="K14" s="13">
        <f>J14*G14</f>
        <v>0</v>
      </c>
    </row>
    <row r="15" spans="1:11" x14ac:dyDescent="0.25">
      <c r="A15" s="5"/>
      <c r="B15" s="5"/>
      <c r="C15" s="7" t="s">
        <v>457</v>
      </c>
      <c r="D15" s="7"/>
      <c r="E15" s="7"/>
      <c r="F15" s="5"/>
      <c r="G15" s="5"/>
      <c r="H15" s="8"/>
      <c r="I15" s="8">
        <v>1597.74</v>
      </c>
      <c r="J15" s="8"/>
      <c r="K15" s="8">
        <f>SUM(K16)</f>
        <v>0</v>
      </c>
    </row>
    <row r="16" spans="1:11" ht="37.5" customHeight="1" x14ac:dyDescent="0.25">
      <c r="A16" s="9" t="s">
        <v>16</v>
      </c>
      <c r="B16" s="9">
        <v>9</v>
      </c>
      <c r="C16" s="10" t="s">
        <v>458</v>
      </c>
      <c r="D16" s="10" t="s">
        <v>735</v>
      </c>
      <c r="E16" s="11"/>
      <c r="F16" s="15" t="s">
        <v>467</v>
      </c>
      <c r="G16" s="12">
        <v>2</v>
      </c>
      <c r="H16" s="13">
        <v>798.87</v>
      </c>
      <c r="I16" s="13">
        <v>1597.74</v>
      </c>
      <c r="J16" s="14"/>
      <c r="K16" s="13">
        <f>J16*G16</f>
        <v>0</v>
      </c>
    </row>
    <row r="17" spans="1:11" x14ac:dyDescent="0.25">
      <c r="A17" s="5"/>
      <c r="B17" s="5"/>
      <c r="C17" s="7" t="s">
        <v>459</v>
      </c>
      <c r="D17" s="7"/>
      <c r="E17" s="7"/>
      <c r="F17" s="5"/>
      <c r="G17" s="5"/>
      <c r="H17" s="8"/>
      <c r="I17" s="8">
        <v>339.12</v>
      </c>
      <c r="J17" s="8"/>
      <c r="K17" s="8">
        <f>SUM(K18:K19)</f>
        <v>0</v>
      </c>
    </row>
    <row r="18" spans="1:11" ht="37.5" customHeight="1" x14ac:dyDescent="0.25">
      <c r="A18" s="9" t="s">
        <v>16</v>
      </c>
      <c r="B18" s="9">
        <v>10</v>
      </c>
      <c r="C18" s="10" t="s">
        <v>460</v>
      </c>
      <c r="D18" s="10" t="s">
        <v>736</v>
      </c>
      <c r="E18" s="11"/>
      <c r="F18" s="15" t="s">
        <v>467</v>
      </c>
      <c r="G18" s="12">
        <v>2</v>
      </c>
      <c r="H18" s="13">
        <v>135.13999999999999</v>
      </c>
      <c r="I18" s="13">
        <v>270.27999999999997</v>
      </c>
      <c r="J18" s="14"/>
      <c r="K18" s="13">
        <f>J18*G18</f>
        <v>0</v>
      </c>
    </row>
    <row r="19" spans="1:11" ht="37.5" customHeight="1" x14ac:dyDescent="0.25">
      <c r="A19" s="9" t="s">
        <v>16</v>
      </c>
      <c r="B19" s="9">
        <v>11</v>
      </c>
      <c r="C19" s="10" t="s">
        <v>461</v>
      </c>
      <c r="D19" s="10" t="s">
        <v>737</v>
      </c>
      <c r="E19" s="11"/>
      <c r="F19" s="15" t="s">
        <v>467</v>
      </c>
      <c r="G19" s="12">
        <v>2</v>
      </c>
      <c r="H19" s="13">
        <v>34.42</v>
      </c>
      <c r="I19" s="13">
        <v>68.84</v>
      </c>
      <c r="J19" s="14"/>
      <c r="K19" s="13">
        <f>J19*G19</f>
        <v>0</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9F345-F064-46E4-B7F1-7FB9E98BBE9C}">
  <dimension ref="A1:K19"/>
  <sheetViews>
    <sheetView workbookViewId="0">
      <pane ySplit="1" topLeftCell="A2" activePane="bottomLeft" state="frozen"/>
      <selection pane="bottomLeft"/>
    </sheetView>
  </sheetViews>
  <sheetFormatPr defaultColWidth="0" defaultRowHeight="15" zeroHeight="1" x14ac:dyDescent="0.25"/>
  <cols>
    <col min="1" max="1" width="5.28515625" style="1" bestFit="1" customWidth="1"/>
    <col min="2" max="2" width="5.5703125" style="1" bestFit="1" customWidth="1"/>
    <col min="3" max="3" width="142.85546875" style="1" customWidth="1"/>
    <col min="4" max="4" width="130.7109375" style="1" customWidth="1"/>
    <col min="5" max="5" width="17.85546875" style="1" bestFit="1" customWidth="1"/>
    <col min="6" max="6" width="21.28515625" style="1" bestFit="1" customWidth="1"/>
    <col min="7" max="7" width="12.42578125" style="1" bestFit="1" customWidth="1"/>
    <col min="8" max="8" width="22.85546875" style="1" bestFit="1" customWidth="1"/>
    <col min="9" max="9" width="19.7109375" style="1" bestFit="1" customWidth="1"/>
    <col min="10" max="10" width="24.140625" style="1" bestFit="1" customWidth="1"/>
    <col min="11" max="11" width="21" style="1" bestFit="1" customWidth="1"/>
    <col min="12" max="16384" width="0" style="1" hidden="1"/>
  </cols>
  <sheetData>
    <row r="1" spans="1:11" ht="37.5" customHeight="1" x14ac:dyDescent="0.25">
      <c r="A1" s="17" t="s">
        <v>0</v>
      </c>
      <c r="B1" s="17" t="s">
        <v>19</v>
      </c>
      <c r="C1" s="18" t="s">
        <v>1</v>
      </c>
      <c r="D1" s="18" t="s">
        <v>20</v>
      </c>
      <c r="E1" s="18" t="s">
        <v>462</v>
      </c>
      <c r="F1" s="19" t="s">
        <v>21</v>
      </c>
      <c r="G1" s="19" t="s">
        <v>463</v>
      </c>
      <c r="H1" s="20" t="s">
        <v>22</v>
      </c>
      <c r="I1" s="20" t="s">
        <v>464</v>
      </c>
      <c r="J1" s="20" t="s">
        <v>465</v>
      </c>
      <c r="K1" s="20" t="s">
        <v>466</v>
      </c>
    </row>
    <row r="2" spans="1:11" ht="37.5" customHeight="1" x14ac:dyDescent="0.25">
      <c r="A2" s="2" t="s">
        <v>18</v>
      </c>
      <c r="B2" s="2"/>
      <c r="C2" s="3" t="s">
        <v>17</v>
      </c>
      <c r="D2" s="3"/>
      <c r="E2" s="3"/>
      <c r="F2" s="2"/>
      <c r="G2" s="2"/>
      <c r="H2" s="4"/>
      <c r="I2" s="4">
        <v>159713.20000000001</v>
      </c>
      <c r="J2" s="4"/>
      <c r="K2" s="4">
        <f>SUM(K3,K5,K8,K11,K15,K17)</f>
        <v>0</v>
      </c>
    </row>
    <row r="3" spans="1:11" x14ac:dyDescent="0.25">
      <c r="A3" s="5"/>
      <c r="B3" s="5"/>
      <c r="C3" s="6" t="s">
        <v>445</v>
      </c>
      <c r="D3" s="7"/>
      <c r="E3" s="7"/>
      <c r="F3" s="5"/>
      <c r="G3" s="5"/>
      <c r="H3" s="8"/>
      <c r="I3" s="8">
        <v>99687</v>
      </c>
      <c r="J3" s="8"/>
      <c r="K3" s="8">
        <f>SUM(K4)</f>
        <v>0</v>
      </c>
    </row>
    <row r="4" spans="1:11" ht="37.5" customHeight="1" x14ac:dyDescent="0.25">
      <c r="A4" s="9" t="s">
        <v>18</v>
      </c>
      <c r="B4" s="9">
        <v>1</v>
      </c>
      <c r="C4" s="10" t="s">
        <v>468</v>
      </c>
      <c r="D4" s="10" t="s">
        <v>727</v>
      </c>
      <c r="E4" s="11"/>
      <c r="F4" s="15" t="s">
        <v>446</v>
      </c>
      <c r="G4" s="12">
        <v>30</v>
      </c>
      <c r="H4" s="13">
        <v>3322.9</v>
      </c>
      <c r="I4" s="13">
        <v>99687</v>
      </c>
      <c r="J4" s="14"/>
      <c r="K4" s="13">
        <f>J4*G4</f>
        <v>0</v>
      </c>
    </row>
    <row r="5" spans="1:11" x14ac:dyDescent="0.25">
      <c r="A5" s="5"/>
      <c r="B5" s="5"/>
      <c r="C5" s="7" t="s">
        <v>447</v>
      </c>
      <c r="D5" s="7"/>
      <c r="E5" s="7"/>
      <c r="F5" s="5"/>
      <c r="G5" s="5"/>
      <c r="H5" s="8"/>
      <c r="I5" s="8">
        <v>23645.25</v>
      </c>
      <c r="J5" s="8"/>
      <c r="K5" s="8">
        <f>SUM(K6:K7)</f>
        <v>0</v>
      </c>
    </row>
    <row r="6" spans="1:11" ht="37.5" customHeight="1" x14ac:dyDescent="0.25">
      <c r="A6" s="9" t="s">
        <v>18</v>
      </c>
      <c r="B6" s="9">
        <v>2</v>
      </c>
      <c r="C6" s="10" t="s">
        <v>448</v>
      </c>
      <c r="D6" s="10" t="s">
        <v>728</v>
      </c>
      <c r="E6" s="11"/>
      <c r="F6" s="15" t="s">
        <v>187</v>
      </c>
      <c r="G6" s="12">
        <v>113</v>
      </c>
      <c r="H6" s="13">
        <v>69.75</v>
      </c>
      <c r="I6" s="13">
        <v>7881.75</v>
      </c>
      <c r="J6" s="14"/>
      <c r="K6" s="13">
        <f>J6*G6</f>
        <v>0</v>
      </c>
    </row>
    <row r="7" spans="1:11" ht="37.5" customHeight="1" x14ac:dyDescent="0.25">
      <c r="A7" s="9" t="s">
        <v>18</v>
      </c>
      <c r="B7" s="9">
        <v>3</v>
      </c>
      <c r="C7" s="10" t="s">
        <v>449</v>
      </c>
      <c r="D7" s="10" t="s">
        <v>729</v>
      </c>
      <c r="E7" s="11"/>
      <c r="F7" s="15" t="s">
        <v>187</v>
      </c>
      <c r="G7" s="12">
        <v>113</v>
      </c>
      <c r="H7" s="13">
        <v>139.5</v>
      </c>
      <c r="I7" s="13">
        <v>15763.5</v>
      </c>
      <c r="J7" s="14"/>
      <c r="K7" s="13">
        <f>J7*G7</f>
        <v>0</v>
      </c>
    </row>
    <row r="8" spans="1:11" x14ac:dyDescent="0.25">
      <c r="A8" s="5"/>
      <c r="B8" s="5"/>
      <c r="C8" s="7" t="s">
        <v>450</v>
      </c>
      <c r="D8" s="7"/>
      <c r="E8" s="7"/>
      <c r="F8" s="5"/>
      <c r="G8" s="5"/>
      <c r="H8" s="8"/>
      <c r="I8" s="8">
        <v>21556.03</v>
      </c>
      <c r="J8" s="8"/>
      <c r="K8" s="8">
        <f>SUM(K9:K10)</f>
        <v>0</v>
      </c>
    </row>
    <row r="9" spans="1:11" ht="37.5" customHeight="1" x14ac:dyDescent="0.25">
      <c r="A9" s="9" t="s">
        <v>18</v>
      </c>
      <c r="B9" s="9">
        <v>4</v>
      </c>
      <c r="C9" s="10" t="s">
        <v>451</v>
      </c>
      <c r="D9" s="10" t="s">
        <v>730</v>
      </c>
      <c r="E9" s="11"/>
      <c r="F9" s="15" t="s">
        <v>104</v>
      </c>
      <c r="G9" s="12">
        <v>38</v>
      </c>
      <c r="H9" s="13">
        <v>389.81</v>
      </c>
      <c r="I9" s="13">
        <v>14812.78</v>
      </c>
      <c r="J9" s="14"/>
      <c r="K9" s="13">
        <f>J9*G9</f>
        <v>0</v>
      </c>
    </row>
    <row r="10" spans="1:11" ht="37.5" customHeight="1" x14ac:dyDescent="0.25">
      <c r="A10" s="9" t="s">
        <v>18</v>
      </c>
      <c r="B10" s="9">
        <v>5</v>
      </c>
      <c r="C10" s="10" t="s">
        <v>452</v>
      </c>
      <c r="D10" s="10" t="s">
        <v>731</v>
      </c>
      <c r="E10" s="11"/>
      <c r="F10" s="15" t="s">
        <v>104</v>
      </c>
      <c r="G10" s="12">
        <v>75</v>
      </c>
      <c r="H10" s="13">
        <v>89.91</v>
      </c>
      <c r="I10" s="13">
        <v>6743.25</v>
      </c>
      <c r="J10" s="14"/>
      <c r="K10" s="13">
        <f>J10*G10</f>
        <v>0</v>
      </c>
    </row>
    <row r="11" spans="1:11" x14ac:dyDescent="0.25">
      <c r="A11" s="5"/>
      <c r="B11" s="5"/>
      <c r="C11" s="7" t="s">
        <v>453</v>
      </c>
      <c r="D11" s="7"/>
      <c r="E11" s="7"/>
      <c r="F11" s="5"/>
      <c r="G11" s="5"/>
      <c r="H11" s="8"/>
      <c r="I11" s="8">
        <v>7077.48</v>
      </c>
      <c r="J11" s="8"/>
      <c r="K11" s="8">
        <f>SUM(K12:K14)</f>
        <v>0</v>
      </c>
    </row>
    <row r="12" spans="1:11" ht="37.5" customHeight="1" x14ac:dyDescent="0.25">
      <c r="A12" s="9" t="s">
        <v>18</v>
      </c>
      <c r="B12" s="9">
        <v>6</v>
      </c>
      <c r="C12" s="10" t="s">
        <v>454</v>
      </c>
      <c r="D12" s="10" t="s">
        <v>732</v>
      </c>
      <c r="E12" s="11"/>
      <c r="F12" s="15" t="s">
        <v>467</v>
      </c>
      <c r="G12" s="12">
        <v>4</v>
      </c>
      <c r="H12" s="13">
        <v>919.38</v>
      </c>
      <c r="I12" s="13">
        <v>3677.52</v>
      </c>
      <c r="J12" s="14"/>
      <c r="K12" s="13">
        <f>J12*G12</f>
        <v>0</v>
      </c>
    </row>
    <row r="13" spans="1:11" ht="37.5" customHeight="1" x14ac:dyDescent="0.25">
      <c r="A13" s="9" t="s">
        <v>18</v>
      </c>
      <c r="B13" s="9">
        <v>7</v>
      </c>
      <c r="C13" s="10" t="s">
        <v>455</v>
      </c>
      <c r="D13" s="10" t="s">
        <v>733</v>
      </c>
      <c r="E13" s="11"/>
      <c r="F13" s="15" t="s">
        <v>467</v>
      </c>
      <c r="G13" s="12">
        <v>4</v>
      </c>
      <c r="H13" s="13">
        <v>808.95</v>
      </c>
      <c r="I13" s="13">
        <v>3235.8</v>
      </c>
      <c r="J13" s="14"/>
      <c r="K13" s="13">
        <f>J13*G13</f>
        <v>0</v>
      </c>
    </row>
    <row r="14" spans="1:11" ht="37.5" customHeight="1" x14ac:dyDescent="0.25">
      <c r="A14" s="9" t="s">
        <v>18</v>
      </c>
      <c r="B14" s="9">
        <v>8</v>
      </c>
      <c r="C14" s="10" t="s">
        <v>456</v>
      </c>
      <c r="D14" s="10" t="s">
        <v>734</v>
      </c>
      <c r="E14" s="11"/>
      <c r="F14" s="15" t="s">
        <v>115</v>
      </c>
      <c r="G14" s="12">
        <v>12</v>
      </c>
      <c r="H14" s="13">
        <v>13.68</v>
      </c>
      <c r="I14" s="13">
        <v>164.16</v>
      </c>
      <c r="J14" s="14"/>
      <c r="K14" s="13">
        <f>J14*G14</f>
        <v>0</v>
      </c>
    </row>
    <row r="15" spans="1:11" x14ac:dyDescent="0.25">
      <c r="A15" s="5"/>
      <c r="B15" s="5"/>
      <c r="C15" s="7" t="s">
        <v>457</v>
      </c>
      <c r="D15" s="7"/>
      <c r="E15" s="7"/>
      <c r="F15" s="5"/>
      <c r="G15" s="5"/>
      <c r="H15" s="8"/>
      <c r="I15" s="8">
        <v>6390.96</v>
      </c>
      <c r="J15" s="8"/>
      <c r="K15" s="8">
        <f>SUM(K16)</f>
        <v>0</v>
      </c>
    </row>
    <row r="16" spans="1:11" ht="37.5" customHeight="1" x14ac:dyDescent="0.25">
      <c r="A16" s="9" t="s">
        <v>18</v>
      </c>
      <c r="B16" s="9">
        <v>9</v>
      </c>
      <c r="C16" s="10" t="s">
        <v>458</v>
      </c>
      <c r="D16" s="10" t="s">
        <v>735</v>
      </c>
      <c r="E16" s="11"/>
      <c r="F16" s="15" t="s">
        <v>467</v>
      </c>
      <c r="G16" s="12">
        <v>8</v>
      </c>
      <c r="H16" s="13">
        <v>798.87</v>
      </c>
      <c r="I16" s="13">
        <v>6390.96</v>
      </c>
      <c r="J16" s="14"/>
      <c r="K16" s="13">
        <f>J16*G16</f>
        <v>0</v>
      </c>
    </row>
    <row r="17" spans="1:11" x14ac:dyDescent="0.25">
      <c r="A17" s="5"/>
      <c r="B17" s="5"/>
      <c r="C17" s="7" t="s">
        <v>459</v>
      </c>
      <c r="D17" s="7"/>
      <c r="E17" s="7"/>
      <c r="F17" s="5"/>
      <c r="G17" s="5"/>
      <c r="H17" s="8"/>
      <c r="I17" s="8">
        <v>1356.48</v>
      </c>
      <c r="J17" s="8"/>
      <c r="K17" s="8">
        <f>SUM(K18:K19)</f>
        <v>0</v>
      </c>
    </row>
    <row r="18" spans="1:11" ht="37.5" customHeight="1" x14ac:dyDescent="0.25">
      <c r="A18" s="9" t="s">
        <v>18</v>
      </c>
      <c r="B18" s="9">
        <v>10</v>
      </c>
      <c r="C18" s="10" t="s">
        <v>460</v>
      </c>
      <c r="D18" s="10" t="s">
        <v>736</v>
      </c>
      <c r="E18" s="11"/>
      <c r="F18" s="15" t="s">
        <v>467</v>
      </c>
      <c r="G18" s="12">
        <v>8</v>
      </c>
      <c r="H18" s="13">
        <v>135.13999999999999</v>
      </c>
      <c r="I18" s="13">
        <v>1081.1199999999999</v>
      </c>
      <c r="J18" s="14"/>
      <c r="K18" s="13">
        <f>J18*G18</f>
        <v>0</v>
      </c>
    </row>
    <row r="19" spans="1:11" ht="37.5" customHeight="1" x14ac:dyDescent="0.25">
      <c r="A19" s="9" t="s">
        <v>18</v>
      </c>
      <c r="B19" s="9">
        <v>11</v>
      </c>
      <c r="C19" s="10" t="s">
        <v>461</v>
      </c>
      <c r="D19" s="10" t="s">
        <v>737</v>
      </c>
      <c r="E19" s="11"/>
      <c r="F19" s="15" t="s">
        <v>467</v>
      </c>
      <c r="G19" s="12">
        <v>8</v>
      </c>
      <c r="H19" s="13">
        <v>34.42</v>
      </c>
      <c r="I19" s="13">
        <v>275.36</v>
      </c>
      <c r="J19" s="14"/>
      <c r="K19" s="13">
        <f>J19*G19</f>
        <v>0</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6843DA268AC92B4FA51EF7C2C4DB3774" ma:contentTypeVersion="10" ma:contentTypeDescription="Crie um novo documento." ma:contentTypeScope="" ma:versionID="67b9d388b8166171530245ca2ff0bdb8">
  <xsd:schema xmlns:xsd="http://www.w3.org/2001/XMLSchema" xmlns:xs="http://www.w3.org/2001/XMLSchema" xmlns:p="http://schemas.microsoft.com/office/2006/metadata/properties" xmlns:ns2="37d14697-55e0-43c2-8c0c-c66dbd15b26e" xmlns:ns3="0e606661-1517-45d3-906e-3b0a9228dd16" targetNamespace="http://schemas.microsoft.com/office/2006/metadata/properties" ma:root="true" ma:fieldsID="473bf82ddf721c1d1147bfdd64c245ef" ns2:_="" ns3:_="">
    <xsd:import namespace="37d14697-55e0-43c2-8c0c-c66dbd15b26e"/>
    <xsd:import namespace="0e606661-1517-45d3-906e-3b0a9228dd1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7d14697-55e0-43c2-8c0c-c66dbd15b26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Marcações de imagem" ma:readOnly="false" ma:fieldId="{5cf76f15-5ced-4ddc-b409-7134ff3c332f}" ma:taxonomyMulti="true" ma:sspId="5d3ef64a-58ba-480e-84dd-f493bfc743d6"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e606661-1517-45d3-906e-3b0a9228dd1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72bea-52de-45c4-adae-47b4fd15e2b2}" ma:internalName="TaxCatchAll" ma:showField="CatchAllData" ma:web="0e606661-1517-45d3-906e-3b0a9228dd1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37d14697-55e0-43c2-8c0c-c66dbd15b26e">
      <Terms xmlns="http://schemas.microsoft.com/office/infopath/2007/PartnerControls"/>
    </lcf76f155ced4ddcb4097134ff3c332f>
    <TaxCatchAll xmlns="0e606661-1517-45d3-906e-3b0a9228dd1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AD4D8EF-1C4C-4E4C-A5BA-9E6E1A565EA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7d14697-55e0-43c2-8c0c-c66dbd15b26e"/>
    <ds:schemaRef ds:uri="0e606661-1517-45d3-906e-3b0a9228dd1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8CF367B-DA68-4054-B3F9-50D9E2E1DC88}">
  <ds:schemaRefs>
    <ds:schemaRef ds:uri="http://schemas.microsoft.com/office/2006/metadata/properties"/>
    <ds:schemaRef ds:uri="http://schemas.microsoft.com/office/infopath/2007/PartnerControls"/>
    <ds:schemaRef ds:uri="37d14697-55e0-43c2-8c0c-c66dbd15b26e"/>
    <ds:schemaRef ds:uri="0e606661-1517-45d3-906e-3b0a9228dd16"/>
  </ds:schemaRefs>
</ds:datastoreItem>
</file>

<file path=customXml/itemProps3.xml><?xml version="1.0" encoding="utf-8"?>
<ds:datastoreItem xmlns:ds="http://schemas.openxmlformats.org/officeDocument/2006/customXml" ds:itemID="{B3C1F524-7370-4820-BC69-163BB95895E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12</vt:i4>
      </vt:variant>
    </vt:vector>
  </HeadingPairs>
  <TitlesOfParts>
    <vt:vector size="12" baseType="lpstr">
      <vt:lpstr>Lote 1A</vt:lpstr>
      <vt:lpstr>Lote 1B</vt:lpstr>
      <vt:lpstr>Lote 2</vt:lpstr>
      <vt:lpstr>Lote 3A</vt:lpstr>
      <vt:lpstr>Lote 3B</vt:lpstr>
      <vt:lpstr>Lote 4</vt:lpstr>
      <vt:lpstr>Lote 5A</vt:lpstr>
      <vt:lpstr>Lote 5B</vt:lpstr>
      <vt:lpstr>Lote 6A</vt:lpstr>
      <vt:lpstr>Lote 6B</vt:lpstr>
      <vt:lpstr>Lote 7A</vt:lpstr>
      <vt:lpstr>Lote 7B</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Rita Helena Sefton Oliveira de Paris</dc:creator>
  <cp:keywords/>
  <dc:description/>
  <cp:lastModifiedBy>Rita Helena Sefton Oliveira de Paris</cp:lastModifiedBy>
  <cp:revision/>
  <cp:lastPrinted>2026-05-22T13:46:34Z</cp:lastPrinted>
  <dcterms:created xsi:type="dcterms:W3CDTF">2026-03-19T16:00:18Z</dcterms:created>
  <dcterms:modified xsi:type="dcterms:W3CDTF">2026-07-01T19:02:02Z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0x0101006843DA268AC92B4FA51EF7C2C4DB3774</vt:lpwstr>
  </property>
  <property fmtid="{D5CDD505-2E9C-101B-9397-08002B2CF9AE}" pid="3" name="MediaServiceImageTags">
    <vt:lpwstr/>
  </property>
</Properties>
</file>