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C:\Users\alexandra.modernel\Downloads\"/>
    </mc:Choice>
  </mc:AlternateContent>
  <xr:revisionPtr revIDLastSave="0" documentId="8_{D8CFB31B-B62D-48DC-B335-657E46689D90}" xr6:coauthVersionLast="47" xr6:coauthVersionMax="47" xr10:uidLastSave="{00000000-0000-0000-0000-000000000000}"/>
  <bookViews>
    <workbookView xWindow="-120" yWindow="-120" windowWidth="29040" windowHeight="15840" xr2:uid="{C518DE08-CC19-47B2-ABCC-EFB0EDD3FBD4}"/>
  </bookViews>
  <sheets>
    <sheet name="Orçamento" sheetId="2" r:id="rId1"/>
    <sheet name="Cronograma" sheetId="5" r:id="rId2"/>
  </sheets>
  <externalReferences>
    <externalReference r:id="rId3"/>
    <externalReference r:id="rId4"/>
  </externalReferences>
  <definedNames>
    <definedName name="ACOMPANHAMENTO" localSheetId="1" hidden="1">IF(VALUE([1]MENU!$O$4)=2,"BM","PLE")</definedName>
    <definedName name="ACOMPANHAMENTO" hidden="1">[2]MENU!$J$4</definedName>
    <definedName name="_xlnm.Print_Area" localSheetId="1">Cronograma!$G$1:$AE$56</definedName>
    <definedName name="AUTOEVENTO" hidden="1">[1]CÁLCULO!$A$12</definedName>
    <definedName name="BDI.Opcao" hidden="1">[1]DADOS!$F$21</definedName>
    <definedName name="BDI.TipoObra" hidden="1">[1]BDI!$A$138:$A$146</definedName>
    <definedName name="BM.AFAcumulado" hidden="1">[1]BM!$R1</definedName>
    <definedName name="BM.AFAnterior" hidden="1">[1]BM!$Q1</definedName>
    <definedName name="BM.MaxMed" hidden="1">IF(RegimeExecucao="Global",1,[1]BM!$G1)</definedName>
    <definedName name="BM.MEDAcumulado" hidden="1">IF(COUNTIF([1]BM!$AB$13:$AM$13,BM.medicao)&gt;0,SUM(OFFSET([1]BM!$AB1,0,0,1,MATCH(BM.medicao,[1]BM!$AB$13:$AM$13,0))),0)</definedName>
    <definedName name="BM.MEDAnterior" hidden="1">IF(COUNTIF([1]BM!$AB$13:$AM$13,BM.medicao-1)&gt;0,SUM(OFFSET([1]BM!$AB1,0,0,1,MATCH(BM.medicao-1,[1]BM!$AB$13:$AM$13,0))),0)</definedName>
    <definedName name="BM.medicao" hidden="1">OFFSET([1]BM!$O$7,1,0)</definedName>
    <definedName name="BM.MinMed" hidden="1">IF(RegimeExecucao="Global",-1,-[1]BM!$G1)</definedName>
    <definedName name="CAIXA.Modo" hidden="1">[1]BM!$A$3</definedName>
    <definedName name="CÁLCULO.NúmeroDeEventos" hidden="1">IF(AUTOEVENTO&lt;&gt;"manual",MAX([1]CÁLCULO!$M$15:$M$40),MAX(OFFSET([1]EVENTOS!$C$14:$C$19,1,0)))</definedName>
    <definedName name="CÁLCULO.NúmeroDeFrentes" hidden="1">COLUMN([1]CÁLCULO!$AA$15)-COLUMN([1]CÁLCULO!$Q$15)</definedName>
    <definedName name="CÁLCULO.TotalAdmLocal" hidden="1">IF(AUTOEVENTO="manual",SUMIF([1]CÁLCULO!$M$15:$M$40,1,[1]ORÇAMENTO!$X$15:$X$40),0)</definedName>
    <definedName name="CRONO.ColunaPadrão" localSheetId="1" hidden="1">Cronograma!$D:$D</definedName>
    <definedName name="CRONO.Filtro" localSheetId="1" hidden="1">Cronograma!#REF!</definedName>
    <definedName name="CRONO.FirstCol" localSheetId="1" hidden="1">Cronograma!$R:$R</definedName>
    <definedName name="CRONO.firstrow" localSheetId="1" hidden="1">Cronograma!#REF!</definedName>
    <definedName name="CRONO.Frenterow" localSheetId="1" hidden="1">Cronograma!#REF!</definedName>
    <definedName name="CRONO.LastCol" localSheetId="1" hidden="1">Cronograma!$AE:$AE</definedName>
    <definedName name="CRONO.lastrow" localSheetId="1" hidden="1">Cronograma!$53:$53</definedName>
    <definedName name="CRONO.LinhaPadrão" localSheetId="1" hidden="1">Cronograma!$1:$3</definedName>
    <definedName name="CRONO.LinhasNecessarias" hidden="1">COUNTIF([1]QCI!$B$13:$B$24,"Manual")+COUNTIF([1]QCI!$B$13:$B$24,"SemiAuto")+COUNT(ORÇAMENTO.ListaCrono)</definedName>
    <definedName name="CRONO.margemrow" localSheetId="1" hidden="1">Cronograma!#REF!</definedName>
    <definedName name="CRONO.MaxParc" localSheetId="1" hidden="1">Cronograma!#REF!+Cronograma!A1</definedName>
    <definedName name="CRONO.MaxParc" hidden="1">[1]CRONO!$G1048576+[1]CRONO!A1</definedName>
    <definedName name="CRONO.NivelExibicao" localSheetId="1" hidden="1">Cronograma!#REF!</definedName>
    <definedName name="CRONO.NivelExibicao" hidden="1">[1]CRONO!$G$10</definedName>
    <definedName name="CRONO.Parcela1" localSheetId="1" hidden="1">Cronograma!#REF!</definedName>
    <definedName name="CRONOPLE.ValorDoEvento" hidden="1">SUMIF([1]CÁLCULO!$M$15:$M$40,[1]CRONOPLE!$B1,OFFSET([1]CÁLCULO!$AA$15:$AA$40,0,[1]CRONOPLE!A$12))</definedName>
    <definedName name="DESONERACAO" localSheetId="1" hidden="1">IF(OR(Cronograma!Import.Desoneracao="DESONERADO",Cronograma!Import.Desoneracao="SIM"),"SIM","NÃO")</definedName>
    <definedName name="DESONERACAO" hidden="1">IF(OR(Import.Desoneracao="DESONERADO",Import.Desoneracao="SIM"),"SIM","NÃO")</definedName>
    <definedName name="EVENTOS.Lista" hidden="1">[1]EVENTOS!$C$15:OFFSET([1]EVENTOS!$C$19,-1,0)</definedName>
    <definedName name="EVENTOS.ListaValidacao" hidden="1">[1]EVENTOS!$B$15:OFFSET([1]EVENTOS!$B$19,-1,0)</definedName>
    <definedName name="Excel_BuiltIn_Database" localSheetId="1" hidden="1">TEXT(Cronograma!Import.DataBase,"mm-aaaa")</definedName>
    <definedName name="Excel_BuiltIn_Database" hidden="1">TEXT(Import.DataBase,"mm-aaaa")</definedName>
    <definedName name="Import.Apelido" localSheetId="1" hidden="1">[1]DADOS!$F$19</definedName>
    <definedName name="Import.Apelido" hidden="1">[2]DADOS!$C$16</definedName>
    <definedName name="Import.BMAFAcumulado" hidden="1">OFFSET([1]BM!$R$15,1,0):OFFSET([1]BM!$R$40,-1,0)</definedName>
    <definedName name="Import.CNPJ" hidden="1">[1]DADOS!$F$41</definedName>
    <definedName name="Import.Código" hidden="1">OFFSET([1]ORÇAMENTO!$Q$15,1,0):OFFSET([1]ORÇAMENTO!$Q$40,-1,0)</definedName>
    <definedName name="Import.Contrapartida" hidden="1">[1]DADOS!$F$13</definedName>
    <definedName name="Import.CPMaxPerc" hidden="1">[1]DADOS!$F$16</definedName>
    <definedName name="Import.CPMinAbsoluta" hidden="1">[1]DADOS!$F$15</definedName>
    <definedName name="Import.CPMinPerc" hidden="1">[1]DADOS!$F$14</definedName>
    <definedName name="Import.CR" localSheetId="1" hidden="1">[1]DADOS!$F$10</definedName>
    <definedName name="Import.CR" hidden="1">[2]DADOS!$C$7</definedName>
    <definedName name="Import.CRONOPLE" hidden="1">OFFSET([1]CRONOPLE!$F$15,1,1):OFFSET([1]CRONOPLE!$AF$19,-1,-1)</definedName>
    <definedName name="Import.CTEF" localSheetId="1" hidden="1">[1]DADOS!$F$39</definedName>
    <definedName name="Import.CTEF" hidden="1">[2]DADOS!$C$37</definedName>
    <definedName name="Import.CustoUnitário" hidden="1">OFFSET([1]ORÇAMENTO!$U$15,1,0):OFFSET([1]ORÇAMENTO!$U$40,-1,0)</definedName>
    <definedName name="Import.DataBase" localSheetId="1" hidden="1">OFFSET([1]DADOS!$G$22,0,-1)</definedName>
    <definedName name="Import.DataBase" hidden="1">OFFSET([2]DADOS!$D$19,0,-1)</definedName>
    <definedName name="Import.DataBaseLicit" hidden="1">OFFSET([1]DADOS!$G$43,0,-1)</definedName>
    <definedName name="Import.DataInicioObra" hidden="1">[1]DADOS!$F$49</definedName>
    <definedName name="Import.DescLote" localSheetId="1" hidden="1">[1]DADOS!$F$20</definedName>
    <definedName name="Import.DescLote" hidden="1">[2]DADOS!$C$17</definedName>
    <definedName name="Import.Descrição" hidden="1">OFFSET([1]ORÇAMENTO!$R$15,1,0):OFFSET([1]ORÇAMENTO!$R$40,-1,0)</definedName>
    <definedName name="Import.Desoneracao" localSheetId="1" hidden="1">OFFSET([1]DADOS!$G$21,0,-1)</definedName>
    <definedName name="Import.Desoneracao" hidden="1">OFFSET([2]DADOS!$D$18,0,-1)</definedName>
    <definedName name="Import.empresa" localSheetId="1" hidden="1">[1]DADOS!$F$40</definedName>
    <definedName name="Import.empresa" hidden="1">[2]DADOS!$C$38</definedName>
    <definedName name="Import.Eventos.Nomes" hidden="1">OFFSET([1]EVENTOS!$D$15,1,0):OFFSET([1]EVENTOS!$D$19,-1,0)</definedName>
    <definedName name="Import.Fonte" hidden="1">OFFSET([1]ORÇAMENTO!$P$15,1,0):OFFSET([1]ORÇAMENTO!$P$40,-1,0)</definedName>
    <definedName name="Import.FrenteDeObra" hidden="1">[1]CÁLCULO!$Q$12:OFFSET([1]CÁLCULO!$AA$12,0,-1)</definedName>
    <definedName name="Import.Município" localSheetId="1" hidden="1">[1]DADOS!$F$9</definedName>
    <definedName name="Import.Município" hidden="1">[2]DADOS!$C$6</definedName>
    <definedName name="Import.Nível" hidden="1">OFFSET([1]ORÇAMENTO!$M$15,1,0):OFFSET([1]ORÇAMENTO!$M$40,-1,0)</definedName>
    <definedName name="Import.OpcaoBDI" hidden="1">OFFSET([1]ORÇAMENTO!$V$15,1,0):OFFSET([1]ORÇAMENTO!$V$40,-1,0)</definedName>
    <definedName name="Import.ORÇAMENTO.DivRecurso" hidden="1">OFFSET([1]ORÇAMENTO!$Y$15,1,0):OFFSET([1]ORÇAMENTO!$Y$40,-1,0)</definedName>
    <definedName name="Import.PLE" hidden="1">OFFSET([1]PLE!$G$15,1,1):OFFSET([1]PLE!$AG$19,-1,-1)</definedName>
    <definedName name="Import.PLQ" hidden="1">OFFSET([1]CÁLCULO!$P$15,1,1):OFFSET([1]CÁLCULO!$AA$40,-1,-1)</definedName>
    <definedName name="Import.PLQ.MemCalc" hidden="1">OFFSET([1]CÁLCULO!$I$15,1,0):OFFSET([1]CÁLCULO!$I$40,-1,0)</definedName>
    <definedName name="Import.Proponente" localSheetId="1" hidden="1">[1]DADOS!$F$8</definedName>
    <definedName name="Import.Proponente" hidden="1">[2]DADOS!$C$5</definedName>
    <definedName name="Import.QCI.Divisao" hidden="1">OFFSET([1]QCI!$V$13,1,0):OFFSET([1]QCI!$V$24,-1,0)</definedName>
    <definedName name="Import.QCI.ItemInv" hidden="1">OFFSET([1]QCI!$E$13,1,0):OFFSET([1]QCI!$E$24,-1,0)</definedName>
    <definedName name="Import.QCI.Qtde" hidden="1">OFFSET([1]QCI!$I$13,1,0):OFFSET([1]QCI!$I$24,-1,0)</definedName>
    <definedName name="Import.QCI.Situacao" hidden="1">OFFSET([1]QCI!$H$13,1,0):OFFSET([1]QCI!$H$24,-1,0)</definedName>
    <definedName name="Import.QCI.SubItemInv" hidden="1">OFFSET([1]QCI!$F$13,1,0):OFFSET([1]QCI!$F$24,-1,0)</definedName>
    <definedName name="Import.QCICP" hidden="1">OFFSET([1]QCI!$W$13,1,0):OFFSET([1]QCI!$W$24,-1,0)</definedName>
    <definedName name="Import.QCIDesc" hidden="1">OFFSET([1]QCI!$R$13,1,0):OFFSET([1]QCI!$R$24,-1,0)</definedName>
    <definedName name="Import.QCIInv" hidden="1">OFFSET([1]QCI!$U$13,1,0):OFFSET([1]QCI!$U$24,-1,0)</definedName>
    <definedName name="Import.QCILote" hidden="1">OFFSET([1]QCI!$T$13,1,0):OFFSET([1]QCI!$T$24,-1,0)</definedName>
    <definedName name="Import.QCIOutros" hidden="1">OFFSET([1]QCI!$X$13,1,0):OFFSET([1]QCI!$X$24,-1,0)</definedName>
    <definedName name="Import.Quantidade" hidden="1">OFFSET([1]ORÇAMENTO!$AJ$15,1,0):OFFSET([1]ORÇAMENTO!$AJ$40,-1,0)</definedName>
    <definedName name="import.recurso" localSheetId="1" hidden="1">[1]DADOS!$F$7</definedName>
    <definedName name="import.recurso" hidden="1">[2]DADOS!$C$4</definedName>
    <definedName name="Import.RegimeExecução" localSheetId="1" hidden="1">OFFSET([1]DADOS!$G$42,0,-1)</definedName>
    <definedName name="Import.RegimeExecução" hidden="1">OFFSET([2]DADOS!$D$40,0,-1)</definedName>
    <definedName name="Import.Repasse" hidden="1">[1]DADOS!$F$12</definedName>
    <definedName name="Import.RespFiscalização" hidden="1">[1]DADOS!$F$53:$F$56</definedName>
    <definedName name="Import.RespOrçamento" localSheetId="1" hidden="1">[1]DADOS!$F$25:$F$27</definedName>
    <definedName name="Import.RespOrçamento" hidden="1">[2]DADOS!$C$22:$C$24</definedName>
    <definedName name="Import.SICONV" hidden="1">[1]DADOS!$F$11</definedName>
    <definedName name="Import.TipoArredondamento" hidden="1">[2]DADOS!$C$31</definedName>
    <definedName name="Import.TransfereGOV" hidden="1">[2]DADOS!$C$8</definedName>
    <definedName name="Import.Unidade" hidden="1">OFFSET([1]ORÇAMENTO!$S$15,1,0):OFFSET([1]ORÇAMENTO!$S$40,-1,0)</definedName>
    <definedName name="Import.UnitarioLicitado" hidden="1">OFFSET([1]ORÇAMENTO!$AL$15,1,0):OFFSET([1]ORÇAMENTO!$AL$40,-1,0)</definedName>
    <definedName name="ListaTgov.Unidades" hidden="1">[2]DADOS!$AV$3:$AV$220</definedName>
    <definedName name="MENU.CRONO" localSheetId="1" hidden="1">OFFSET(Cronograma!$S$13,1,0)</definedName>
    <definedName name="MENU.CRONO" hidden="1">OFFSET([1]CRONO!$T$11,1,0)</definedName>
    <definedName name="Objeto" hidden="1">[1]MENU!$J$1</definedName>
    <definedName name="ORÇAMENTO.BancoRef" localSheetId="1" hidden="1">[1]ORÇAMENTO!$F$8</definedName>
    <definedName name="ORÇAMENTO.BancoRef" hidden="1">#REF!</definedName>
    <definedName name="ORÇAMENTO.CodBarra" hidden="1">IF(ORÇAMENTO.Fonte="Sinapi",SUBSTITUTE(SUBSTITUTE(ORÇAMENTO.Codigo,"/00","/"),"/0","/"),ORÇAMENTO.Codigo)</definedName>
    <definedName name="ORÇAMENTO.Codigo" hidden="1">[1]ORÇAMENTO!$Q1</definedName>
    <definedName name="ORÇAMENTO.CustoUnitario" localSheetId="1" hidden="1">ROUND([1]ORÇAMENTO!$U1,15-13*[1]ORÇAMENTO!$AF$8)</definedName>
    <definedName name="ORÇAMENTO.CustoUnitario" hidden="1">ROUND(#REF!,15-13*#REF!)</definedName>
    <definedName name="ORÇAMENTO.Descricao" hidden="1">[1]ORÇAMENTO!$R1</definedName>
    <definedName name="ORÇAMENTO.Fonte" hidden="1">[1]ORÇAMENTO!$P1</definedName>
    <definedName name="ORÇAMENTO.Lista.BDI" hidden="1">[2]ORÇAMENTO!$F$4:$I$4</definedName>
    <definedName name="ORÇAMENTO.Lista.Fonte" hidden="1">[2]ORÇAMENTO!$E$3:$I$3</definedName>
    <definedName name="ORÇAMENTO.Lista.Nível" hidden="1">[2]ORÇAMENTO!$E$2:$I$2</definedName>
    <definedName name="ORÇAMENTO.ListaCrono" hidden="1">OFFSET([1]ORÇAMENTO!$AD$15,1,0):OFFSET([1]ORÇAMENTO!$AD$40,-1,0)</definedName>
    <definedName name="ORÇAMENTO.MáximoListaCrono" hidden="1">MAX(ORÇAMENTO.ListaCrono)</definedName>
    <definedName name="ORÇAMENTO.Nivel" hidden="1">[1]ORÇAMENTO!$M1</definedName>
    <definedName name="ORÇAMENTO.OpcaoBDI" hidden="1">[1]ORÇAMENTO!$V1</definedName>
    <definedName name="ORÇAMENTO.PasteFormat1" hidden="1">OFFSET([1]ORÇAMENTO!$P$15,1,0):OFFSET([1]ORÇAMENTO!$S$40,-1,0)</definedName>
    <definedName name="ORÇAMENTO.PasteFormat2" hidden="1">OFFSET([1]ORÇAMENTO!$U$15,1,0):OFFSET([1]ORÇAMENTO!$V$40,-1,0)</definedName>
    <definedName name="ORÇAMENTO.PrecoUnitarioLicitado" localSheetId="1" hidden="1">[1]ORÇAMENTO!$AL1</definedName>
    <definedName name="ORÇAMENTO.PrecoUnitarioLicitado" hidden="1">#REF!</definedName>
    <definedName name="ORÇAMENTO.RangeQuant" hidden="1">OFFSET([1]ORÇAMENTO!$T$15,1,0):OFFSET([1]ORÇAMENTO!$T$40,-1,0)</definedName>
    <definedName name="ORÇAMENTO.SumCPMANUAL" hidden="1">SUMIF([1]ORÇAMENTO!$Z$15:$Z$40,"CP",[1]ORÇAMENTO!$AA$15:$AA$40)</definedName>
    <definedName name="ORÇAMENTO.SumINVMANUAL" hidden="1">SUMIF([1]ORÇAMENTO!$Z$15:$Z$40,"RP",[1]ORÇAMENTO!$X$15:$X$40)+SUMIF([1]ORÇAMENTO!$Z$15:$Z$40,"CP",[1]ORÇAMENTO!$X$15:$X$40)+SUMIF([1]ORÇAMENTO!$Z$15:$Z$40,"OU",[1]ORÇAMENTO!$X$15:$X$40)</definedName>
    <definedName name="ORÇAMENTO.SumOUTROSMANUAL" hidden="1">SUMIF([1]ORÇAMENTO!$Z$15:$Z$40,"OU",[1]ORÇAMENTO!$AB$15:$AB$40)</definedName>
    <definedName name="ORÇAMENTO.SumREPASSEMANUAL" hidden="1">ORÇAMENTO.SumINVMANUAL-ORÇAMENTO.SumCPMANUAL-ORÇAMENTO.SumOUTROSMANUAL</definedName>
    <definedName name="ORÇAMENTO.Unidade" hidden="1">[1]ORÇAMENTO!$S1</definedName>
    <definedName name="PLE.firstrow" hidden="1">[1]PLE!$15:$15</definedName>
    <definedName name="PLE.lastrow" hidden="1">[1]PLE!$19:$19</definedName>
    <definedName name="PLE.Medicao" hidden="1">[1]PLE!$J$9</definedName>
    <definedName name="PLE.ValorDoEvento" hidden="1">SUMIF([1]CÁLCULO!$M$15:$M$40,[1]PLE!$B1,OFFSET([1]CÁLCULO!$AA$15:$AA$40,0,[1]PLE!A$12))</definedName>
    <definedName name="PO.ValoresBDI" hidden="1">OFFSET([1]ORÇAMENTO!$AH$15,1,0):OFFSET([1]ORÇAMENTO!$AH$40,-1,0)</definedName>
    <definedName name="QCI.CPManual" hidden="1">ROUND([1]QCI!$W1,2)</definedName>
    <definedName name="QCI.DescManual" hidden="1">[1]QCI!$R1</definedName>
    <definedName name="QCI.Divisao" hidden="1">[1]QCI!$V1</definedName>
    <definedName name="QCI.ExisteManual" hidden="1">(COUNTIF([1]QCI!$B$13:$B$24,"Manual")+COUNTIF([1]QCI!$B$13:$B$24,"SemiAuto"))&gt;0</definedName>
    <definedName name="QCI.InvManual" hidden="1">ROUND([1]QCI!$U1,2)</definedName>
    <definedName name="QCI.ItemInvestimento" hidden="1">OFFSET([1]DADOS!$J$5,1,0,COUNTA([1]DADOS!$J:$J)-1,1)</definedName>
    <definedName name="QCI.LoteManual" hidden="1">[1]QCI!$T1</definedName>
    <definedName name="QCI.MaxCPManual" hidden="1">[1]QCI!$O1-[1]QCI!$X1</definedName>
    <definedName name="QCI.MaxOUManual" hidden="1">[1]QCI!$O1-[1]QCI!$W1</definedName>
    <definedName name="QCI.OutrosManual" hidden="1">ROUND([1]QCI!$X1,2)</definedName>
    <definedName name="QCI.SubItemInvestimento" hidden="1">OFFSET([1]DADOS!$A$5,1,MATCH([1]QCI!$E1,[1]DADOS!$5:$5,0)-1,INDEX([1]DADOS!$5:$5,MATCH([1]QCI!$E1,[1]DADOS!$5:$5,0)+1))</definedName>
    <definedName name="QCI.SumCPMANUAL" hidden="1">SUMIF([1]QCI!$B$13:$B$24,"Manual",[1]QCI!$AA$13:$AA$24)</definedName>
    <definedName name="QCI.SumINVMANUAL" hidden="1">SUMIF([1]QCI!$B$13:$B$24,"Manual",[1]QCI!$O$13:$O$24)</definedName>
    <definedName name="QCI.SumOUTROSMANUAL" hidden="1">SUMIF([1]QCI!$B$13:$B$24,"Manual",[1]QCI!$AB$13:$AB$24)</definedName>
    <definedName name="QCI.SumREPASSEMANUAL" hidden="1">QCI.SumINVMANUAL-QCI.CPManual-QCI.OutrosManual</definedName>
    <definedName name="REFERENCIA.Descricao" localSheetId="1" hidden="1">IF(ISNUMBER([1]ORÇAMENTO!$AF1),OFFSET(INDIRECT(Cronograma!ORÇAMENTO.BancoRef),[1]ORÇAMENTO!$AF1-1,3,1),[1]ORÇAMENTO!$AF1)</definedName>
    <definedName name="REFERENCIA.Descricao" hidden="1">IF(ISNUMBER(#REF!),OFFSET(INDIRECT(ORÇAMENTO.BancoRef),#REF!-1,3,1),#REF!)</definedName>
    <definedName name="REFERENCIA.Desonerado" hidden="1">IF(ISNUMBER([1]ORÇAMENTO!$AF1),VALUE(OFFSET(INDIRECT(Cronograma!ORÇAMENTO.BancoRef),[1]ORÇAMENTO!$AF1-1,5,1)),0)</definedName>
    <definedName name="REFERENCIA.NaoDesonerado" hidden="1">IF(ISNUMBER([1]ORÇAMENTO!$AF1),VALUE(OFFSET(INDIRECT(Cronograma!ORÇAMENTO.BancoRef),[1]ORÇAMENTO!$AF1-1,6,1)),0)</definedName>
    <definedName name="REFERENCIA.Unidade" localSheetId="1" hidden="1">IF(ISNUMBER([1]ORÇAMENTO!$AF1),OFFSET(INDIRECT(Cronograma!ORÇAMENTO.BancoRef),[1]ORÇAMENTO!$AF1-1,4,1),"-")</definedName>
    <definedName name="REFERENCIA.Unidade" hidden="1">IF(ISNUMBER(#REF!),OFFSET(INDIRECT(ORÇAMENTO.BancoRef),#REF!-1,4,1),"-")</definedName>
    <definedName name="RegimeExecucao" hidden="1">IF(OR(Cronograma!Import.RegimeExecução="",Cronograma!Import.RegimeExecução="Empreitada por Preço Global",Cronograma!Import.RegimeExecução="Empreitada Integral"),"Global","Unitário")</definedName>
    <definedName name="RRE.MaxCPAcum" hidden="1">[1]RRE!$AD$26</definedName>
    <definedName name="RRE.MaxCPAnt" hidden="1">[1]RRE!$AC$26</definedName>
    <definedName name="RRE.MaxOUAcum" hidden="1">[1]RRE!$AD$27</definedName>
    <definedName name="RRE.MaxOUAnt" hidden="1">[1]RRE!$AC$27</definedName>
    <definedName name="RRE.Numero" hidden="1">OFFSET([1]RRE!$O$7,0,1)</definedName>
    <definedName name="RRE.VIMeta" hidden="1">[1]RRE!$L1</definedName>
    <definedName name="SENHAGT" hidden="1">"PM3CAIXA"</definedName>
    <definedName name="SomaAgrup" localSheetId="1" hidden="1">SUMIF(OFFSET([1]ORÇAMENTO!$C1,1,0,[1]ORÇAMENTO!$D1),"S",OFFSET([1]ORÇAMENTO!A1,1,0,[1]ORÇAMENTO!$D1))</definedName>
    <definedName name="SomaAgrup" hidden="1">SUMIF(OFFSET(#REF!,1,0,#REF!),"S",OFFSET(#REF!,1,0,#REF!))</definedName>
    <definedName name="SomaAgrupBM" hidden="1">SUMIF(OFFSET([1]BM!$A1,1,0,[1]BM!$B1),"S",OFFSET([1]BM!A1,1,0,[1]BM!$B1))</definedName>
    <definedName name="TIPOORCAMENTO" localSheetId="1" hidden="1">IF(VALUE([1]MENU!$O$3)=2,"Licitado","Proposto")</definedName>
    <definedName name="TIPOORCAMENTO" hidden="1">IF(VALUE([2]MENU!$O$3)=2,"Licitado","Proposto")</definedName>
    <definedName name="_xlnm.Print_Titles" localSheetId="1">Cronograma!$G:$R,Cronograma!$1:$13</definedName>
    <definedName name="Versao" hidden="1">[1]MENU!$J$2</definedName>
    <definedName name="VTOTAL1" localSheetId="1" hidden="1">ROUND([1]ORÇAMENTO!$T1*[1]ORÇAMENTO!$W1,15-13*[1]ORÇAMENTO!$AF$11)</definedName>
    <definedName name="VTOTAL1" hidden="1">ROUND(#REF!*#REF!,15-13*#REF!)</definedName>
    <definedName name="VTOTALBM" hidden="1">IF([1]BM!$I1=0,0,CHOOSE(MATCH(RegimeExecucao,{"Global","Unitário"},0),ROUND(ROUND([1]BM!XFB1,15-13*[1]BM!$A$9)/100*[1]BM!$I1,15-13*[1]ORÇAMENTO!$AF$11),ROUND(ROUND([1]BM!XFB1,15-13*[1]BM!$A$9)*ROUND([1]BM!$H1,15-13*[1]ORÇAMENTO!$AF$10),15-13*[1]ORÇAMENTO!$AF$11)))</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 i="5" l="1"/>
  <c r="X7" i="5"/>
  <c r="AD7" i="5"/>
  <c r="AD8" i="5"/>
  <c r="A14" i="5"/>
  <c r="A17" i="5" s="1"/>
  <c r="A20" i="5" s="1"/>
  <c r="R42" i="5"/>
  <c r="R47" i="5"/>
  <c r="A23" i="5" l="1"/>
  <c r="I12" i="2" a="1"/>
  <c r="I12" i="2" s="1"/>
  <c r="H12" i="2" a="1"/>
  <c r="H12" i="2" s="1"/>
  <c r="B11" i="2" a="1"/>
  <c r="B11" i="2" s="1"/>
  <c r="I10" i="2"/>
  <c r="H10" i="2"/>
  <c r="G10" i="2"/>
  <c r="F8" i="2" a="1"/>
  <c r="F8" i="2" s="1"/>
  <c r="E8" i="2" a="1"/>
  <c r="E8" i="2" s="1"/>
  <c r="K7" i="2" a="1"/>
  <c r="K7" i="2" s="1"/>
  <c r="J7" i="2" a="1"/>
  <c r="J7" i="2" s="1"/>
  <c r="I7" i="2" a="1"/>
  <c r="I7" i="2" s="1"/>
  <c r="F7" i="2" a="1"/>
  <c r="F7" i="2" s="1"/>
  <c r="E7" i="2" a="1"/>
  <c r="E7" i="2" s="1"/>
  <c r="F5" i="2"/>
  <c r="E5" i="2"/>
  <c r="D5" i="2" a="1"/>
  <c r="D5" i="2" s="1"/>
  <c r="B5" i="2"/>
  <c r="E2" i="2" a="1"/>
  <c r="E2" i="2" s="1"/>
  <c r="E1" i="5" l="1"/>
  <c r="E2" i="5" s="1"/>
  <c r="E23" i="5"/>
  <c r="E20" i="5"/>
  <c r="E17" i="5"/>
  <c r="E14" i="5"/>
  <c r="E15" i="5" s="1"/>
  <c r="H1" i="5" l="1"/>
  <c r="N1" i="5"/>
  <c r="K1" i="5"/>
  <c r="O1" i="5"/>
  <c r="L1" i="5"/>
  <c r="Q1" i="5"/>
  <c r="G1" i="5"/>
  <c r="M1" i="5"/>
  <c r="E18" i="5" l="1"/>
  <c r="H2" i="5"/>
  <c r="P1" i="5"/>
  <c r="Q3" i="5"/>
  <c r="S1" i="5" l="1"/>
  <c r="W1" i="5"/>
  <c r="AA1" i="5"/>
  <c r="D3" i="5"/>
  <c r="T3" i="5"/>
  <c r="X3" i="5"/>
  <c r="AB3" i="5"/>
  <c r="B1" i="5"/>
  <c r="T1" i="5"/>
  <c r="X1" i="5"/>
  <c r="AB1" i="5"/>
  <c r="E3" i="5"/>
  <c r="U3" i="5"/>
  <c r="Y3" i="5"/>
  <c r="AC3" i="5"/>
  <c r="C1" i="5"/>
  <c r="U1" i="5"/>
  <c r="Y1" i="5"/>
  <c r="AC1" i="5"/>
  <c r="V3" i="5"/>
  <c r="Z3" i="5"/>
  <c r="AD3" i="5"/>
  <c r="D1" i="5"/>
  <c r="V1" i="5"/>
  <c r="S3" i="5"/>
  <c r="Z1" i="5"/>
  <c r="W3" i="5"/>
  <c r="AD1" i="5"/>
  <c r="AA3" i="5"/>
  <c r="E21" i="5" l="1"/>
  <c r="C14" i="5" l="1"/>
  <c r="B14" i="5"/>
  <c r="E16" i="5"/>
  <c r="D16" i="5"/>
  <c r="E24" i="5" l="1"/>
  <c r="D14" i="5"/>
  <c r="B17" i="5" l="1"/>
  <c r="C17" i="5"/>
  <c r="E19" i="5"/>
  <c r="D19" i="5"/>
  <c r="D17" i="5" s="1"/>
  <c r="B23" i="5" l="1"/>
  <c r="C23" i="5"/>
  <c r="D23" i="5"/>
  <c r="B20" i="5"/>
  <c r="C20" i="5"/>
  <c r="E22" i="5"/>
  <c r="D22" i="5"/>
  <c r="D20" i="5" s="1"/>
  <c r="D50" i="5" l="1"/>
  <c r="D45" i="5" s="1"/>
  <c r="D41" i="5" s="1"/>
  <c r="D49" i="5" a="1"/>
  <c r="D49" i="5" s="1"/>
  <c r="D44" i="5" s="1"/>
  <c r="D48" i="5" a="1"/>
  <c r="D48" i="5" s="1"/>
  <c r="D43" i="5" s="1"/>
  <c r="D46" i="5" l="1"/>
  <c r="D47" i="5"/>
  <c r="D42" i="5" s="1"/>
  <c r="AE48" i="5" l="1"/>
  <c r="AE50" i="5" l="1"/>
  <c r="AE47" i="5" l="1"/>
  <c r="AE49" i="5" s="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<sst xmlns="http://schemas.openxmlformats.org/spreadsheetml/2006/main" count="416" uniqueCount="222">
  <si>
    <t>PO - PLANILHA ORÇAMENTÁRIA</t>
  </si>
  <si>
    <t>Grau de Sigilo</t>
  </si>
  <si>
    <t>#PUBLICO</t>
  </si>
  <si>
    <t>Nº OPERAÇÃO</t>
  </si>
  <si>
    <t>Nº TransfereGOV</t>
  </si>
  <si>
    <t>PROPONENTE / TOMADOR</t>
  </si>
  <si>
    <t>APELIDO DO EMPREENDIMENTO</t>
  </si>
  <si>
    <t>LOCALIDADE SINAPI</t>
  </si>
  <si>
    <t>DATA BASE</t>
  </si>
  <si>
    <t>Item</t>
  </si>
  <si>
    <t>Fonte</t>
  </si>
  <si>
    <t>Código</t>
  </si>
  <si>
    <t>Descrição</t>
  </si>
  <si>
    <t>Unidade</t>
  </si>
  <si>
    <t>Quantidade</t>
  </si>
  <si>
    <t>Preço Unitário (com BDI) (R$)</t>
  </si>
  <si>
    <t>Preço Total
(R$)</t>
  </si>
  <si>
    <t>LOTE 01 - INFRAESTRUTURA INICIAL</t>
  </si>
  <si>
    <t>Administração Local</t>
  </si>
  <si>
    <t>Instalações provisórias, montagem do canteiro de obras e serviços iniciais</t>
  </si>
  <si>
    <t>Terraplenagem</t>
  </si>
  <si>
    <t>Muro de Arrimo de fundos</t>
  </si>
  <si>
    <t>Muros Laterais</t>
  </si>
  <si>
    <t>LOTE 02 - INFRAESTRUTURA COMPLEMENTAR</t>
  </si>
  <si>
    <t>Administração Local e serviços iniciais</t>
  </si>
  <si>
    <t>Cercamento</t>
  </si>
  <si>
    <t>Esgoto cloacal e pluvial</t>
  </si>
  <si>
    <t>Pavimentação externa (passeio público)</t>
  </si>
  <si>
    <t>Limpeza e arremates finais</t>
  </si>
  <si>
    <t>Encargos sociais:</t>
  </si>
  <si>
    <t>Para elaboração deste orçamento, foram utilizados os encargos sociais do SINAPI para a Unidade da Federação indicada.</t>
  </si>
  <si>
    <t>Observações:</t>
  </si>
  <si>
    <t>Siglas da Composição do Investimento: RA - Rateio proporcional entre Repasse e Contrapartida; RP - 100% Repasse; CP - 100% Contrapartida; OU - 100% Outros.</t>
  </si>
  <si>
    <t>ENGENHEIRO CIVIL DE OBRA SENIOR COM ENCARGOS COMPLEMENTARES</t>
  </si>
  <si>
    <t>VIGIA NOTURNO COM ENCARGOS COMPLEMENTARES</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</si>
  <si>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</si>
  <si>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</si>
  <si>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EXECUÇÃO DOS APOIOS PARA CONTÊINER OU MÓDULO HABITÁVEL. AF_03/2024</t>
  </si>
  <si>
    <t>INSTALAÇÃO E DESINSTALAÇÃO MECANIZADA DE CONTÊINER OU MÓDULO HABITÁVEL DE USOS DIVERSOS. AF_03/2024</t>
  </si>
  <si>
    <t>KIT CAVALETE PARA MEDIÇÃO DE ÁGUA - ENTRADA INDIVIDUALIZADA, EM CPVC DN 28 MM (1"), PARA 1 MEDIDOR - FORNECIMENTO E INSTALAÇÃO (EXCLUSIVE HIDRÔMETRO). AF_03/2024</t>
  </si>
  <si>
    <t>FORNECIMENTO E INSTALAÇÃO DE PLACA DE OBRA COM CHAPA GALVANIZADA E ESTRUTURA DE MADEIRA. AF_03/2022_PS</t>
  </si>
  <si>
    <t>LIMPEZA MECANIZADA DE CAMADA VEGETAL, VEGETAÇÃO E PEQUENAS ÁRVORES (DIÂMETRO DE TRONCO MENOR QUE 0,20 M), COM TRATOR DE ESTEIRAS. AF_03/2024</t>
  </si>
  <si>
    <t>ESCAVAÇÃO HORIZONTAL, INCLUINDO CARGA, DESCARGA E TRANSPORTE EM SOLO DE 1A CATEGORIA COM TRATOR DE ESTEIRAS (100HP/LÂMINA: 2,19M3) E CAMINHÃO BASCULANTE DE 10M3, DMT ATÉ 200M. AF_07/2020</t>
  </si>
  <si>
    <t>CORTE RASO E RECORTE DE ÁRVORE COM DIÂMETRO DE TRONCO MAIOR OU IGUAL A 0,20 M E MENOR QUE 0,40 M. AF_03/2024</t>
  </si>
  <si>
    <t>REMOÇÃO DE RAÍZES REMANESCENTES DE TRONCO DE ÁRVORE COM DIÂMETRO MAIOR OU IGUAL A 0,20 M E MENOR QUE 0,40 M. AF_03/2024</t>
  </si>
  <si>
    <t>EXECUÇÃO E COMPACTAÇÃO DE CORPO DE ATERRO DE ATERRO (95% DE ENERGIA DO PROCTOR NORMAL) COM SOLO PREDOMINANTEMENTE ARGILOSO, EM CAMADAS COM ESPESSURA DE 20 CM - EXCLUSIVE ESCAVAÇÃO, CARGA E TRANSPORTE E SOLO. AF_09/2024</t>
  </si>
  <si>
    <t>AREIA PARA ATERRO - POSTO JAZIDA/FORNECEDOR (RETIRADO NA JAZIDA, SEM TRANSPORTE)</t>
  </si>
  <si>
    <t>TRANSPORTE COM CAMINHÃO BASCULANTE DE 10 M³, EM VIA URBANA PAVIMENTADA, DMT ATÉ 30 KM (UNIDADE: M3XKM). AF_07/2020</t>
  </si>
  <si>
    <t>ENSAIO GEOTÉCNICO CBR – California Bearing Ratio (Índice de Suporte Califórnia – ISC) - INCLUINDO MOBILIZAÇÃO, COLETA DE AMOSTRA, ENSAIO, LAUDO, RELATÓRIO FOTOGRÁFICO E ART</t>
  </si>
  <si>
    <t>ESCAVAÇÃO MECANIZADA PARA VIGA BALDRAME OU SAPATA CORRIDA COM MINI-ESCAVADEIRA (INCLUINDO ESCAVAÇÃO PARA COLOCAÇÃO DE FÔRMAS). AF_01/2024</t>
  </si>
  <si>
    <t>ESCAVAÇÃO MECANIZADA PARA BLOCO DE COROAMENTO OU SAPATA COM RETROESCAVADEIRA (INCLUINDO ESCAVAÇÃO PARA COLOCAÇÃO DE FÔRMAS). AF_01/2024</t>
  </si>
  <si>
    <t>LASTRO DE CONCRETO MAGRO, APLICADO EM BLOCOS DE COROAMENTO OU SAPATAS, ESPESSURA DE 3 CM. AF_01/2024</t>
  </si>
  <si>
    <t>ARRASAMENTO MECANICO DE ESTACA DE CONCRETO ARMADO, DIAMETROS DE ATÉ 40 CM. AF_05/2021</t>
  </si>
  <si>
    <t>FABRICAÇÃO, MONTAGEM E DESMONTAGEM DE FÔRMA PARA BLOCO DE COROAMENTO, EM MADEIRA SERRADA, E=25 MM, 4 UTILIZAÇÕES. AF_01/2024</t>
  </si>
  <si>
    <t>MONTAGEM E DESMONTAGEM DE FÔRMA DE PILARES RETANGULARES E ESTRUTURAS SIMILARES, PÉ-DIREITO SIMPLES, EM MADEIRA SERRADA, 4 UTILIZAÇÕES. AF_09/2020</t>
  </si>
  <si>
    <t>ARMAÇÃO DE PILAR OU VIGA DE ESTRUTURA CONVENCIONAL DE CONCRETO ARMADO UTILIZANDO AÇO CA-50 DE 12,5 MM - MONTAGEM. AF_06/2022</t>
  </si>
  <si>
    <t>ARMAÇÃO DE BLOCO, SAPATA ISOLADA, VIGA BALDRAME E SAPATA CORRIDA UTILIZANDO AÇO CA-50 DE 12,5 MM - MONTAGEM. AF_01/2024</t>
  </si>
  <si>
    <t>CONCRETAGEM DE BLOCO DE COROAMENTO OU VIGA BALDRAME, FCK 30 MPA, COM USO DE BOMBA - LANÇAMENTO, ADENSAMENTO E ACABAMENTO. AF_01/2024</t>
  </si>
  <si>
    <t>CONCRETAGEM DE PILARES, FCK = 25 MPA, COM USO DE BOMBA - LANÇAMENTO, ADENSAMENTO E ACABAMENTO. AF_02/2022_PS</t>
  </si>
  <si>
    <t>CONCRETAGEM DE VIGAS E LAJES, FCK=25 MPA, PARA LAJES MACIÇAS OU NERVURADAS COM USO DE BOMBA - LANÇAMENTO, ADENSAMENTO E ACABAMENTO. AF_02/2022_PS</t>
  </si>
  <si>
    <t>PEDRA ARGAMASSADA COM CIMENTO E AREIA 1:3, 40% DE ARGAMASSA EM VOLUME - AREIA E PEDRA DE MÃO COMERCIAIS - FORNECIMENTO E ASSENTAMENTO. AF_08/2022</t>
  </si>
  <si>
    <t>IMPERMEABILIZAÇÃO DE SUPERFÍCIE COM EMULSÃO ASFÁLTICA, 1 DEMÃO. AF_09/2023</t>
  </si>
  <si>
    <t>ESCAVAÇÃO MECANIZADA PARA VIGA BALDRAME OU SAPATA CORRIDA COM MINI-ESCAVADEIRA (SEM ESCAVAÇÃO PARA COLOCAÇÃO DE FÔRMAS). AF_01/2024</t>
  </si>
  <si>
    <t>ALAMBRADO PARA QUADRA POLIESPORTIVA, ESTRUTURADO POR TUBOS DE ACO GALVANIZADO, (MONTANTES COM DIAMETRO 2", TRAVESSAS E ESCORAS COM DIÂMETRO 1 ¼"), COM TELA DE ARAME GALVANIZADO, FIO 12 BWG E MALHA QUADRADA 5X5CM (EXCETO MURETA). AF_03/2021</t>
  </si>
  <si>
    <t>TUBO PVC, SERIE NORMAL, ESGOTO PREDIAL, DN 100 MM, FORNECIDO E INSTALADO EM RAMAL DE DESCARGA OU RAMAL DE ESGOTO SANITÁRIO. AF_08/2022</t>
  </si>
  <si>
    <t>CAIXA ENTERRADA HIDRÁULICA RETANGULAR, EM CONCRETO PRÉ-MOLDADO, DIMENSÕES INTERNAS: 0,6X0,6X0,5 M. AF_12/2020</t>
  </si>
  <si>
    <t>ESCAVAÇÃO MECANIZADA DE VALA COM PROF. ATÉ 1,5 M (MÉDIA MONTANTE E JUSANTE/UMA COMPOSIÇÃO POR TRECHO), ESCAVADEIRA (0,8 M3),LARG. MENOR QUE 1,5 M, EM SOLO DE 1A CATEGORIA, LOCAIS COM BAIXO NÍVEL DE INTERFERÊNCIA. AF_09/2024</t>
  </si>
  <si>
    <t>PREPARO DE FUNDO DE VALA COM LARGURA MENOR QUE 1,5 M, COM CAMADA DE AREIA, LANÇAMENTO MANUAL. AF_08/2020</t>
  </si>
  <si>
    <t>REATERRO MANUAL DE VALAS, COM PLACA VIBRATÓRIA. AF_08/2023</t>
  </si>
  <si>
    <t>LASTRO COM MATERIAL GRANULAR, APLICADO EM PISOS OU LAJES SOBRE SOLO, ESPESSURA DE *5 CM*. AF_01/2024</t>
  </si>
  <si>
    <t>APLICAÇÃO DE LONA PLÁSTICA PARA EXECUÇÃO DE PAVIMENTOS DE CONCRETO. AF_04/2022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</si>
  <si>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</si>
  <si>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8 CM, ARMADO. AF_08/2022</t>
  </si>
  <si>
    <t>PISO PODOTÁTIL DE ALERTA OU DIRECIONAL, DE CONCRETO, ASSENTADO SOBRE ARGAMASSA. AF_03/2024</t>
  </si>
  <si>
    <t>RAMPA DE ACESSIBILIDADE EM CONCRETO MOLDADO IN LOCO, EM CALÇADA NOVA COM LARGURA MAIOR OU IGUAL À 3,00 M, FCK 25MPA, COM PISO PODOTÁTIL. AF_03/2024</t>
  </si>
  <si>
    <t>CAIXA PARA BOCA DE LOBO SIMPLES RETANGULAR, EM CONCRETO PRÉ-MOLDADO, DIMENSÕES INTERNAS: 0,6X1,0X1,2 M. AF_12/2020</t>
  </si>
  <si>
    <t>PEÇA RETANGULAR PRÉ-MOLDADA, VOLUME DE CONCRETO DE 30 A 100 LITROS, TAXA DE AÇO APROXIMADA DE 30KG/M³. AF_03/2024</t>
  </si>
  <si>
    <t>PLANTIO DE GRAMA BATATAIS EM PLACAS. AF_07/2024</t>
  </si>
  <si>
    <t>PORTO ALEGRE</t>
  </si>
  <si>
    <t>Investimento:</t>
  </si>
  <si>
    <t>Outros:</t>
  </si>
  <si>
    <t>Contrapartida:</t>
  </si>
  <si>
    <t>Acumulado:</t>
  </si>
  <si>
    <t>%:</t>
  </si>
  <si>
    <t>Período:</t>
  </si>
  <si>
    <t>#</t>
  </si>
  <si>
    <t>% Período:</t>
  </si>
  <si>
    <t>Parcelas:</t>
  </si>
  <si>
    <t>APELIDO EMPREENDIMENTO</t>
  </si>
  <si>
    <t>1.1.</t>
  </si>
  <si>
    <t>Infraestrutura para moradias de Interesse Social</t>
  </si>
  <si>
    <r>
      <rPr>
        <sz val="10"/>
        <rFont val="Arial MT"/>
        <family val="2"/>
      </rPr>
      <t>1.1.1.</t>
    </r>
  </si>
  <si>
    <r>
      <rPr>
        <sz val="10"/>
        <rFont val="Arial MT"/>
        <family val="2"/>
      </rPr>
      <t>SINAPI</t>
    </r>
  </si>
  <si>
    <r>
      <rPr>
        <sz val="10"/>
        <rFont val="Arial MT"/>
        <family val="2"/>
      </rPr>
      <t>H</t>
    </r>
  </si>
  <si>
    <r>
      <rPr>
        <sz val="10"/>
        <rFont val="Arial MT"/>
        <family val="2"/>
      </rPr>
      <t>1.1.2.</t>
    </r>
  </si>
  <si>
    <r>
      <rPr>
        <sz val="10"/>
        <rFont val="Arial MT"/>
        <family val="2"/>
      </rPr>
      <t>Composição</t>
    </r>
  </si>
  <si>
    <r>
      <rPr>
        <sz val="10"/>
        <rFont val="Arial MT"/>
        <family val="2"/>
      </rPr>
      <t>MES</t>
    </r>
  </si>
  <si>
    <r>
      <rPr>
        <sz val="10"/>
        <rFont val="Arial MT"/>
        <family val="2"/>
      </rPr>
      <t>1.1.3.</t>
    </r>
  </si>
  <si>
    <r>
      <rPr>
        <sz val="10"/>
        <rFont val="Arial MT"/>
        <family val="2"/>
      </rPr>
      <t>ENCARREGADO GERAL DE OBRAS COM ENCARGOS COMPLEMENTARES</t>
    </r>
  </si>
  <si>
    <t>1.2.</t>
  </si>
  <si>
    <r>
      <rPr>
        <sz val="10"/>
        <rFont val="Arial MT"/>
        <family val="2"/>
      </rPr>
      <t>1.2.1.</t>
    </r>
  </si>
  <si>
    <r>
      <rPr>
        <sz val="10"/>
        <rFont val="Arial MT"/>
        <family val="2"/>
      </rPr>
      <t>TXKM</t>
    </r>
  </si>
  <si>
    <r>
      <rPr>
        <sz val="10"/>
        <rFont val="Arial MT"/>
        <family val="2"/>
      </rPr>
      <t>1.2.2.</t>
    </r>
  </si>
  <si>
    <r>
      <rPr>
        <sz val="10"/>
        <rFont val="Arial MT"/>
        <family val="2"/>
      </rPr>
      <t>1.2.3.</t>
    </r>
  </si>
  <si>
    <r>
      <rPr>
        <sz val="10"/>
        <rFont val="Arial MT"/>
        <family val="2"/>
      </rPr>
      <t>M3</t>
    </r>
  </si>
  <si>
    <r>
      <rPr>
        <sz val="10"/>
        <rFont val="Arial MT"/>
        <family val="2"/>
      </rPr>
      <t>1.2.4.</t>
    </r>
  </si>
  <si>
    <r>
      <rPr>
        <sz val="10"/>
        <rFont val="Arial MT"/>
        <family val="2"/>
      </rPr>
      <t>UN</t>
    </r>
  </si>
  <si>
    <r>
      <rPr>
        <sz val="10"/>
        <rFont val="Arial MT"/>
        <family val="2"/>
      </rPr>
      <t>1.2.5.</t>
    </r>
  </si>
  <si>
    <r>
      <rPr>
        <sz val="10"/>
        <rFont val="Arial MT"/>
        <family val="2"/>
      </rPr>
      <t>ISOLAMENTO COM TELA PLÁSTICA LARANJA - H=1,20M</t>
    </r>
  </si>
  <si>
    <r>
      <rPr>
        <sz val="10"/>
        <rFont val="Arial MT"/>
        <family val="2"/>
      </rPr>
      <t>M</t>
    </r>
  </si>
  <si>
    <r>
      <rPr>
        <sz val="10"/>
        <rFont val="Arial MT"/>
        <family val="2"/>
      </rPr>
      <t>1.2.6.</t>
    </r>
  </si>
  <si>
    <r>
      <rPr>
        <sz val="10"/>
        <rFont val="Arial MT"/>
        <family val="2"/>
      </rPr>
      <t>Cotação</t>
    </r>
  </si>
  <si>
    <r>
      <rPr>
        <sz val="10"/>
        <rFont val="Arial MT"/>
        <family val="2"/>
      </rPr>
      <t>11137 ORSE</t>
    </r>
  </si>
  <si>
    <r>
      <rPr>
        <sz val="10"/>
        <rFont val="Arial MT"/>
        <family val="2"/>
      </rPr>
      <t>Entrada de energia elétrica trifásica demanda entre 19 kw e 26,6 kw - Rev 01</t>
    </r>
  </si>
  <si>
    <r>
      <rPr>
        <sz val="10"/>
        <rFont val="Arial MT"/>
        <family val="2"/>
      </rPr>
      <t>1.2.7.</t>
    </r>
  </si>
  <si>
    <r>
      <rPr>
        <sz val="10"/>
        <rFont val="Arial MT"/>
        <family val="2"/>
      </rPr>
      <t>1.2.8.</t>
    </r>
  </si>
  <si>
    <r>
      <rPr>
        <sz val="10"/>
        <rFont val="Arial MT"/>
        <family val="2"/>
      </rPr>
      <t>M2</t>
    </r>
  </si>
  <si>
    <r>
      <rPr>
        <sz val="10"/>
        <rFont val="Arial MT"/>
        <family val="2"/>
      </rPr>
      <t>1.2.9.</t>
    </r>
  </si>
  <si>
    <r>
      <rPr>
        <sz val="10"/>
        <rFont val="Arial MT"/>
        <family val="2"/>
      </rPr>
      <t>SONDAGEM SPT (COM OU SEM LENÇOL)</t>
    </r>
  </si>
  <si>
    <r>
      <rPr>
        <sz val="10"/>
        <rFont val="Arial MT"/>
        <family val="2"/>
      </rPr>
      <t>Furo</t>
    </r>
  </si>
  <si>
    <r>
      <rPr>
        <sz val="10"/>
        <rFont val="Arial MT"/>
        <family val="2"/>
      </rPr>
      <t>1.2.10.</t>
    </r>
  </si>
  <si>
    <r>
      <rPr>
        <sz val="10"/>
        <rFont val="Arial MT"/>
        <family val="2"/>
      </rPr>
      <t>4175 ORSE</t>
    </r>
  </si>
  <si>
    <r>
      <rPr>
        <sz val="10"/>
        <rFont val="Arial MT"/>
        <family val="2"/>
      </rPr>
      <t>Locação de loteamento com piquetes de madeira</t>
    </r>
  </si>
  <si>
    <r>
      <rPr>
        <sz val="10"/>
        <rFont val="Arial MT"/>
        <family val="2"/>
      </rPr>
      <t>m2</t>
    </r>
  </si>
  <si>
    <t>1.3.</t>
  </si>
  <si>
    <r>
      <rPr>
        <sz val="10"/>
        <rFont val="Arial MT"/>
        <family val="2"/>
      </rPr>
      <t>1.3.1.</t>
    </r>
  </si>
  <si>
    <r>
      <rPr>
        <sz val="10"/>
        <rFont val="Arial MT"/>
        <family val="2"/>
      </rPr>
      <t>1.3.2.</t>
    </r>
  </si>
  <si>
    <r>
      <rPr>
        <sz val="10"/>
        <rFont val="Arial MT"/>
        <family val="2"/>
      </rPr>
      <t>DECAPAGEM DO TERRENO E BOTA FORA DE SOLO
ORGÂNICO/INSERVÍVEL - DMT 20KM</t>
    </r>
  </si>
  <si>
    <r>
      <rPr>
        <sz val="10"/>
        <rFont val="Arial MT"/>
        <family val="2"/>
      </rPr>
      <t>1.3.3.</t>
    </r>
  </si>
  <si>
    <r>
      <rPr>
        <sz val="10"/>
        <rFont val="Arial MT"/>
        <family val="2"/>
      </rPr>
      <t>1.3.4.</t>
    </r>
  </si>
  <si>
    <r>
      <rPr>
        <sz val="10"/>
        <rFont val="Arial MT"/>
        <family val="2"/>
      </rPr>
      <t>1.3.5.</t>
    </r>
  </si>
  <si>
    <r>
      <rPr>
        <sz val="10"/>
        <rFont val="Arial MT"/>
        <family val="2"/>
      </rPr>
      <t>1.3.6.</t>
    </r>
  </si>
  <si>
    <r>
      <rPr>
        <sz val="10"/>
        <rFont val="Arial MT"/>
        <family val="2"/>
      </rPr>
      <t>1.3.7.</t>
    </r>
  </si>
  <si>
    <r>
      <rPr>
        <sz val="10"/>
        <rFont val="Arial MT"/>
        <family val="2"/>
      </rPr>
      <t>EXECUÇÃO E COMPACTAÇÃO DE CAMADA FINAL DE ATERRO (100% DE ENERGIA DO PROCTOR NORMAL) COM SOLO PREDOMINANTEMENTE ARGILOSO, EM CAMADAS COM ESPESSURA DE 20 CM - EXCLUSIVE ESCAVAÇÃO, CARGA E TRANSPORTE E SOLO. AF_09/2024</t>
    </r>
  </si>
  <si>
    <r>
      <rPr>
        <sz val="10"/>
        <rFont val="Arial MT"/>
        <family val="2"/>
      </rPr>
      <t>1.3.8.</t>
    </r>
  </si>
  <si>
    <r>
      <rPr>
        <sz val="10"/>
        <rFont val="Arial MT"/>
        <family val="2"/>
      </rPr>
      <t>CARGA, MANOBRA E DESCARGA DE SOLOS E MATERIAIS GRANULARES EM CAMINHÃO BASCULANTE 10 M³ - CARGA COM PÁ CARREGADEIRA (CAÇAMBA DE 1,7 A 2,8 M³ / 128 HP) E DESCARGA LIVRE (UNIDADE: M3).
AF_07/2020</t>
    </r>
  </si>
  <si>
    <r>
      <rPr>
        <sz val="10"/>
        <rFont val="Arial MT"/>
        <family val="2"/>
      </rPr>
      <t>1.3.9.</t>
    </r>
  </si>
  <si>
    <r>
      <rPr>
        <sz val="10"/>
        <rFont val="Arial MT"/>
        <family val="2"/>
      </rPr>
      <t>SINAPI-I</t>
    </r>
  </si>
  <si>
    <r>
      <rPr>
        <sz val="10"/>
        <rFont val="Arial MT"/>
        <family val="2"/>
      </rPr>
      <t>1.3.10.</t>
    </r>
  </si>
  <si>
    <r>
      <rPr>
        <sz val="10"/>
        <rFont val="Arial MT"/>
        <family val="2"/>
      </rPr>
      <t>M3XKM</t>
    </r>
  </si>
  <si>
    <r>
      <rPr>
        <sz val="10"/>
        <rFont val="Arial MT"/>
        <family val="2"/>
      </rPr>
      <t>1.3.11.</t>
    </r>
  </si>
  <si>
    <t>1.4.</t>
  </si>
  <si>
    <r>
      <rPr>
        <sz val="10"/>
        <rFont val="Arial MT"/>
        <family val="2"/>
      </rPr>
      <t>1.4.1.</t>
    </r>
  </si>
  <si>
    <r>
      <rPr>
        <sz val="10"/>
        <rFont val="Arial MT"/>
        <family val="2"/>
      </rPr>
      <t>1.4.2.</t>
    </r>
  </si>
  <si>
    <r>
      <rPr>
        <sz val="10"/>
        <rFont val="Arial MT"/>
        <family val="2"/>
      </rPr>
      <t>1.4.3.</t>
    </r>
  </si>
  <si>
    <r>
      <rPr>
        <sz val="10"/>
        <rFont val="Arial MT"/>
        <family val="2"/>
      </rPr>
      <t>1.4.4.</t>
    </r>
  </si>
  <si>
    <r>
      <rPr>
        <sz val="10"/>
        <rFont val="Arial MT"/>
        <family val="2"/>
      </rPr>
      <t>ESTACA ESCAVADA MECANICAMENTE, SEM FLUIDO ESTABILIZANTE, COM 25CM DE DIÂMETRO, CONCRETO LANÇADO POR CAMINHÃO BETONEIRA (EXCLUSIVE MOBILIZAÇÃO E DESMOBILIZAÇÃO). AF_01/2020</t>
    </r>
  </si>
  <si>
    <r>
      <rPr>
        <sz val="10"/>
        <rFont val="Arial MT"/>
        <family val="2"/>
      </rPr>
      <t>1.4.5.</t>
    </r>
  </si>
  <si>
    <r>
      <rPr>
        <sz val="10"/>
        <rFont val="Arial MT"/>
        <family val="2"/>
      </rPr>
      <t>1.4.6.</t>
    </r>
  </si>
  <si>
    <r>
      <rPr>
        <sz val="10"/>
        <rFont val="Arial MT"/>
        <family val="2"/>
      </rPr>
      <t>1.4.7.</t>
    </r>
  </si>
  <si>
    <r>
      <rPr>
        <sz val="10"/>
        <rFont val="Arial MT"/>
        <family val="2"/>
      </rPr>
      <t>FABRICAÇÃO, MONTAGEM E DESMONTAGEM DE FÔRMA PARA VIGA BALDRAME, EM MADEIRA SERRADA, E=25 MM, 4 UTILIZAÇÕES.
AF_01/2024</t>
    </r>
  </si>
  <si>
    <r>
      <rPr>
        <sz val="10"/>
        <rFont val="Arial MT"/>
        <family val="2"/>
      </rPr>
      <t>1.4.8.</t>
    </r>
  </si>
  <si>
    <r>
      <rPr>
        <sz val="10"/>
        <rFont val="Arial MT"/>
        <family val="2"/>
      </rPr>
      <t>1.4.9.</t>
    </r>
  </si>
  <si>
    <r>
      <rPr>
        <sz val="10"/>
        <rFont val="Arial MT"/>
        <family val="2"/>
      </rPr>
      <t>KG</t>
    </r>
  </si>
  <si>
    <r>
      <rPr>
        <sz val="10"/>
        <rFont val="Arial MT"/>
        <family val="2"/>
      </rPr>
      <t>1.4.10.</t>
    </r>
  </si>
  <si>
    <r>
      <rPr>
        <sz val="10"/>
        <rFont val="Arial MT"/>
        <family val="2"/>
      </rPr>
      <t>1.4.11.</t>
    </r>
  </si>
  <si>
    <r>
      <rPr>
        <sz val="10"/>
        <rFont val="Arial MT"/>
        <family val="2"/>
      </rPr>
      <t>1.4.12.</t>
    </r>
  </si>
  <si>
    <r>
      <rPr>
        <sz val="10"/>
        <rFont val="Arial MT"/>
        <family val="2"/>
      </rPr>
      <t>1.4.13.</t>
    </r>
  </si>
  <si>
    <r>
      <rPr>
        <sz val="10"/>
        <rFont val="Arial MT"/>
        <family val="2"/>
      </rPr>
      <t>1.4.14.</t>
    </r>
  </si>
  <si>
    <r>
      <rPr>
        <sz val="10"/>
        <rFont val="Arial MT"/>
        <family val="2"/>
      </rPr>
      <t>1.4.15.</t>
    </r>
  </si>
  <si>
    <t>1.5.</t>
  </si>
  <si>
    <r>
      <rPr>
        <sz val="10"/>
        <rFont val="Arial MT"/>
        <family val="2"/>
      </rPr>
      <t>1.5.1.</t>
    </r>
  </si>
  <si>
    <r>
      <rPr>
        <sz val="10"/>
        <rFont val="Arial MT"/>
        <family val="2"/>
      </rPr>
      <t>1.5.2.</t>
    </r>
  </si>
  <si>
    <r>
      <rPr>
        <sz val="10"/>
        <rFont val="Arial MT"/>
        <family val="2"/>
      </rPr>
      <t>1.5.3.</t>
    </r>
  </si>
  <si>
    <r>
      <rPr>
        <sz val="10"/>
        <rFont val="Arial MT"/>
        <family val="2"/>
      </rPr>
      <t>1.5.4.</t>
    </r>
  </si>
  <si>
    <t>2.1.</t>
  </si>
  <si>
    <r>
      <rPr>
        <sz val="10"/>
        <rFont val="Arial MT"/>
        <family val="2"/>
      </rPr>
      <t>2.1.1.</t>
    </r>
  </si>
  <si>
    <r>
      <rPr>
        <sz val="10"/>
        <rFont val="Arial MT"/>
        <family val="2"/>
      </rPr>
      <t>2.1.2.</t>
    </r>
  </si>
  <si>
    <r>
      <rPr>
        <sz val="10"/>
        <rFont val="Arial MT"/>
        <family val="2"/>
      </rPr>
      <t>2.1.3.</t>
    </r>
  </si>
  <si>
    <t>2.2.</t>
  </si>
  <si>
    <r>
      <rPr>
        <sz val="10"/>
        <rFont val="Arial MT"/>
        <family val="2"/>
      </rPr>
      <t>2.2.1.</t>
    </r>
  </si>
  <si>
    <r>
      <rPr>
        <sz val="10"/>
        <rFont val="Arial MT"/>
        <family val="2"/>
      </rPr>
      <t>2.2.2.</t>
    </r>
  </si>
  <si>
    <r>
      <rPr>
        <sz val="10"/>
        <rFont val="Arial MT"/>
        <family val="2"/>
      </rPr>
      <t>2.2.3.</t>
    </r>
  </si>
  <si>
    <r>
      <rPr>
        <sz val="10"/>
        <rFont val="Arial MT"/>
        <family val="2"/>
      </rPr>
      <t>2.2.4.</t>
    </r>
  </si>
  <si>
    <r>
      <rPr>
        <sz val="10"/>
        <rFont val="Arial MT"/>
        <family val="2"/>
      </rPr>
      <t>2.2.5.</t>
    </r>
  </si>
  <si>
    <t>2.3.</t>
  </si>
  <si>
    <r>
      <rPr>
        <sz val="10"/>
        <rFont val="Arial MT"/>
        <family val="2"/>
      </rPr>
      <t>2.3.1.</t>
    </r>
  </si>
  <si>
    <t>2.4.</t>
  </si>
  <si>
    <r>
      <rPr>
        <sz val="10"/>
        <rFont val="Arial MT"/>
        <family val="2"/>
      </rPr>
      <t>2.4.1.</t>
    </r>
  </si>
  <si>
    <r>
      <rPr>
        <sz val="10"/>
        <rFont val="Arial MT"/>
        <family val="2"/>
      </rPr>
      <t>2.4.2.</t>
    </r>
  </si>
  <si>
    <r>
      <rPr>
        <sz val="10"/>
        <rFont val="Arial MT"/>
        <family val="2"/>
      </rPr>
      <t>2.4.3.</t>
    </r>
  </si>
  <si>
    <r>
      <rPr>
        <sz val="10"/>
        <rFont val="Arial MT"/>
        <family val="2"/>
      </rPr>
      <t>2.4.4.</t>
    </r>
  </si>
  <si>
    <r>
      <rPr>
        <sz val="10"/>
        <rFont val="Arial MT"/>
        <family val="2"/>
      </rPr>
      <t>2.4.5.</t>
    </r>
  </si>
  <si>
    <t>2.5.</t>
  </si>
  <si>
    <r>
      <rPr>
        <sz val="10"/>
        <rFont val="Arial MT"/>
        <family val="2"/>
      </rPr>
      <t>2.5.1.</t>
    </r>
  </si>
  <si>
    <r>
      <rPr>
        <sz val="10"/>
        <rFont val="Arial MT"/>
        <family val="2"/>
      </rPr>
      <t>2.5.2.</t>
    </r>
  </si>
  <si>
    <r>
      <rPr>
        <sz val="10"/>
        <rFont val="Arial MT"/>
        <family val="2"/>
      </rPr>
      <t>2.5.3.</t>
    </r>
  </si>
  <si>
    <r>
      <rPr>
        <sz val="10"/>
        <rFont val="Arial MT"/>
        <family val="2"/>
      </rPr>
      <t>2.5.4.</t>
    </r>
  </si>
  <si>
    <r>
      <rPr>
        <sz val="10"/>
        <rFont val="Arial MT"/>
        <family val="2"/>
      </rPr>
      <t>2.5.5.</t>
    </r>
  </si>
  <si>
    <r>
      <rPr>
        <sz val="10"/>
        <rFont val="Arial MT"/>
        <family val="2"/>
      </rPr>
      <t>2.5.6.</t>
    </r>
  </si>
  <si>
    <r>
      <rPr>
        <sz val="10"/>
        <rFont val="Arial MT"/>
        <family val="2"/>
      </rPr>
      <t>2.5.7.</t>
    </r>
  </si>
  <si>
    <r>
      <rPr>
        <sz val="10"/>
        <rFont val="Arial MT"/>
        <family val="2"/>
      </rPr>
      <t>2.5.8.</t>
    </r>
  </si>
  <si>
    <t>2.6.</t>
  </si>
  <si>
    <r>
      <rPr>
        <sz val="10"/>
        <rFont val="Arial MT"/>
        <family val="2"/>
      </rPr>
      <t>2.6.1.</t>
    </r>
  </si>
  <si>
    <r>
      <rPr>
        <sz val="10"/>
        <rFont val="Arial MT"/>
        <family val="2"/>
      </rPr>
      <t>2.6.2.</t>
    </r>
  </si>
  <si>
    <r>
      <rPr>
        <sz val="10"/>
        <rFont val="Arial MT"/>
        <family val="2"/>
      </rPr>
      <t>LIMPEZA DE PISO EM CONCRETO COM VASSOURA A SECO.</t>
    </r>
  </si>
  <si>
    <r>
      <rPr>
        <sz val="10"/>
        <rFont val="Arial MT"/>
        <family val="2"/>
      </rPr>
      <t>2.6.3.</t>
    </r>
  </si>
  <si>
    <r>
      <rPr>
        <sz val="10"/>
        <rFont val="Arial MT"/>
        <family val="2"/>
      </rPr>
      <t>PROJETO AS BUILT</t>
    </r>
  </si>
  <si>
    <t>Foi considerado arredondamento de duas casas decimais para Quantidade; Custo Unitário; BDI; Preço Unitário; Preço Total.</t>
  </si>
  <si>
    <t>1.</t>
  </si>
  <si>
    <t xml:space="preserve">               LOTE 01 - INFRAESTRUTURA INICIAL</t>
  </si>
  <si>
    <t xml:space="preserve">               LOTE 02 - INFRAESTRUTURA COMPLEMENTAR</t>
  </si>
  <si>
    <t>2.</t>
  </si>
  <si>
    <r>
      <t>VIGIA NOTURNO COM ENCARGOS COMPLEMENTARES</t>
    </r>
    <r>
      <rPr>
        <sz val="10"/>
        <rFont val="Arial MT"/>
      </rPr>
      <t xml:space="preserve"> </t>
    </r>
  </si>
  <si>
    <r>
      <rPr>
        <u/>
        <sz val="11"/>
        <rFont val="Arial MT"/>
        <family val="2"/>
      </rPr>
      <t xml:space="preserve">                                                                
</t>
    </r>
    <r>
      <rPr>
        <b/>
        <sz val="11"/>
        <rFont val="Arial"/>
        <family val="2"/>
      </rPr>
      <t>Local</t>
    </r>
  </si>
  <si>
    <r>
      <rPr>
        <u/>
        <sz val="11"/>
        <rFont val="Arial MT"/>
        <family val="2"/>
      </rPr>
      <t xml:space="preserve">______________________                   
</t>
    </r>
    <r>
      <rPr>
        <b/>
        <sz val="11"/>
        <rFont val="Arial"/>
        <family val="2"/>
      </rPr>
      <t>Data</t>
    </r>
  </si>
  <si>
    <t>Infraestrutura para moradias de interesse social</t>
  </si>
  <si>
    <t>CJ. HAB. ACADEPOL</t>
  </si>
  <si>
    <t>NÚM. OPERAÇÃO</t>
  </si>
  <si>
    <t>PROPONENTE TOMADOR</t>
  </si>
  <si>
    <t>NUM. TGOV</t>
  </si>
  <si>
    <t>Prefeitura Municipal de Canoas</t>
  </si>
  <si>
    <t/>
  </si>
  <si>
    <t xml:space="preserve">           TOTAL:</t>
  </si>
  <si>
    <t>Mês 01</t>
  </si>
  <si>
    <t>Lote 01</t>
  </si>
  <si>
    <t>Descrição                                                                                                               Valor (R$)</t>
  </si>
  <si>
    <t>Mês 02</t>
  </si>
  <si>
    <t>Mês 03</t>
  </si>
  <si>
    <t>Lote 02</t>
  </si>
  <si>
    <t>CFF - CRONOGRAMA FÍSICO-FINANCEIRO</t>
  </si>
  <si>
    <t>OGU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</si>
</sst>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mmm\-yy;@"/>
    <numFmt numFmtId="165" formatCode="General;General"/>
    <numFmt numFmtId="166" formatCode="_-* #,##0.00_-;\-* #,##0.00_-;_-* \-??_-;_-@_-"/>
    <numFmt numFmtId="167" formatCode="_(* #,##0.00_);_(* \(#,##0.00\);_(* \-??_);_(@_)"/>
    <numFmt numFmtId="168" formatCode="_(\ #,##0.00_);_(&quot; (&quot;#,##0.00\);_(&quot; -&quot;??_);_(@_)"/>
    <numFmt numFmtId="169" formatCode="0\."/>
    <numFmt numFmtId="170" formatCode="00"/>
    <numFmt numFmtId="171" formatCode="0."/>
  </numFmts>
  <fonts count="31">
    <font>
      <sz val="11"/>
      <color theme="1"/>
      <name val="Aptos Narrow"/>
      <family val="2"/>
      <scheme val="minor"/>
    </font>
    <font>
      <sz val="11"/>
      <color theme="1"/>
      <name val="Aptos Narrow"/>
      <family val="2"/>
      <scheme val="minor"/>
    </font>
    <font>
      <b/>
      <sz val="11"/>
      <color theme="1"/>
      <name val="Aptos Narrow"/>
      <family val="2"/>
      <scheme val="minor"/>
    </font>
    <font>
      <sz val="10"/>
      <name val="Arial"/>
      <family val="2"/>
    </font>
    <font>
      <b/>
      <sz val="12"/>
      <name val="Arial"/>
      <family val="2"/>
    </font>
    <font>
      <sz val="12"/>
      <name val="Arial"/>
      <family val="2"/>
    </font>
    <font>
      <b/>
      <sz val="10"/>
      <name val="Arial"/>
      <family val="2"/>
    </font>
    <font>
      <sz val="9"/>
      <name val="Arial"/>
      <family val="2"/>
    </font>
    <font>
      <sz val="11"/>
      <color rgb="FFFF0000"/>
      <name val="Arial"/>
      <family val="2"/>
    </font>
    <font>
      <b/>
      <sz val="11"/>
      <color rgb="FFFF0000"/>
      <name val="Arial"/>
      <family val="2"/>
    </font>
    <font>
      <sz val="11"/>
      <name val="Arial"/>
      <family val="2"/>
    </font>
    <font>
      <b/>
      <sz val="11"/>
      <name val="Arial"/>
      <family val="2"/>
    </font>
    <font>
      <sz val="11"/>
      <color indexed="8"/>
      <name val="Calibri"/>
      <family val="2"/>
    </font>
    <font>
      <sz val="10"/>
      <color indexed="8"/>
      <name val="Arial"/>
      <family val="2"/>
    </font>
    <font>
      <b/>
      <sz val="10"/>
      <color indexed="8"/>
      <name val="Arial"/>
      <family val="2"/>
    </font>
    <font>
      <b/>
      <sz val="12"/>
      <color indexed="8"/>
      <name val="Arial"/>
      <family val="2"/>
    </font>
    <font>
      <sz val="10"/>
      <color indexed="22"/>
      <name val="Arial"/>
      <family val="2"/>
    </font>
    <font>
      <sz val="10"/>
      <color indexed="9"/>
      <name val="Arial"/>
      <family val="2"/>
    </font>
    <font>
      <sz val="10"/>
      <color indexed="44"/>
      <name val="Arial"/>
      <family val="2"/>
    </font>
    <font>
      <sz val="10"/>
      <color indexed="10"/>
      <name val="Arial"/>
      <family val="2"/>
    </font>
    <font>
      <b/>
      <sz val="10"/>
      <color indexed="10"/>
      <name val="Arial"/>
      <family val="2"/>
    </font>
    <font>
      <sz val="10"/>
      <name val="Calibri"/>
      <family val="2"/>
    </font>
    <font>
      <sz val="10"/>
      <color theme="1"/>
      <name val="Aptos Narrow"/>
      <family val="2"/>
      <scheme val="minor"/>
    </font>
    <font>
      <b/>
      <sz val="10"/>
      <color rgb="FF000000"/>
      <name val="Arial"/>
      <family val="2"/>
    </font>
    <font>
      <sz val="10"/>
      <name val="Arial MT"/>
    </font>
    <font>
      <sz val="10"/>
      <name val="Arial MT"/>
      <family val="2"/>
    </font>
    <font>
      <sz val="10"/>
      <color rgb="FF000000"/>
      <name val="Arial MT"/>
      <family val="2"/>
    </font>
    <font>
      <u/>
      <sz val="11"/>
      <name val="Arial MT"/>
      <family val="2"/>
    </font>
    <font>
      <sz val="11"/>
      <name val="Aptos Narrow"/>
      <family val="2"/>
    </font>
    <font>
      <sz val="11"/>
      <name val="Aptos Narrow"/>
      <family val="2"/>
      <scheme val="minor"/>
    </font>
    <font>
      <b/>
      <sz val="10"/>
      <color indexed="8"/>
      <name val="Times New Roman"/>
      <family val="1"/>
    </font>
  </fonts>
  <fills count="21">
    <fill>
      <patternFill patternType="none"/>
    </fill>
    <fill>
      <patternFill patternType="gray125"/>
    </fill>
    <fill>
      <patternFill patternType="solid">
        <fgColor indexed="31"/>
        <bgColor indexed="42"/>
      </patternFill>
    </fill>
    <fill>
      <patternFill patternType="solid">
        <fgColor indexed="43"/>
        <bgColor indexed="26"/>
      </patternFill>
    </fill>
    <fill>
      <patternFill patternType="lightUp">
        <fgColor indexed="22"/>
      </patternFill>
    </fill>
    <fill>
      <patternFill patternType="solid">
        <fgColor theme="0" tint="-0.14999847407452621"/>
        <bgColor indexed="64"/>
      </patternFill>
    </fill>
    <fill>
      <patternFill patternType="solid">
        <fgColor indexed="22"/>
        <bgColor indexed="44"/>
      </patternFill>
    </fill>
    <fill>
      <patternFill patternType="lightUp"/>
    </fill>
    <fill>
      <patternFill patternType="lightUp">
        <fgColor indexed="31"/>
      </patternFill>
    </fill>
    <fill>
      <patternFill patternType="lightUp">
        <bgColor indexed="42"/>
      </patternFill>
    </fill>
    <fill>
      <patternFill patternType="solid">
        <fgColor rgb="FFBFBFBF"/>
      </patternFill>
    </fill>
    <fill>
      <patternFill patternType="solid">
        <fgColor rgb="FFCCCCFF"/>
      </patternFill>
    </fill>
    <fill>
      <patternFill patternType="solid">
        <fgColor rgb="FFFFFF99"/>
      </patternFill>
    </fill>
    <fill>
      <patternFill patternType="solid">
        <fgColor theme="0" tint="-0.249977111117893"/>
        <bgColor indexed="26"/>
      </patternFill>
    </fill>
    <fill>
      <patternFill patternType="solid">
        <fgColor theme="0" tint="-0.249977111117893"/>
        <bgColor indexed="42"/>
      </patternFill>
    </fill>
    <fill>
      <patternFill patternType="solid">
        <fgColor theme="0" tint="-0.249977111117893"/>
        <bgColor indexed="64"/>
      </patternFill>
    </fill>
    <fill>
      <patternFill patternType="solid">
        <fgColor rgb="FF959595"/>
      </patternFill>
    </fill>
    <fill>
      <patternFill patternType="solid">
        <fgColor rgb="FF808080"/>
      </patternFill>
    </fill>
    <fill>
      <patternFill patternType="solid">
        <fgColor theme="0" tint="-0.34998626667073579"/>
        <bgColor indexed="64"/>
      </patternFill>
    </fill>
    <fill>
      <patternFill patternType="solid">
        <fgColor theme="0"/>
        <bgColor indexed="44"/>
      </patternFill>
    </fill>
    <fill>
      <patternFill patternType="solid">
        <fgColor theme="0"/>
        <bgColor indexed="64"/>
      </patternFill>
    </fill>
  </fills>
  <borders count="72">
    <border>
      <left/>
      <right/>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style="thin">
        <color indexed="8"/>
      </top>
      <bottom/>
      <diagonal/>
    </border>
    <border>
      <left style="thin">
        <color indexed="8"/>
      </left>
      <right/>
      <top/>
      <bottom/>
      <diagonal/>
    </border>
    <border>
      <left style="thin">
        <color indexed="8"/>
      </left>
      <right/>
      <top/>
      <bottom style="thin">
        <color indexed="8"/>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bottom/>
      <diagonal/>
    </border>
    <border>
      <left/>
      <right/>
      <top/>
      <bottom style="thin">
        <color indexed="64"/>
      </bottom>
      <diagonal/>
    </border>
    <border>
      <left style="hair">
        <color indexed="8"/>
      </left>
      <right style="thin">
        <color indexed="8"/>
      </right>
      <top style="hair">
        <color indexed="8"/>
      </top>
      <bottom style="thin">
        <color indexed="8"/>
      </bottom>
      <diagonal/>
    </border>
    <border>
      <left style="hair">
        <color indexed="8"/>
      </left>
      <right style="hair">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top style="hair">
        <color indexed="8"/>
      </top>
      <bottom style="thin">
        <color indexed="8"/>
      </bottom>
      <diagonal/>
    </border>
    <border>
      <left style="hair">
        <color indexed="8"/>
      </left>
      <right style="thin">
        <color indexed="8"/>
      </right>
      <top style="hair">
        <color indexed="8"/>
      </top>
      <bottom/>
      <diagonal/>
    </border>
    <border>
      <left style="hair">
        <color indexed="8"/>
      </left>
      <right style="hair">
        <color indexed="8"/>
      </right>
      <top style="hair">
        <color indexed="8"/>
      </top>
      <bottom/>
      <diagonal/>
    </border>
    <border>
      <left style="thin">
        <color indexed="8"/>
      </left>
      <right style="hair">
        <color indexed="8"/>
      </right>
      <top style="hair">
        <color indexed="8"/>
      </top>
      <bottom/>
      <diagonal/>
    </border>
    <border>
      <left/>
      <right style="thin">
        <color indexed="8"/>
      </right>
      <top style="hair">
        <color indexed="8"/>
      </top>
      <bottom/>
      <diagonal/>
    </border>
    <border>
      <left style="thin">
        <color indexed="8"/>
      </left>
      <right/>
      <top style="hair">
        <color indexed="8"/>
      </top>
      <bottom/>
      <diagonal/>
    </border>
    <border>
      <left/>
      <right style="thin">
        <color indexed="8"/>
      </right>
      <top style="hair">
        <color indexed="8"/>
      </top>
      <bottom style="hair">
        <color indexed="8"/>
      </bottom>
      <diagonal/>
    </border>
    <border>
      <left style="hair">
        <color indexed="8"/>
      </left>
      <right style="thin">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thin">
        <color indexed="8"/>
      </left>
      <right style="hair">
        <color indexed="8"/>
      </right>
      <top style="thin">
        <color indexed="8"/>
      </top>
      <bottom style="hair">
        <color indexed="8"/>
      </bottom>
      <diagonal/>
    </border>
    <border>
      <left/>
      <right style="thin">
        <color indexed="8"/>
      </right>
      <top style="thin">
        <color indexed="8"/>
      </top>
      <bottom style="hair">
        <color indexed="8"/>
      </bottom>
      <diagonal/>
    </border>
    <border>
      <left style="thin">
        <color indexed="8"/>
      </left>
      <right/>
      <top style="thin">
        <color indexed="8"/>
      </top>
      <bottom style="hair">
        <color indexed="8"/>
      </bottom>
      <diagonal/>
    </border>
    <border>
      <left style="thin">
        <color indexed="8"/>
      </left>
      <right style="thin">
        <color indexed="8"/>
      </right>
      <top style="thin">
        <color indexed="8"/>
      </top>
      <bottom/>
      <diagonal/>
    </border>
    <border>
      <left/>
      <right style="thin">
        <color indexed="8"/>
      </right>
      <top style="thin">
        <color indexed="8"/>
      </top>
      <bottom/>
      <diagonal/>
    </border>
    <border>
      <left style="hair">
        <color indexed="8"/>
      </left>
      <right style="thin">
        <color indexed="8"/>
      </right>
      <top/>
      <bottom style="thin">
        <color indexed="8"/>
      </bottom>
      <diagonal/>
    </border>
    <border>
      <left/>
      <right style="hair">
        <color indexed="8"/>
      </right>
      <top/>
      <bottom style="thin">
        <color indexed="8"/>
      </bottom>
      <diagonal/>
    </border>
    <border>
      <left style="thin">
        <color indexed="8"/>
      </left>
      <right style="hair">
        <color indexed="8"/>
      </right>
      <top/>
      <bottom style="thin">
        <color indexed="8"/>
      </bottom>
      <diagonal/>
    </border>
    <border>
      <left/>
      <right style="hair">
        <color indexed="8"/>
      </right>
      <top style="hair">
        <color indexed="55"/>
      </top>
      <bottom/>
      <diagonal/>
    </border>
    <border>
      <left style="hair">
        <color indexed="8"/>
      </left>
      <right style="thin">
        <color indexed="8"/>
      </right>
      <top style="hair">
        <color indexed="55"/>
      </top>
      <bottom/>
      <diagonal/>
    </border>
    <border>
      <left style="hair">
        <color indexed="8"/>
      </left>
      <right style="hair">
        <color indexed="8"/>
      </right>
      <top style="hair">
        <color indexed="55"/>
      </top>
      <bottom/>
      <diagonal/>
    </border>
    <border>
      <left style="thin">
        <color indexed="8"/>
      </left>
      <right style="hair">
        <color indexed="8"/>
      </right>
      <top style="hair">
        <color indexed="55"/>
      </top>
      <bottom/>
      <diagonal/>
    </border>
    <border>
      <left/>
      <right/>
      <top/>
      <bottom style="hair">
        <color indexed="8"/>
      </bottom>
      <diagonal/>
    </border>
    <border>
      <left style="hair">
        <color indexed="8"/>
      </left>
      <right style="thin">
        <color indexed="8"/>
      </right>
      <top style="thin">
        <color indexed="8"/>
      </top>
      <bottom style="hair">
        <color indexed="55"/>
      </bottom>
      <diagonal/>
    </border>
    <border>
      <left style="hair">
        <color indexed="8"/>
      </left>
      <right style="hair">
        <color indexed="8"/>
      </right>
      <top style="thin">
        <color indexed="8"/>
      </top>
      <bottom style="hair">
        <color indexed="55"/>
      </bottom>
      <diagonal/>
    </border>
    <border>
      <left style="thin">
        <color indexed="8"/>
      </left>
      <right style="hair">
        <color indexed="8"/>
      </right>
      <top style="thin">
        <color indexed="8"/>
      </top>
      <bottom style="hair">
        <color indexed="55"/>
      </bottom>
      <diagonal/>
    </border>
    <border>
      <left/>
      <right/>
      <top style="hair">
        <color indexed="8"/>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indexed="8"/>
      </top>
      <bottom style="thin">
        <color rgb="FF000000"/>
      </bottom>
      <diagonal/>
    </border>
    <border>
      <left/>
      <right/>
      <top style="thin">
        <color indexed="8"/>
      </top>
      <bottom style="thin">
        <color rgb="FF000000"/>
      </bottom>
      <diagonal/>
    </border>
    <border>
      <left/>
      <right style="thin">
        <color indexed="64"/>
      </right>
      <top/>
      <bottom/>
      <diagonal/>
    </border>
    <border>
      <left style="thin">
        <color indexed="64"/>
      </left>
      <right style="thin">
        <color indexed="64"/>
      </right>
      <top/>
      <bottom style="thin">
        <color indexed="8"/>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8"/>
      </right>
      <top/>
      <bottom style="thin">
        <color indexed="8"/>
      </bottom>
      <diagonal/>
    </border>
    <border>
      <left style="thin">
        <color indexed="8"/>
      </left>
      <right style="thin">
        <color indexed="64"/>
      </right>
      <top/>
      <bottom style="thin">
        <color indexed="8"/>
      </bottom>
      <diagonal/>
    </border>
    <border>
      <left/>
      <right style="hair">
        <color indexed="8"/>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9">
    <xf numFmtId="0" fontId="0" fillId="0" borderId="0"/>
    <xf numFmtId="43" fontId="1" fillId="0" borderId="0" applyFont="0" applyFill="0" applyBorder="0" applyAlignment="0" applyProtection="0"/>
    <xf numFmtId="9" fontId="1" fillId="0" borderId="0" applyFont="0" applyFill="0" applyBorder="0" applyAlignment="0" applyProtection="0"/>
    <xf numFmtId="0" fontId="7" fillId="0" borderId="0"/>
    <xf numFmtId="0" fontId="3" fillId="0" borderId="0"/>
    <xf numFmtId="0" fontId="12" fillId="0" borderId="0"/>
    <xf numFmtId="166" fontId="3" fillId="0" borderId="0" applyFill="0" applyBorder="0" applyAlignment="0" applyProtection="0"/>
    <xf numFmtId="167" fontId="3" fillId="0" borderId="0" applyFill="0" applyBorder="0" applyAlignment="0" applyProtection="0"/>
    <xf numFmtId="9" fontId="3" fillId="0" borderId="0" applyFill="0" applyBorder="0" applyAlignment="0" applyProtection="0"/>
  </cellStyleXfs>
  <cellXfs count="264">
    <xf numFmtId="0" fontId="0" fillId="0" borderId="0" xfId="0"/>
    <xf numFmtId="0" fontId="4" fillId="0" borderId="0" xfId="0" applyFont="1" applyAlignment="1">
      <alignment horizontal="left" vertical="center"/>
    </xf>
    <xf numFmtId="0" fontId="0" fillId="0" borderId="1" xfId="0" applyBorder="1" applyAlignment="1">
      <alignment horizontal="center"/>
    </xf>
    <xf numFmtId="0" fontId="5" fillId="0" borderId="0" xfId="0" applyFont="1" applyAlignment="1">
      <alignment horizontal="left" vertical="center"/>
    </xf>
    <xf numFmtId="0" fontId="6" fillId="0" borderId="2" xfId="0" applyFont="1" applyBorder="1" applyAlignment="1">
      <alignment horizontal="center"/>
    </xf>
    <xf numFmtId="0" fontId="0" fillId="0" borderId="0" xfId="0" applyAlignment="1">
      <alignment wrapText="1"/>
    </xf>
    <xf numFmtId="0" fontId="6" fillId="0" borderId="1" xfId="3" applyFont="1" applyBorder="1" applyAlignment="1">
      <alignment vertical="top"/>
    </xf>
    <xf numFmtId="0" fontId="0" fillId="0" borderId="2" xfId="4" applyFont="1" applyBorder="1" applyAlignment="1">
      <alignment vertical="top" wrapText="1"/>
    </xf>
    <xf numFmtId="0" fontId="0" fillId="0" borderId="3" xfId="4" applyFont="1" applyBorder="1" applyAlignment="1">
      <alignment vertical="top" wrapText="1"/>
    </xf>
    <xf numFmtId="0" fontId="0" fillId="0" borderId="4" xfId="4" applyFont="1" applyBorder="1" applyAlignment="1">
      <alignment horizontal="left" vertical="top" wrapText="1"/>
    </xf>
    <xf numFmtId="0" fontId="0" fillId="0" borderId="4" xfId="4" applyFont="1" applyBorder="1" applyAlignment="1">
      <alignment vertical="top" wrapText="1"/>
    </xf>
    <xf numFmtId="0" fontId="6" fillId="0" borderId="0" xfId="3" applyFont="1" applyAlignment="1">
      <alignment horizontal="center" vertical="top"/>
    </xf>
    <xf numFmtId="0" fontId="6" fillId="0" borderId="1" xfId="3" applyFont="1" applyBorder="1" applyAlignment="1">
      <alignment horizontal="center" vertical="top"/>
    </xf>
    <xf numFmtId="164" fontId="0" fillId="0" borderId="2" xfId="4" applyNumberFormat="1" applyFont="1" applyBorder="1" applyAlignment="1">
      <alignment vertical="top" shrinkToFit="1"/>
    </xf>
    <xf numFmtId="0" fontId="0" fillId="0" borderId="7" xfId="4" applyFont="1" applyBorder="1" applyAlignment="1">
      <alignment horizontal="center" vertical="top" wrapText="1"/>
    </xf>
    <xf numFmtId="0" fontId="0" fillId="0" borderId="2" xfId="4" applyFont="1" applyBorder="1" applyAlignment="1">
      <alignment horizontal="center" vertical="top" wrapText="1"/>
    </xf>
    <xf numFmtId="0" fontId="8" fillId="0" borderId="0" xfId="0" applyFont="1" applyAlignment="1">
      <alignment horizontal="center" vertical="center"/>
    </xf>
    <xf numFmtId="0" fontId="9" fillId="0" borderId="0" xfId="0" applyFont="1" applyAlignment="1">
      <alignment horizontal="left" vertical="center"/>
    </xf>
    <xf numFmtId="0" fontId="6" fillId="0" borderId="8" xfId="0" applyFont="1" applyBorder="1" applyAlignment="1">
      <alignment horizontal="center" vertical="center" wrapText="1"/>
    </xf>
    <xf numFmtId="0" fontId="6" fillId="0" borderId="8" xfId="0" applyFont="1" applyBorder="1" applyAlignment="1">
      <alignment horizontal="center" vertical="center"/>
    </xf>
    <xf numFmtId="0" fontId="0" fillId="4" borderId="13" xfId="0" applyFill="1" applyBorder="1"/>
    <xf numFmtId="0" fontId="0" fillId="4" borderId="14" xfId="0" applyFill="1" applyBorder="1"/>
    <xf numFmtId="0" fontId="10" fillId="0" borderId="0" xfId="0" applyFont="1"/>
    <xf numFmtId="0" fontId="10" fillId="0" borderId="5" xfId="0" applyFont="1" applyBorder="1" applyAlignment="1">
      <alignment horizontal="left" vertical="center"/>
    </xf>
    <xf numFmtId="0" fontId="0" fillId="0" borderId="15" xfId="0" applyBorder="1"/>
    <xf numFmtId="0" fontId="10" fillId="0" borderId="0" xfId="0" applyFont="1" applyAlignment="1">
      <alignment horizontal="left" wrapText="1"/>
    </xf>
    <xf numFmtId="0" fontId="13" fillId="0" borderId="0" xfId="5" applyFont="1"/>
    <xf numFmtId="166" fontId="0" fillId="0" borderId="0" xfId="6" applyFont="1" applyFill="1" applyBorder="1" applyAlignment="1" applyProtection="1">
      <alignment horizontal="center"/>
    </xf>
    <xf numFmtId="0" fontId="13" fillId="0" borderId="0" xfId="5" applyFont="1" applyAlignment="1">
      <alignment horizontal="center"/>
    </xf>
    <xf numFmtId="166" fontId="6" fillId="6" borderId="17" xfId="6" applyFont="1" applyFill="1" applyBorder="1" applyAlignment="1" applyProtection="1">
      <alignment shrinkToFit="1"/>
    </xf>
    <xf numFmtId="166" fontId="6" fillId="6" borderId="18" xfId="6" applyFont="1" applyFill="1" applyBorder="1" applyAlignment="1" applyProtection="1">
      <alignment shrinkToFit="1"/>
    </xf>
    <xf numFmtId="166" fontId="6" fillId="6" borderId="19" xfId="6" applyFont="1" applyFill="1" applyBorder="1" applyAlignment="1" applyProtection="1">
      <alignment shrinkToFit="1"/>
    </xf>
    <xf numFmtId="166" fontId="6" fillId="6" borderId="20" xfId="6" applyFont="1" applyFill="1" applyBorder="1" applyAlignment="1" applyProtection="1">
      <alignment horizontal="right"/>
    </xf>
    <xf numFmtId="166" fontId="6" fillId="6" borderId="21" xfId="6" applyFont="1" applyFill="1" applyBorder="1" applyAlignment="1" applyProtection="1">
      <alignment horizontal="center"/>
    </xf>
    <xf numFmtId="0" fontId="13" fillId="6" borderId="2" xfId="5" applyFont="1" applyFill="1" applyBorder="1"/>
    <xf numFmtId="166" fontId="6" fillId="0" borderId="18" xfId="6" applyFont="1" applyFill="1" applyBorder="1" applyAlignment="1" applyProtection="1">
      <alignment shrinkToFit="1"/>
    </xf>
    <xf numFmtId="167" fontId="3" fillId="0" borderId="22" xfId="7" applyFill="1" applyBorder="1" applyAlignment="1" applyProtection="1">
      <alignment shrinkToFit="1"/>
    </xf>
    <xf numFmtId="167" fontId="3" fillId="0" borderId="23" xfId="7" applyFill="1" applyBorder="1" applyAlignment="1" applyProtection="1">
      <alignment shrinkToFit="1"/>
    </xf>
    <xf numFmtId="167" fontId="3" fillId="0" borderId="24" xfId="7" applyFill="1" applyBorder="1" applyAlignment="1" applyProtection="1">
      <alignment shrinkToFit="1"/>
    </xf>
    <xf numFmtId="166" fontId="0" fillId="0" borderId="25" xfId="6" applyFont="1" applyFill="1" applyBorder="1" applyAlignment="1" applyProtection="1">
      <alignment horizontal="right"/>
    </xf>
    <xf numFmtId="166" fontId="0" fillId="0" borderId="26" xfId="6" applyFont="1" applyFill="1" applyBorder="1" applyAlignment="1" applyProtection="1">
      <alignment horizontal="center"/>
    </xf>
    <xf numFmtId="0" fontId="13" fillId="6" borderId="1" xfId="5" applyFont="1" applyFill="1" applyBorder="1" applyAlignment="1">
      <alignment horizontal="center"/>
    </xf>
    <xf numFmtId="167" fontId="3" fillId="6" borderId="12" xfId="7" applyFill="1" applyBorder="1" applyAlignment="1" applyProtection="1">
      <alignment shrinkToFit="1"/>
    </xf>
    <xf numFmtId="167" fontId="3" fillId="6" borderId="11" xfId="7" applyFill="1" applyBorder="1" applyAlignment="1" applyProtection="1">
      <alignment shrinkToFit="1"/>
    </xf>
    <xf numFmtId="167" fontId="3" fillId="6" borderId="10" xfId="7" applyFill="1" applyBorder="1" applyAlignment="1" applyProtection="1">
      <alignment shrinkToFit="1"/>
    </xf>
    <xf numFmtId="166" fontId="0" fillId="6" borderId="27" xfId="6" applyFont="1" applyFill="1" applyBorder="1" applyAlignment="1" applyProtection="1">
      <alignment horizontal="right"/>
    </xf>
    <xf numFmtId="166" fontId="0" fillId="6" borderId="9" xfId="6" applyFont="1" applyFill="1" applyBorder="1" applyAlignment="1" applyProtection="1">
      <alignment horizontal="center"/>
    </xf>
    <xf numFmtId="167" fontId="3" fillId="0" borderId="11" xfId="7" applyFill="1" applyBorder="1" applyAlignment="1" applyProtection="1">
      <alignment shrinkToFit="1"/>
    </xf>
    <xf numFmtId="167" fontId="3" fillId="0" borderId="12" xfId="7" applyFill="1" applyBorder="1" applyAlignment="1" applyProtection="1">
      <alignment shrinkToFit="1"/>
    </xf>
    <xf numFmtId="167" fontId="3" fillId="0" borderId="10" xfId="7" applyFill="1" applyBorder="1" applyAlignment="1" applyProtection="1">
      <alignment shrinkToFit="1"/>
    </xf>
    <xf numFmtId="166" fontId="0" fillId="0" borderId="27" xfId="6" applyFont="1" applyFill="1" applyBorder="1" applyAlignment="1" applyProtection="1">
      <alignment horizontal="right"/>
    </xf>
    <xf numFmtId="166" fontId="0" fillId="0" borderId="9" xfId="6" applyFont="1" applyFill="1" applyBorder="1" applyAlignment="1" applyProtection="1">
      <alignment horizontal="center"/>
    </xf>
    <xf numFmtId="0" fontId="13" fillId="6" borderId="1" xfId="5" applyFont="1" applyFill="1" applyBorder="1"/>
    <xf numFmtId="10" fontId="0" fillId="6" borderId="28" xfId="8" applyNumberFormat="1" applyFont="1" applyFill="1" applyBorder="1" applyAlignment="1" applyProtection="1"/>
    <xf numFmtId="10" fontId="0" fillId="6" borderId="29" xfId="8" applyNumberFormat="1" applyFont="1" applyFill="1" applyBorder="1" applyAlignment="1" applyProtection="1"/>
    <xf numFmtId="10" fontId="0" fillId="6" borderId="30" xfId="8" applyNumberFormat="1" applyFont="1" applyFill="1" applyBorder="1" applyAlignment="1" applyProtection="1"/>
    <xf numFmtId="166" fontId="0" fillId="6" borderId="31" xfId="6" applyFont="1" applyFill="1" applyBorder="1" applyAlignment="1" applyProtection="1">
      <alignment horizontal="right"/>
    </xf>
    <xf numFmtId="166" fontId="0" fillId="6" borderId="32" xfId="6" applyFont="1" applyFill="1" applyBorder="1" applyAlignment="1" applyProtection="1">
      <alignment horizontal="center"/>
    </xf>
    <xf numFmtId="0" fontId="13" fillId="6" borderId="33" xfId="5" applyFont="1" applyFill="1" applyBorder="1"/>
    <xf numFmtId="10" fontId="0" fillId="0" borderId="29" xfId="8" applyNumberFormat="1" applyFont="1" applyFill="1" applyBorder="1" applyAlignment="1" applyProtection="1"/>
    <xf numFmtId="0" fontId="14" fillId="0" borderId="0" xfId="5" applyFont="1" applyAlignment="1">
      <alignment horizontal="left"/>
    </xf>
    <xf numFmtId="0" fontId="13" fillId="7" borderId="0" xfId="5" applyFont="1" applyFill="1"/>
    <xf numFmtId="0" fontId="13" fillId="9" borderId="14" xfId="5" applyFont="1" applyFill="1" applyBorder="1"/>
    <xf numFmtId="166" fontId="16" fillId="0" borderId="35" xfId="6" applyFont="1" applyFill="1" applyBorder="1" applyAlignment="1" applyProtection="1">
      <alignment horizontal="center"/>
    </xf>
    <xf numFmtId="166" fontId="16" fillId="0" borderId="36" xfId="6" applyFont="1" applyFill="1" applyBorder="1" applyAlignment="1" applyProtection="1">
      <alignment horizontal="center"/>
    </xf>
    <xf numFmtId="166" fontId="16" fillId="0" borderId="37" xfId="6" applyFont="1" applyFill="1" applyBorder="1" applyAlignment="1" applyProtection="1">
      <alignment horizontal="center"/>
    </xf>
    <xf numFmtId="166" fontId="0" fillId="0" borderId="2" xfId="6" applyFont="1" applyFill="1" applyBorder="1" applyAlignment="1" applyProtection="1">
      <alignment horizontal="center"/>
    </xf>
    <xf numFmtId="166" fontId="16" fillId="0" borderId="0" xfId="6" applyFont="1" applyFill="1" applyBorder="1" applyAlignment="1" applyProtection="1">
      <alignment horizontal="center"/>
    </xf>
    <xf numFmtId="0" fontId="13" fillId="0" borderId="2" xfId="5" applyFont="1" applyBorder="1" applyAlignment="1">
      <alignment horizontal="center"/>
    </xf>
    <xf numFmtId="10" fontId="17" fillId="0" borderId="38" xfId="8" applyNumberFormat="1" applyFont="1" applyFill="1" applyBorder="1" applyAlignment="1" applyProtection="1">
      <alignment horizontal="center"/>
      <protection locked="0"/>
    </xf>
    <xf numFmtId="10" fontId="18" fillId="0" borderId="39" xfId="8" applyNumberFormat="1" applyFont="1" applyFill="1" applyBorder="1" applyAlignment="1" applyProtection="1">
      <alignment horizontal="center"/>
      <protection locked="0"/>
    </xf>
    <xf numFmtId="10" fontId="18" fillId="0" borderId="40" xfId="8" applyNumberFormat="1" applyFont="1" applyFill="1" applyBorder="1" applyAlignment="1" applyProtection="1">
      <alignment horizontal="center"/>
      <protection locked="0"/>
    </xf>
    <xf numFmtId="10" fontId="18" fillId="0" borderId="41" xfId="8" applyNumberFormat="1" applyFont="1" applyFill="1" applyBorder="1" applyAlignment="1" applyProtection="1">
      <alignment horizontal="center"/>
      <protection locked="0"/>
    </xf>
    <xf numFmtId="168" fontId="0" fillId="0" borderId="1" xfId="7" applyNumberFormat="1" applyFont="1" applyFill="1" applyBorder="1" applyAlignment="1" applyProtection="1">
      <alignment horizontal="center" vertical="center"/>
    </xf>
    <xf numFmtId="166" fontId="0" fillId="0" borderId="42" xfId="6" applyFont="1" applyFill="1" applyBorder="1" applyAlignment="1" applyProtection="1">
      <alignment horizontal="right" shrinkToFit="1"/>
    </xf>
    <xf numFmtId="0" fontId="13" fillId="0" borderId="42" xfId="5" applyFont="1" applyBorder="1" applyAlignment="1">
      <alignment horizontal="center"/>
    </xf>
    <xf numFmtId="0" fontId="19" fillId="0" borderId="42" xfId="5" applyFont="1" applyBorder="1"/>
    <xf numFmtId="0" fontId="13" fillId="0" borderId="42" xfId="5" applyFont="1" applyBorder="1"/>
    <xf numFmtId="10" fontId="17" fillId="0" borderId="43" xfId="8" applyNumberFormat="1" applyFont="1" applyFill="1" applyBorder="1" applyAlignment="1" applyProtection="1">
      <alignment horizontal="center"/>
    </xf>
    <xf numFmtId="10" fontId="17" fillId="0" borderId="44" xfId="8" applyNumberFormat="1" applyFont="1" applyFill="1" applyBorder="1" applyAlignment="1" applyProtection="1">
      <alignment horizontal="center"/>
    </xf>
    <xf numFmtId="10" fontId="17" fillId="0" borderId="45" xfId="8" applyNumberFormat="1" applyFont="1" applyFill="1" applyBorder="1" applyAlignment="1" applyProtection="1">
      <alignment horizontal="center"/>
    </xf>
    <xf numFmtId="168" fontId="0" fillId="0" borderId="33" xfId="7" applyNumberFormat="1" applyFont="1" applyFill="1" applyBorder="1" applyAlignment="1" applyProtection="1">
      <alignment horizontal="center" vertical="center"/>
    </xf>
    <xf numFmtId="168" fontId="3" fillId="0" borderId="25" xfId="7" applyNumberFormat="1" applyFill="1" applyBorder="1" applyAlignment="1" applyProtection="1">
      <alignment horizontal="right" shrinkToFit="1"/>
    </xf>
    <xf numFmtId="0" fontId="13" fillId="0" borderId="46" xfId="5" applyFont="1" applyBorder="1" applyAlignment="1">
      <alignment horizontal="center"/>
    </xf>
    <xf numFmtId="1" fontId="13" fillId="0" borderId="46" xfId="5" applyNumberFormat="1" applyFont="1" applyBorder="1" applyAlignment="1">
      <alignment horizontal="center"/>
    </xf>
    <xf numFmtId="10" fontId="13" fillId="0" borderId="46" xfId="5" applyNumberFormat="1" applyFont="1" applyBorder="1" applyAlignment="1">
      <alignment horizontal="left"/>
    </xf>
    <xf numFmtId="169" fontId="13" fillId="0" borderId="26" xfId="5" applyNumberFormat="1" applyFont="1" applyBorder="1" applyAlignment="1">
      <alignment horizontal="left"/>
    </xf>
    <xf numFmtId="0" fontId="21" fillId="0" borderId="0" xfId="4" applyFont="1" applyAlignment="1">
      <alignment horizontal="center" textRotation="90"/>
    </xf>
    <xf numFmtId="0" fontId="21" fillId="0" borderId="0" xfId="4" applyFont="1" applyAlignment="1">
      <alignment horizontal="center"/>
    </xf>
    <xf numFmtId="0" fontId="14" fillId="0" borderId="1" xfId="5" applyFont="1" applyBorder="1" applyAlignment="1">
      <alignment horizontal="center"/>
    </xf>
    <xf numFmtId="0" fontId="14" fillId="0" borderId="5" xfId="5" applyFont="1" applyBorder="1"/>
    <xf numFmtId="0" fontId="13" fillId="0" borderId="15" xfId="5" applyFont="1" applyBorder="1"/>
    <xf numFmtId="0" fontId="14" fillId="0" borderId="0" xfId="5" applyFont="1"/>
    <xf numFmtId="0" fontId="5" fillId="0" borderId="0" xfId="4" applyFont="1" applyAlignment="1">
      <alignment horizontal="left" vertical="center"/>
    </xf>
    <xf numFmtId="166" fontId="4" fillId="0" borderId="0" xfId="6" applyFont="1" applyFill="1" applyBorder="1" applyAlignment="1" applyProtection="1">
      <alignment horizontal="left"/>
    </xf>
    <xf numFmtId="0" fontId="22" fillId="17" borderId="53" xfId="0" applyFont="1" applyFill="1" applyBorder="1" applyAlignment="1">
      <alignment horizontal="left" wrapText="1"/>
    </xf>
    <xf numFmtId="4" fontId="23" fillId="17" borderId="54" xfId="0" applyNumberFormat="1" applyFont="1" applyFill="1" applyBorder="1" applyAlignment="1">
      <alignment horizontal="right" vertical="top" shrinkToFit="1"/>
    </xf>
    <xf numFmtId="0" fontId="22" fillId="16" borderId="51" xfId="0" applyFont="1" applyFill="1" applyBorder="1" applyAlignment="1">
      <alignment horizontal="left" wrapText="1"/>
    </xf>
    <xf numFmtId="0" fontId="22" fillId="16" borderId="49" xfId="0" applyFont="1" applyFill="1" applyBorder="1" applyAlignment="1">
      <alignment horizontal="left" wrapText="1"/>
    </xf>
    <xf numFmtId="0" fontId="6" fillId="16" borderId="49" xfId="0" applyFont="1" applyFill="1" applyBorder="1" applyAlignment="1">
      <alignment horizontal="right" vertical="top" wrapText="1" indent="1"/>
    </xf>
    <xf numFmtId="4" fontId="23" fillId="16" borderId="49" xfId="0" applyNumberFormat="1" applyFont="1" applyFill="1" applyBorder="1" applyAlignment="1">
      <alignment horizontal="right" vertical="top" shrinkToFit="1"/>
    </xf>
    <xf numFmtId="0" fontId="6" fillId="10" borderId="55" xfId="0" applyFont="1" applyFill="1" applyBorder="1" applyAlignment="1">
      <alignment horizontal="left" vertical="top" wrapText="1"/>
    </xf>
    <xf numFmtId="0" fontId="22" fillId="10" borderId="55" xfId="0" applyFont="1" applyFill="1" applyBorder="1" applyAlignment="1">
      <alignment horizontal="left" wrapText="1"/>
    </xf>
    <xf numFmtId="43" fontId="22" fillId="13" borderId="55" xfId="1" applyFont="1" applyFill="1" applyBorder="1" applyAlignment="1" applyProtection="1">
      <alignment vertical="center" wrapText="1"/>
      <protection locked="0"/>
    </xf>
    <xf numFmtId="10" fontId="22" fillId="14" borderId="55" xfId="2" applyNumberFormat="1" applyFont="1" applyFill="1" applyBorder="1" applyAlignment="1" applyProtection="1">
      <alignment horizontal="center" vertical="center" wrapText="1"/>
      <protection locked="0"/>
    </xf>
    <xf numFmtId="43" fontId="22" fillId="15" borderId="55" xfId="1" applyFont="1" applyFill="1" applyBorder="1" applyAlignment="1" applyProtection="1">
      <alignment vertical="center" shrinkToFit="1"/>
    </xf>
    <xf numFmtId="43" fontId="22" fillId="15" borderId="55" xfId="1" applyFont="1" applyFill="1" applyBorder="1" applyAlignment="1" applyProtection="1">
      <alignment horizontal="center" vertical="center" shrinkToFit="1"/>
    </xf>
    <xf numFmtId="0" fontId="24" fillId="0" borderId="55" xfId="0" applyFont="1" applyBorder="1" applyAlignment="1">
      <alignment horizontal="left" vertical="top" wrapText="1"/>
    </xf>
    <xf numFmtId="0" fontId="24" fillId="11" borderId="55" xfId="0" applyFont="1" applyFill="1" applyBorder="1" applyAlignment="1">
      <alignment horizontal="center" vertical="top" wrapText="1"/>
    </xf>
    <xf numFmtId="1" fontId="26" fillId="12" borderId="55" xfId="0" applyNumberFormat="1" applyFont="1" applyFill="1" applyBorder="1" applyAlignment="1">
      <alignment horizontal="center" vertical="top" shrinkToFit="1"/>
    </xf>
    <xf numFmtId="0" fontId="22" fillId="12" borderId="55" xfId="0" applyFont="1" applyFill="1" applyBorder="1" applyAlignment="1">
      <alignment horizontal="left" vertical="top" wrapText="1"/>
    </xf>
    <xf numFmtId="0" fontId="24" fillId="12" borderId="55" xfId="0" applyFont="1" applyFill="1" applyBorder="1" applyAlignment="1">
      <alignment horizontal="center" vertical="top" wrapText="1"/>
    </xf>
    <xf numFmtId="2" fontId="26" fillId="0" borderId="55" xfId="0" applyNumberFormat="1" applyFont="1" applyBorder="1" applyAlignment="1">
      <alignment horizontal="right" vertical="top" shrinkToFit="1"/>
    </xf>
    <xf numFmtId="43" fontId="22" fillId="3" borderId="55" xfId="1" applyFont="1" applyFill="1" applyBorder="1" applyAlignment="1" applyProtection="1">
      <alignment vertical="center" wrapText="1"/>
      <protection locked="0"/>
    </xf>
    <xf numFmtId="10" fontId="22" fillId="2" borderId="55" xfId="2" applyNumberFormat="1" applyFont="1" applyFill="1" applyBorder="1" applyAlignment="1" applyProtection="1">
      <alignment horizontal="center" vertical="center" wrapText="1"/>
      <protection locked="0"/>
    </xf>
    <xf numFmtId="43" fontId="22" fillId="0" borderId="55" xfId="1" applyFont="1" applyFill="1" applyBorder="1" applyAlignment="1" applyProtection="1">
      <alignment vertical="center" shrinkToFit="1"/>
    </xf>
    <xf numFmtId="43" fontId="22" fillId="0" borderId="55" xfId="1" applyFont="1" applyFill="1" applyBorder="1" applyAlignment="1" applyProtection="1">
      <alignment horizontal="center" vertical="center" shrinkToFit="1"/>
    </xf>
    <xf numFmtId="170" fontId="26" fillId="12" borderId="55" xfId="0" applyNumberFormat="1" applyFont="1" applyFill="1" applyBorder="1" applyAlignment="1">
      <alignment horizontal="center" vertical="top" shrinkToFit="1"/>
    </xf>
    <xf numFmtId="0" fontId="24" fillId="12" borderId="55" xfId="0" applyFont="1" applyFill="1" applyBorder="1" applyAlignment="1">
      <alignment horizontal="left" vertical="top" wrapText="1"/>
    </xf>
    <xf numFmtId="0" fontId="22" fillId="10" borderId="55" xfId="0" applyFont="1" applyFill="1" applyBorder="1" applyAlignment="1">
      <alignment horizontal="left" vertical="center" wrapText="1"/>
    </xf>
    <xf numFmtId="0" fontId="24" fillId="0" borderId="55" xfId="0" applyFont="1" applyBorder="1" applyAlignment="1">
      <alignment horizontal="left" vertical="center" wrapText="1"/>
    </xf>
    <xf numFmtId="0" fontId="24" fillId="11" borderId="55" xfId="0" applyFont="1" applyFill="1" applyBorder="1" applyAlignment="1">
      <alignment horizontal="center" vertical="center" wrapText="1"/>
    </xf>
    <xf numFmtId="1" fontId="26" fillId="12" borderId="55" xfId="0" applyNumberFormat="1" applyFont="1" applyFill="1" applyBorder="1" applyAlignment="1">
      <alignment horizontal="center" vertical="center" shrinkToFit="1"/>
    </xf>
    <xf numFmtId="0" fontId="24" fillId="12" borderId="55" xfId="0" applyFont="1" applyFill="1" applyBorder="1" applyAlignment="1">
      <alignment horizontal="center" vertical="center" wrapText="1"/>
    </xf>
    <xf numFmtId="2" fontId="26" fillId="0" borderId="55" xfId="0" applyNumberFormat="1" applyFont="1" applyBorder="1" applyAlignment="1">
      <alignment horizontal="right" vertical="center" shrinkToFit="1"/>
    </xf>
    <xf numFmtId="4" fontId="26" fillId="0" borderId="55" xfId="0" applyNumberFormat="1" applyFont="1" applyBorder="1" applyAlignment="1">
      <alignment horizontal="right" vertical="top" shrinkToFit="1"/>
    </xf>
    <xf numFmtId="4" fontId="26" fillId="0" borderId="55" xfId="0" applyNumberFormat="1" applyFont="1" applyBorder="1" applyAlignment="1">
      <alignment horizontal="right" vertical="center" shrinkToFit="1"/>
    </xf>
    <xf numFmtId="0" fontId="6" fillId="10" borderId="47" xfId="0" applyFont="1" applyFill="1" applyBorder="1" applyAlignment="1">
      <alignment horizontal="left" vertical="top" wrapText="1"/>
    </xf>
    <xf numFmtId="0" fontId="22" fillId="10" borderId="48" xfId="0" applyFont="1" applyFill="1" applyBorder="1" applyAlignment="1">
      <alignment horizontal="left" wrapText="1"/>
    </xf>
    <xf numFmtId="0" fontId="22" fillId="10" borderId="47" xfId="0" applyFont="1" applyFill="1" applyBorder="1" applyAlignment="1">
      <alignment horizontal="left" wrapText="1"/>
    </xf>
    <xf numFmtId="0" fontId="6" fillId="10" borderId="47" xfId="0" applyFont="1" applyFill="1" applyBorder="1" applyAlignment="1">
      <alignment horizontal="right" vertical="top" wrapText="1" indent="1"/>
    </xf>
    <xf numFmtId="4" fontId="23" fillId="10" borderId="47" xfId="0" applyNumberFormat="1" applyFont="1" applyFill="1" applyBorder="1" applyAlignment="1">
      <alignment horizontal="right" vertical="top" shrinkToFit="1"/>
    </xf>
    <xf numFmtId="0" fontId="24" fillId="0" borderId="48" xfId="0" applyFont="1" applyBorder="1" applyAlignment="1">
      <alignment horizontal="left" vertical="top" wrapText="1"/>
    </xf>
    <xf numFmtId="0" fontId="24" fillId="11" borderId="48" xfId="0" applyFont="1" applyFill="1" applyBorder="1" applyAlignment="1">
      <alignment horizontal="center" vertical="top" wrapText="1"/>
    </xf>
    <xf numFmtId="1" fontId="26" fillId="12" borderId="48" xfId="0" applyNumberFormat="1" applyFont="1" applyFill="1" applyBorder="1" applyAlignment="1">
      <alignment horizontal="center" vertical="top" shrinkToFit="1"/>
    </xf>
    <xf numFmtId="0" fontId="24" fillId="12" borderId="48" xfId="0" applyFont="1" applyFill="1" applyBorder="1" applyAlignment="1">
      <alignment horizontal="center" vertical="top" wrapText="1"/>
    </xf>
    <xf numFmtId="2" fontId="26" fillId="0" borderId="48" xfId="0" applyNumberFormat="1" applyFont="1" applyBorder="1" applyAlignment="1">
      <alignment horizontal="right" vertical="top" shrinkToFit="1"/>
    </xf>
    <xf numFmtId="2" fontId="26" fillId="12" borderId="48" xfId="0" applyNumberFormat="1" applyFont="1" applyFill="1" applyBorder="1" applyAlignment="1">
      <alignment horizontal="right" vertical="top" shrinkToFit="1"/>
    </xf>
    <xf numFmtId="4" fontId="26" fillId="0" borderId="48" xfId="0" applyNumberFormat="1" applyFont="1" applyBorder="1" applyAlignment="1">
      <alignment horizontal="right" vertical="top" shrinkToFit="1"/>
    </xf>
    <xf numFmtId="170" fontId="26" fillId="12" borderId="48" xfId="0" applyNumberFormat="1" applyFont="1" applyFill="1" applyBorder="1" applyAlignment="1">
      <alignment horizontal="center" vertical="top" shrinkToFit="1"/>
    </xf>
    <xf numFmtId="0" fontId="24" fillId="12" borderId="48" xfId="0" applyFont="1" applyFill="1" applyBorder="1" applyAlignment="1">
      <alignment horizontal="left" vertical="top" wrapText="1"/>
    </xf>
    <xf numFmtId="4" fontId="26" fillId="12" borderId="48" xfId="0" applyNumberFormat="1" applyFont="1" applyFill="1" applyBorder="1" applyAlignment="1">
      <alignment horizontal="right" vertical="top" shrinkToFit="1"/>
    </xf>
    <xf numFmtId="0" fontId="6" fillId="10" borderId="48" xfId="0" applyFont="1" applyFill="1" applyBorder="1" applyAlignment="1">
      <alignment horizontal="left" vertical="top" wrapText="1"/>
    </xf>
    <xf numFmtId="0" fontId="22" fillId="10" borderId="48" xfId="0" applyFont="1" applyFill="1" applyBorder="1" applyAlignment="1">
      <alignment horizontal="left" vertical="center" wrapText="1"/>
    </xf>
    <xf numFmtId="0" fontId="6" fillId="10" borderId="48" xfId="0" applyFont="1" applyFill="1" applyBorder="1" applyAlignment="1">
      <alignment horizontal="right" vertical="top" wrapText="1" indent="1"/>
    </xf>
    <xf numFmtId="4" fontId="23" fillId="10" borderId="48" xfId="0" applyNumberFormat="1" applyFont="1" applyFill="1" applyBorder="1" applyAlignment="1">
      <alignment horizontal="right" vertical="top" shrinkToFit="1"/>
    </xf>
    <xf numFmtId="0" fontId="24" fillId="0" borderId="48" xfId="0" applyFont="1" applyBorder="1" applyAlignment="1">
      <alignment horizontal="left" vertical="center" wrapText="1"/>
    </xf>
    <xf numFmtId="0" fontId="24" fillId="11" borderId="48" xfId="0" applyFont="1" applyFill="1" applyBorder="1" applyAlignment="1">
      <alignment horizontal="center" vertical="center" wrapText="1"/>
    </xf>
    <xf numFmtId="1" fontId="26" fillId="12" borderId="48" xfId="0" applyNumberFormat="1" applyFont="1" applyFill="1" applyBorder="1" applyAlignment="1">
      <alignment horizontal="center" vertical="center" shrinkToFit="1"/>
    </xf>
    <xf numFmtId="0" fontId="24" fillId="12" borderId="48" xfId="0" applyFont="1" applyFill="1" applyBorder="1" applyAlignment="1">
      <alignment horizontal="center" vertical="center" wrapText="1"/>
    </xf>
    <xf numFmtId="2" fontId="26" fillId="0" borderId="48" xfId="0" applyNumberFormat="1" applyFont="1" applyBorder="1" applyAlignment="1">
      <alignment horizontal="right" vertical="center" shrinkToFit="1"/>
    </xf>
    <xf numFmtId="2" fontId="26" fillId="12" borderId="48" xfId="0" applyNumberFormat="1" applyFont="1" applyFill="1" applyBorder="1" applyAlignment="1">
      <alignment horizontal="right" vertical="center" shrinkToFit="1"/>
    </xf>
    <xf numFmtId="4" fontId="26" fillId="0" borderId="48" xfId="0" applyNumberFormat="1" applyFont="1" applyBorder="1" applyAlignment="1">
      <alignment horizontal="right" vertical="center" shrinkToFit="1"/>
    </xf>
    <xf numFmtId="0" fontId="24" fillId="11" borderId="52" xfId="0" applyFont="1" applyFill="1" applyBorder="1" applyAlignment="1">
      <alignment horizontal="center" vertical="top" wrapText="1"/>
    </xf>
    <xf numFmtId="0" fontId="24" fillId="11" borderId="52" xfId="0" applyFont="1" applyFill="1" applyBorder="1" applyAlignment="1">
      <alignment horizontal="center" vertical="center" wrapText="1"/>
    </xf>
    <xf numFmtId="0" fontId="22" fillId="10" borderId="52" xfId="0" applyFont="1" applyFill="1" applyBorder="1" applyAlignment="1">
      <alignment horizontal="left" wrapText="1"/>
    </xf>
    <xf numFmtId="0" fontId="6" fillId="10" borderId="56" xfId="0" applyFont="1" applyFill="1" applyBorder="1" applyAlignment="1">
      <alignment horizontal="right" vertical="top" wrapText="1" indent="1"/>
    </xf>
    <xf numFmtId="4" fontId="23" fillId="10" borderId="56" xfId="0" applyNumberFormat="1" applyFont="1" applyFill="1" applyBorder="1" applyAlignment="1">
      <alignment horizontal="right" vertical="top" shrinkToFit="1"/>
    </xf>
    <xf numFmtId="0" fontId="0" fillId="4" borderId="7" xfId="0" applyFill="1" applyBorder="1"/>
    <xf numFmtId="0" fontId="0" fillId="4" borderId="3" xfId="0" applyFill="1" applyBorder="1"/>
    <xf numFmtId="0" fontId="6" fillId="10" borderId="55" xfId="0" applyFont="1" applyFill="1" applyBorder="1" applyAlignment="1">
      <alignment horizontal="right" vertical="top" wrapText="1" indent="1"/>
    </xf>
    <xf numFmtId="0" fontId="0" fillId="0" borderId="0" xfId="4" applyFont="1" applyAlignment="1">
      <alignment horizontal="left" vertical="top" wrapText="1"/>
    </xf>
    <xf numFmtId="164" fontId="0" fillId="0" borderId="0" xfId="4" applyNumberFormat="1" applyFont="1" applyAlignment="1">
      <alignment vertical="top" shrinkToFit="1"/>
    </xf>
    <xf numFmtId="0" fontId="0" fillId="0" borderId="0" xfId="4" applyFont="1" applyAlignment="1">
      <alignment vertical="top" wrapText="1"/>
    </xf>
    <xf numFmtId="0" fontId="0" fillId="0" borderId="0" xfId="4" applyFont="1" applyAlignment="1">
      <alignment horizontal="center" vertical="top" wrapText="1"/>
    </xf>
    <xf numFmtId="0" fontId="25" fillId="12" borderId="55" xfId="0" applyFont="1" applyFill="1" applyBorder="1" applyAlignment="1">
      <alignment horizontal="left" vertical="top" wrapText="1"/>
    </xf>
    <xf numFmtId="0" fontId="25" fillId="12" borderId="48" xfId="0" applyFont="1" applyFill="1" applyBorder="1" applyAlignment="1">
      <alignment horizontal="left" vertical="top" wrapText="1"/>
    </xf>
    <xf numFmtId="0" fontId="0" fillId="0" borderId="0" xfId="0" applyAlignment="1">
      <alignment horizontal="left" wrapText="1"/>
    </xf>
    <xf numFmtId="0" fontId="6" fillId="0" borderId="61" xfId="3" applyFont="1" applyBorder="1" applyAlignment="1">
      <alignment horizontal="center" vertical="top"/>
    </xf>
    <xf numFmtId="0" fontId="0" fillId="0" borderId="60" xfId="4" applyFont="1" applyBorder="1" applyAlignment="1">
      <alignment horizontal="center" vertical="top" wrapText="1"/>
    </xf>
    <xf numFmtId="0" fontId="6" fillId="0" borderId="63" xfId="6" applyNumberFormat="1" applyFont="1" applyFill="1" applyBorder="1" applyAlignment="1" applyProtection="1">
      <alignment horizontal="left"/>
    </xf>
    <xf numFmtId="0" fontId="13" fillId="0" borderId="62" xfId="5" applyFont="1" applyBorder="1"/>
    <xf numFmtId="166" fontId="6" fillId="0" borderId="63" xfId="6" applyFont="1" applyFill="1" applyBorder="1" applyAlignment="1" applyProtection="1">
      <alignment horizontal="left"/>
    </xf>
    <xf numFmtId="0" fontId="14" fillId="0" borderId="63" xfId="5" applyFont="1" applyBorder="1"/>
    <xf numFmtId="0" fontId="13" fillId="0" borderId="59" xfId="5" applyFont="1" applyBorder="1"/>
    <xf numFmtId="10" fontId="18" fillId="0" borderId="66" xfId="8" applyNumberFormat="1" applyFont="1" applyFill="1" applyBorder="1" applyAlignment="1" applyProtection="1">
      <alignment horizontal="center"/>
      <protection locked="0"/>
    </xf>
    <xf numFmtId="10" fontId="17" fillId="0" borderId="0" xfId="8" applyNumberFormat="1" applyFont="1" applyFill="1" applyBorder="1" applyAlignment="1" applyProtection="1">
      <alignment horizontal="center"/>
      <protection locked="0"/>
    </xf>
    <xf numFmtId="166" fontId="0" fillId="4" borderId="7" xfId="6" applyFont="1" applyFill="1" applyBorder="1" applyAlignment="1" applyProtection="1">
      <alignment horizontal="center"/>
    </xf>
    <xf numFmtId="0" fontId="13" fillId="4" borderId="7" xfId="5" applyFont="1" applyFill="1" applyBorder="1"/>
    <xf numFmtId="0" fontId="13" fillId="4" borderId="3" xfId="5" applyFont="1" applyFill="1" applyBorder="1"/>
    <xf numFmtId="10" fontId="17" fillId="0" borderId="55" xfId="8" applyNumberFormat="1" applyFont="1" applyFill="1" applyBorder="1" applyAlignment="1" applyProtection="1">
      <alignment horizontal="center"/>
    </xf>
    <xf numFmtId="10" fontId="18" fillId="0" borderId="55" xfId="8" applyNumberFormat="1" applyFont="1" applyFill="1" applyBorder="1" applyAlignment="1" applyProtection="1">
      <alignment horizontal="center"/>
      <protection locked="0"/>
    </xf>
    <xf numFmtId="166" fontId="16" fillId="0" borderId="55" xfId="6" applyFont="1" applyFill="1" applyBorder="1" applyAlignment="1" applyProtection="1">
      <alignment horizontal="center"/>
    </xf>
    <xf numFmtId="0" fontId="13" fillId="4" borderId="6" xfId="5" applyFont="1" applyFill="1" applyBorder="1"/>
    <xf numFmtId="0" fontId="13" fillId="8" borderId="7" xfId="5" applyFont="1" applyFill="1" applyBorder="1" applyAlignment="1">
      <alignment horizontal="center"/>
    </xf>
    <xf numFmtId="0" fontId="13" fillId="19" borderId="0" xfId="5" applyFont="1" applyFill="1"/>
    <xf numFmtId="0" fontId="13" fillId="19" borderId="0" xfId="5" applyFont="1" applyFill="1" applyAlignment="1">
      <alignment horizontal="center"/>
    </xf>
    <xf numFmtId="168" fontId="0" fillId="0" borderId="67" xfId="7" applyNumberFormat="1" applyFont="1" applyFill="1" applyBorder="1" applyAlignment="1" applyProtection="1">
      <alignment horizontal="center" vertical="center"/>
    </xf>
    <xf numFmtId="0" fontId="13" fillId="4" borderId="16" xfId="5" applyFont="1" applyFill="1" applyBorder="1"/>
    <xf numFmtId="0" fontId="13" fillId="18" borderId="71" xfId="5" applyFont="1" applyFill="1" applyBorder="1"/>
    <xf numFmtId="169" fontId="13" fillId="5" borderId="70" xfId="5" applyNumberFormat="1" applyFont="1" applyFill="1" applyBorder="1" applyAlignment="1">
      <alignment horizontal="left"/>
    </xf>
    <xf numFmtId="0" fontId="13" fillId="5" borderId="71" xfId="5" applyFont="1" applyFill="1" applyBorder="1"/>
    <xf numFmtId="10" fontId="13" fillId="5" borderId="68" xfId="5" applyNumberFormat="1" applyFont="1" applyFill="1" applyBorder="1" applyAlignment="1">
      <alignment horizontal="left"/>
    </xf>
    <xf numFmtId="10" fontId="13" fillId="5" borderId="69" xfId="5" applyNumberFormat="1" applyFont="1" applyFill="1" applyBorder="1" applyAlignment="1">
      <alignment horizontal="left"/>
    </xf>
    <xf numFmtId="0" fontId="13" fillId="5" borderId="69" xfId="5" applyFont="1" applyFill="1" applyBorder="1" applyAlignment="1">
      <alignment horizontal="center"/>
    </xf>
    <xf numFmtId="1" fontId="13" fillId="5" borderId="69" xfId="5" applyNumberFormat="1" applyFont="1" applyFill="1" applyBorder="1" applyAlignment="1">
      <alignment horizontal="center"/>
    </xf>
    <xf numFmtId="10" fontId="13" fillId="18" borderId="69" xfId="5" applyNumberFormat="1" applyFont="1" applyFill="1" applyBorder="1" applyAlignment="1">
      <alignment horizontal="left"/>
    </xf>
    <xf numFmtId="0" fontId="13" fillId="18" borderId="69" xfId="5" applyFont="1" applyFill="1" applyBorder="1" applyAlignment="1">
      <alignment horizontal="center"/>
    </xf>
    <xf numFmtId="169" fontId="14" fillId="18" borderId="70" xfId="5" applyNumberFormat="1" applyFont="1" applyFill="1" applyBorder="1" applyAlignment="1">
      <alignment horizontal="left"/>
    </xf>
    <xf numFmtId="10" fontId="14" fillId="18" borderId="69" xfId="5" applyNumberFormat="1" applyFont="1" applyFill="1" applyBorder="1" applyAlignment="1">
      <alignment horizontal="left"/>
    </xf>
    <xf numFmtId="165" fontId="3" fillId="0" borderId="0" xfId="4" applyNumberFormat="1" applyAlignment="1">
      <alignment horizontal="left"/>
    </xf>
    <xf numFmtId="0" fontId="11" fillId="0" borderId="0" xfId="4" applyFont="1" applyAlignment="1">
      <alignment vertical="center"/>
    </xf>
    <xf numFmtId="0" fontId="13" fillId="20" borderId="0" xfId="5" applyFont="1" applyFill="1" applyAlignment="1">
      <alignment horizontal="center"/>
    </xf>
    <xf numFmtId="166" fontId="6" fillId="20" borderId="0" xfId="6" applyFont="1" applyFill="1" applyBorder="1" applyAlignment="1" applyProtection="1">
      <alignment shrinkToFit="1"/>
    </xf>
    <xf numFmtId="0" fontId="13" fillId="20" borderId="0" xfId="5" applyFont="1" applyFill="1"/>
    <xf numFmtId="166" fontId="6" fillId="19" borderId="0" xfId="6" applyFont="1" applyFill="1" applyBorder="1" applyAlignment="1" applyProtection="1">
      <alignment horizontal="center"/>
    </xf>
    <xf numFmtId="166" fontId="6" fillId="19" borderId="0" xfId="6" applyFont="1" applyFill="1" applyBorder="1" applyAlignment="1" applyProtection="1">
      <alignment horizontal="right"/>
    </xf>
    <xf numFmtId="166" fontId="6" fillId="19" borderId="0" xfId="6" applyFont="1" applyFill="1" applyBorder="1" applyAlignment="1" applyProtection="1">
      <alignment shrinkToFit="1"/>
    </xf>
    <xf numFmtId="0" fontId="20" fillId="0" borderId="0" xfId="5" applyFont="1" applyAlignment="1">
      <alignment horizontal="center" vertical="center" wrapText="1"/>
    </xf>
    <xf numFmtId="0" fontId="2" fillId="18" borderId="69" xfId="0" applyFont="1" applyFill="1" applyBorder="1"/>
    <xf numFmtId="10" fontId="13" fillId="18" borderId="16" xfId="5" applyNumberFormat="1" applyFont="1" applyFill="1" applyBorder="1" applyAlignment="1">
      <alignment horizontal="left"/>
    </xf>
    <xf numFmtId="0" fontId="19" fillId="5" borderId="62" xfId="5" applyFont="1" applyFill="1" applyBorder="1"/>
    <xf numFmtId="0" fontId="2" fillId="18" borderId="70" xfId="0" applyFont="1" applyFill="1" applyBorder="1"/>
    <xf numFmtId="166" fontId="0" fillId="5" borderId="70" xfId="6" applyFont="1" applyFill="1" applyBorder="1" applyAlignment="1" applyProtection="1">
      <alignment horizontal="right" shrinkToFit="1"/>
    </xf>
    <xf numFmtId="168" fontId="3" fillId="5" borderId="70" xfId="7" applyNumberFormat="1" applyFill="1" applyBorder="1" applyAlignment="1" applyProtection="1">
      <alignment horizontal="right" shrinkToFit="1"/>
    </xf>
    <xf numFmtId="166" fontId="16" fillId="5" borderId="70" xfId="6" applyFont="1" applyFill="1" applyBorder="1" applyAlignment="1" applyProtection="1">
      <alignment horizontal="center"/>
    </xf>
    <xf numFmtId="0" fontId="0" fillId="18" borderId="16" xfId="0" applyFill="1" applyBorder="1"/>
    <xf numFmtId="0" fontId="0" fillId="18" borderId="71" xfId="0" applyFill="1" applyBorder="1"/>
    <xf numFmtId="0" fontId="0" fillId="5" borderId="69" xfId="0" applyFill="1" applyBorder="1"/>
    <xf numFmtId="0" fontId="0" fillId="5" borderId="70" xfId="0" applyFill="1" applyBorder="1"/>
    <xf numFmtId="0" fontId="0" fillId="5" borderId="16" xfId="0" applyFill="1" applyBorder="1"/>
    <xf numFmtId="0" fontId="0" fillId="5" borderId="71" xfId="0" applyFill="1" applyBorder="1"/>
    <xf numFmtId="166" fontId="0" fillId="18" borderId="70" xfId="6" applyFont="1" applyFill="1" applyBorder="1" applyAlignment="1" applyProtection="1">
      <alignment horizontal="right" shrinkToFit="1"/>
    </xf>
    <xf numFmtId="0" fontId="13" fillId="0" borderId="70" xfId="5" applyFont="1" applyBorder="1" applyAlignment="1">
      <alignment horizontal="center"/>
    </xf>
    <xf numFmtId="0" fontId="13" fillId="0" borderId="71" xfId="5" applyFont="1" applyBorder="1" applyAlignment="1">
      <alignment horizontal="center"/>
    </xf>
    <xf numFmtId="0" fontId="30" fillId="0" borderId="70" xfId="5" applyFont="1" applyBorder="1" applyAlignment="1">
      <alignment horizontal="center"/>
    </xf>
    <xf numFmtId="0" fontId="30" fillId="0" borderId="71" xfId="5" applyFont="1" applyBorder="1" applyAlignment="1">
      <alignment horizontal="center"/>
    </xf>
    <xf numFmtId="0" fontId="28" fillId="0" borderId="0" xfId="0" applyFont="1" applyAlignment="1">
      <alignment horizontal="left" vertical="top" wrapText="1" indent="1"/>
    </xf>
    <xf numFmtId="0" fontId="0" fillId="0" borderId="0" xfId="0" applyAlignment="1">
      <alignment horizontal="left" vertical="top" wrapText="1" indent="1"/>
    </xf>
    <xf numFmtId="0" fontId="0" fillId="0" borderId="8" xfId="0" applyBorder="1" applyAlignment="1">
      <alignment horizontal="left" wrapText="1"/>
    </xf>
    <xf numFmtId="0" fontId="29" fillId="0" borderId="2" xfId="4" applyFont="1" applyBorder="1" applyAlignment="1">
      <alignment horizontal="left" vertical="top" wrapText="1"/>
    </xf>
    <xf numFmtId="0" fontId="0" fillId="0" borderId="6" xfId="4" applyFont="1" applyBorder="1" applyAlignment="1">
      <alignment horizontal="left" vertical="top" wrapText="1"/>
    </xf>
    <xf numFmtId="0" fontId="6" fillId="17" borderId="57" xfId="0" applyFont="1" applyFill="1" applyBorder="1" applyAlignment="1">
      <alignment horizontal="left" vertical="top" wrapText="1"/>
    </xf>
    <xf numFmtId="0" fontId="6" fillId="17" borderId="58" xfId="0" applyFont="1" applyFill="1" applyBorder="1" applyAlignment="1">
      <alignment horizontal="left" vertical="top" wrapText="1"/>
    </xf>
    <xf numFmtId="0" fontId="0" fillId="0" borderId="58" xfId="0" applyBorder="1" applyAlignment="1">
      <alignment horizontal="left" wrapText="1"/>
    </xf>
    <xf numFmtId="0" fontId="10" fillId="0" borderId="8" xfId="0" applyFont="1" applyBorder="1" applyAlignment="1" applyProtection="1">
      <alignment horizontal="left" vertical="center"/>
      <protection locked="0"/>
    </xf>
    <xf numFmtId="0" fontId="10" fillId="3" borderId="2" xfId="0" applyFont="1" applyFill="1" applyBorder="1" applyAlignment="1" applyProtection="1">
      <alignment horizontal="left" vertical="top" wrapText="1"/>
      <protection locked="0"/>
    </xf>
    <xf numFmtId="0" fontId="11" fillId="0" borderId="8" xfId="0" applyFont="1" applyBorder="1" applyAlignment="1">
      <alignment horizontal="left" wrapText="1"/>
    </xf>
    <xf numFmtId="171" fontId="23" fillId="16" borderId="55" xfId="0" applyNumberFormat="1" applyFont="1" applyFill="1" applyBorder="1" applyAlignment="1">
      <alignment horizontal="left" vertical="top" shrinkToFit="1"/>
    </xf>
    <xf numFmtId="0" fontId="6" fillId="16" borderId="55" xfId="0" applyFont="1" applyFill="1" applyBorder="1" applyAlignment="1">
      <alignment horizontal="left" vertical="top" wrapText="1" indent="8"/>
    </xf>
    <xf numFmtId="4" fontId="23" fillId="16" borderId="55" xfId="0" applyNumberFormat="1" applyFont="1" applyFill="1" applyBorder="1" applyAlignment="1">
      <alignment horizontal="right" vertical="top" indent="2" shrinkToFit="1"/>
    </xf>
    <xf numFmtId="0" fontId="22" fillId="17" borderId="53" xfId="0" applyFont="1" applyFill="1" applyBorder="1" applyAlignment="1">
      <alignment horizontal="left" wrapText="1"/>
    </xf>
    <xf numFmtId="171" fontId="23" fillId="16" borderId="49" xfId="0" applyNumberFormat="1" applyFont="1" applyFill="1" applyBorder="1" applyAlignment="1">
      <alignment horizontal="left" vertical="top" shrinkToFit="1"/>
    </xf>
    <xf numFmtId="171" fontId="23" fillId="16" borderId="50" xfId="0" applyNumberFormat="1" applyFont="1" applyFill="1" applyBorder="1" applyAlignment="1">
      <alignment horizontal="left" vertical="top" shrinkToFit="1"/>
    </xf>
    <xf numFmtId="0" fontId="6" fillId="16" borderId="51" xfId="0" applyFont="1" applyFill="1" applyBorder="1" applyAlignment="1">
      <alignment horizontal="left" vertical="top" wrapText="1" indent="8"/>
    </xf>
    <xf numFmtId="0" fontId="6" fillId="16" borderId="49" xfId="0" applyFont="1" applyFill="1" applyBorder="1" applyAlignment="1">
      <alignment horizontal="left" vertical="top" wrapText="1" indent="8"/>
    </xf>
    <xf numFmtId="0" fontId="6" fillId="16" borderId="50" xfId="0" applyFont="1" applyFill="1" applyBorder="1" applyAlignment="1">
      <alignment horizontal="left" vertical="top" wrapText="1" indent="8"/>
    </xf>
    <xf numFmtId="0" fontId="6" fillId="0" borderId="1" xfId="3" applyFont="1" applyBorder="1" applyAlignment="1">
      <alignment horizontal="left" vertical="top"/>
    </xf>
    <xf numFmtId="0" fontId="0" fillId="0" borderId="2" xfId="4" applyFont="1" applyBorder="1" applyAlignment="1">
      <alignment horizontal="left" vertical="top" wrapText="1"/>
    </xf>
    <xf numFmtId="0" fontId="6" fillId="0" borderId="5" xfId="3" applyFont="1" applyBorder="1" applyAlignment="1">
      <alignment horizontal="left" vertical="top"/>
    </xf>
    <xf numFmtId="0" fontId="14" fillId="0" borderId="70" xfId="5" applyFont="1" applyBorder="1" applyAlignment="1">
      <alignment horizontal="center" vertical="center"/>
    </xf>
    <xf numFmtId="0" fontId="2" fillId="0" borderId="71" xfId="0" applyFont="1" applyBorder="1" applyAlignment="1">
      <alignment horizontal="center" vertical="center"/>
    </xf>
    <xf numFmtId="0" fontId="14" fillId="0" borderId="55" xfId="5" applyFont="1" applyBorder="1" applyAlignment="1">
      <alignment vertical="center"/>
    </xf>
    <xf numFmtId="0" fontId="2" fillId="0" borderId="55" xfId="0" applyFont="1" applyBorder="1" applyAlignment="1">
      <alignment vertical="center"/>
    </xf>
    <xf numFmtId="0" fontId="15" fillId="0" borderId="34" xfId="5" applyFont="1" applyBorder="1" applyAlignment="1">
      <alignment horizontal="left" vertical="top"/>
    </xf>
    <xf numFmtId="0" fontId="15" fillId="0" borderId="4" xfId="5" applyFont="1" applyBorder="1" applyAlignment="1">
      <alignment horizontal="left" vertical="top"/>
    </xf>
    <xf numFmtId="0" fontId="3" fillId="0" borderId="1" xfId="4" applyBorder="1" applyAlignment="1">
      <alignment horizontal="center"/>
    </xf>
    <xf numFmtId="0" fontId="6" fillId="0" borderId="2" xfId="4" applyFont="1" applyBorder="1" applyAlignment="1">
      <alignment horizontal="center"/>
    </xf>
    <xf numFmtId="0" fontId="13" fillId="0" borderId="64" xfId="5" applyFont="1" applyBorder="1" applyAlignment="1">
      <alignment horizontal="left"/>
    </xf>
    <xf numFmtId="0" fontId="13" fillId="0" borderId="65" xfId="5" applyFont="1" applyBorder="1" applyAlignment="1">
      <alignment horizontal="left"/>
    </xf>
    <xf numFmtId="166" fontId="0" fillId="0" borderId="64" xfId="6" applyFont="1" applyFill="1" applyBorder="1" applyAlignment="1" applyProtection="1">
      <alignment horizontal="left"/>
    </xf>
    <xf numFmtId="166" fontId="0" fillId="0" borderId="2" xfId="6" applyFont="1" applyFill="1" applyBorder="1" applyAlignment="1" applyProtection="1">
      <alignment horizontal="left"/>
    </xf>
    <xf numFmtId="0" fontId="13" fillId="0" borderId="2" xfId="5" applyFont="1" applyBorder="1" applyAlignment="1">
      <alignment horizontal="left"/>
    </xf>
    <xf numFmtId="0" fontId="13" fillId="0" borderId="6" xfId="5" applyFont="1" applyBorder="1" applyAlignment="1">
      <alignment horizontal="left"/>
    </xf>
  </cellXfs>
  <cellStyles count="9">
    <cellStyle name="Normal" xfId="0" builtinId="0"/>
    <cellStyle name="Normal 2" xfId="4" xr:uid="{B7FF2462-DBC0-41DD-96C8-845067B43CE3}"/>
    <cellStyle name="Normal 3" xfId="5" xr:uid="{A270C990-7BDF-4182-A5F6-A0D0C87A4CE6}"/>
    <cellStyle name="Normal_FICHA DE VERIFICAÇÃO PRELIMINAR - Plano R" xfId="3" xr:uid="{5CC35E7F-1801-40CD-B51F-6260CC014E7A}"/>
    <cellStyle name="Porcentagem" xfId="2" builtinId="5"/>
    <cellStyle name="Porcentagem 2" xfId="8" xr:uid="{10E203BA-BC36-401B-9942-F1FD9F537966}"/>
    <cellStyle name="Vírgula" xfId="1" builtinId="3"/>
    <cellStyle name="Vírgula 2" xfId="6" xr:uid="{1F503E69-55AF-4B32-B962-2F33CE057510}"/>
    <cellStyle name="Vírgula 3" xfId="7" xr:uid="{C0F3CD45-3343-4CF7-A0A8-2EC1A4F99262}"/>
  </cellStyles>
  <dxfs count="81">
    <dxf>
      <font>
        <b val="0"/>
        <condense val="0"/>
        <extend val="0"/>
        <color indexed="9"/>
      </font>
      <border>
        <left/>
      </border>
    </dxf>
    <dxf>
      <font>
        <color theme="0"/>
      </font>
      <border>
        <left/>
        <right/>
      </border>
    </dxf>
    <dxf>
      <font>
        <b val="0"/>
        <condense val="0"/>
        <extend val="0"/>
        <color indexed="9"/>
      </font>
    </dxf>
    <dxf>
      <font>
        <b val="0"/>
        <condense val="0"/>
        <extend val="0"/>
        <color indexed="44"/>
      </font>
    </dxf>
    <dxf>
      <font>
        <b val="0"/>
        <condense val="0"/>
        <extend val="0"/>
        <color indexed="8"/>
      </font>
      <fill>
        <patternFill patternType="solid">
          <fgColor indexed="26"/>
          <bgColor indexed="43"/>
        </patternFill>
      </fill>
    </dxf>
    <dxf>
      <font>
        <b val="0"/>
        <condense val="0"/>
        <extend val="0"/>
        <color indexed="8"/>
      </font>
      <fill>
        <patternFill patternType="solid">
          <fgColor indexed="26"/>
          <bgColor indexed="43"/>
        </patternFill>
      </fill>
    </dxf>
    <dxf>
      <font>
        <b val="0"/>
        <condense val="0"/>
        <extend val="0"/>
        <color indexed="44"/>
      </font>
    </dxf>
    <dxf>
      <fill>
        <patternFill patternType="solid">
          <fgColor indexed="46"/>
          <bgColor indexed="55"/>
        </patternFill>
      </fill>
    </dxf>
    <dxf>
      <fill>
        <patternFill patternType="solid">
          <fgColor indexed="44"/>
          <bgColor indexed="22"/>
        </patternFill>
      </fill>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4"/>
          <bgColor indexed="22"/>
        </patternFill>
      </fill>
    </dxf>
    <dxf>
      <fill>
        <patternFill patternType="solid">
          <fgColor indexed="46"/>
          <bgColor indexed="55"/>
        </patternFill>
      </fill>
    </dxf>
    <dxf>
      <fill>
        <patternFill patternType="solid">
          <fgColor indexed="46"/>
          <bgColor indexed="55"/>
        </patternFill>
      </fill>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ill>
        <patternFill patternType="solid">
          <fgColor indexed="44"/>
          <bgColor indexed="22"/>
        </patternFill>
      </fill>
    </dxf>
    <dxf>
      <fill>
        <patternFill patternType="solid">
          <fgColor indexed="46"/>
          <bgColor indexed="55"/>
        </patternFill>
      </fill>
    </dxf>
    <dxf>
      <fill>
        <patternFill patternType="solid">
          <fgColor indexed="46"/>
          <bgColor indexed="55"/>
        </patternFill>
      </fill>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9"/>
      </font>
    </dxf>
    <dxf>
      <font>
        <b val="0"/>
        <condense val="0"/>
        <extend val="0"/>
        <color indexed="9"/>
      </font>
    </dxf>
    <dxf>
      <font>
        <b val="0"/>
        <condense val="0"/>
        <extend val="0"/>
        <color indexed="8"/>
      </font>
      <fill>
        <patternFill patternType="solid">
          <fgColor indexed="46"/>
          <bgColor theme="4" tint="0.59996337778862885"/>
        </patternFill>
      </fill>
    </dxf>
    <dxf>
      <font>
        <b val="0"/>
        <condense val="0"/>
        <extend val="0"/>
        <color indexed="8"/>
      </font>
      <fill>
        <patternFill patternType="solid">
          <fgColor indexed="26"/>
          <bgColor indexed="43"/>
        </patternFill>
      </fill>
    </dxf>
    <dxf>
      <font>
        <b val="0"/>
        <condense val="0"/>
        <extend val="0"/>
        <color indexed="8"/>
      </font>
      <fill>
        <patternFill patternType="solid">
          <fgColor indexed="46"/>
          <bgColor theme="4" tint="0.59996337778862885"/>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border>
        <top style="thin">
          <color indexed="64"/>
        </top>
      </border>
    </dxf>
    <dxf>
      <border>
        <left style="thin">
          <color indexed="8"/>
        </left>
        <right style="thin">
          <color indexed="8"/>
        </right>
        <top/>
        <bottom/>
      </border>
    </dxf>
    <dxf>
      <font>
        <b/>
        <i val="0"/>
        <color rgb="FFFF0000"/>
      </font>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color indexed="10"/>
      </font>
    </dxf>
    <dxf>
      <font>
        <b/>
        <i val="0"/>
        <condense val="0"/>
        <extend val="0"/>
      </font>
      <fill>
        <patternFill patternType="solid">
          <fgColor indexed="44"/>
          <bgColor indexed="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76200</xdr:colOff>
      <xdr:row>0</xdr:row>
      <xdr:rowOff>30480</xdr:rowOff>
    </xdr:from>
    <xdr:to>
      <xdr:col>2</xdr:col>
      <xdr:colOff>495300</xdr:colOff>
      <xdr:row>2</xdr:row>
      <xdr:rowOff>123769</xdr:rowOff>
    </xdr:to>
    <xdr:pic>
      <xdr:nvPicPr>
        <xdr:cNvPr id="15" name="Imagem 14">
          <a:extLst>
            <a:ext uri="{FF2B5EF4-FFF2-40B4-BE49-F238E27FC236}">
              <a16:creationId xmlns:a16="http://schemas.microsoft.com/office/drawing/2014/main" id="{02ABDC63-E99D-2806-FB67-833883B96E1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5280" y="30480"/>
          <a:ext cx="1165860" cy="4819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5</xdr:col>
      <xdr:colOff>40640</xdr:colOff>
      <xdr:row>110</xdr:row>
      <xdr:rowOff>171092</xdr:rowOff>
    </xdr:from>
    <xdr:ext cx="3378200" cy="750928"/>
    <xdr:grpSp>
      <xdr:nvGrpSpPr>
        <xdr:cNvPr id="2" name="Group 2">
          <a:extLst>
            <a:ext uri="{FF2B5EF4-FFF2-40B4-BE49-F238E27FC236}">
              <a16:creationId xmlns:a16="http://schemas.microsoft.com/office/drawing/2014/main" id="{D17F2903-D03E-41DC-9A01-83625AD622E7}"/>
            </a:ext>
          </a:extLst>
        </xdr:cNvPr>
        <xdr:cNvGrpSpPr/>
      </xdr:nvGrpSpPr>
      <xdr:grpSpPr>
        <a:xfrm>
          <a:off x="6136640" y="46691192"/>
          <a:ext cx="3378200" cy="750928"/>
          <a:chOff x="0" y="0"/>
          <a:chExt cx="3378200" cy="546735"/>
        </a:xfrm>
      </xdr:grpSpPr>
      <xdr:sp macro="" textlink="">
        <xdr:nvSpPr>
          <xdr:cNvPr id="3" name="Shape 3">
            <a:extLst>
              <a:ext uri="{FF2B5EF4-FFF2-40B4-BE49-F238E27FC236}">
                <a16:creationId xmlns:a16="http://schemas.microsoft.com/office/drawing/2014/main" id="{9ADBF156-6CA5-9E14-C186-10956B396058}"/>
              </a:ext>
            </a:extLst>
          </xdr:cNvPr>
          <xdr:cNvSpPr/>
        </xdr:nvSpPr>
        <xdr:spPr>
          <a:xfrm>
            <a:off x="0" y="0"/>
            <a:ext cx="3092450" cy="7620"/>
          </a:xfrm>
          <a:custGeom>
            <a:avLst/>
            <a:gdLst/>
            <a:ahLst/>
            <a:cxnLst/>
            <a:rect l="0" t="0" r="0" b="0"/>
            <a:pathLst>
              <a:path w="3092450" h="7620">
                <a:moveTo>
                  <a:pt x="3092196" y="7619"/>
                </a:moveTo>
                <a:lnTo>
                  <a:pt x="0" y="7619"/>
                </a:lnTo>
                <a:lnTo>
                  <a:pt x="0" y="0"/>
                </a:lnTo>
                <a:lnTo>
                  <a:pt x="3092196" y="0"/>
                </a:lnTo>
                <a:lnTo>
                  <a:pt x="3092196" y="7619"/>
                </a:lnTo>
                <a:close/>
              </a:path>
            </a:pathLst>
          </a:custGeom>
          <a:solidFill>
            <a:srgbClr val="000000"/>
          </a:solidFill>
        </xdr:spPr>
      </xdr:sp>
      <xdr:sp macro="" textlink="">
        <xdr:nvSpPr>
          <xdr:cNvPr id="5" name="Textbox 5">
            <a:extLst>
              <a:ext uri="{FF2B5EF4-FFF2-40B4-BE49-F238E27FC236}">
                <a16:creationId xmlns:a16="http://schemas.microsoft.com/office/drawing/2014/main" id="{58A3B9F0-83AF-17CA-31AD-26EA7E2D2652}"/>
              </a:ext>
            </a:extLst>
          </xdr:cNvPr>
          <xdr:cNvSpPr txBox="1"/>
        </xdr:nvSpPr>
        <xdr:spPr>
          <a:xfrm>
            <a:off x="0" y="0"/>
            <a:ext cx="3378200" cy="546735"/>
          </a:xfrm>
          <a:prstGeom prst="rect">
            <a:avLst/>
          </a:prstGeom>
        </xdr:spPr>
        <xdr:txBody>
          <a:bodyPr vertOverflow="clip" lIns="0" tIns="0" rIns="0" bIns="0" anchor="t"/>
          <a:lstStyle/>
          <a:p>
            <a:r>
              <a:rPr sz="1100" b="0">
                <a:latin typeface="Arial MT"/>
                <a:cs typeface="Arial MT"/>
              </a:rPr>
              <a:t>Re</a:t>
            </a:r>
            <a:r>
              <a:rPr sz="1100" b="0" spc="5">
                <a:latin typeface="Arial MT"/>
                <a:cs typeface="Arial MT"/>
              </a:rPr>
              <a:t>s</a:t>
            </a:r>
            <a:r>
              <a:rPr sz="1100" b="0" spc="0">
                <a:latin typeface="Arial MT"/>
                <a:cs typeface="Arial MT"/>
              </a:rPr>
              <a:t>p</a:t>
            </a:r>
            <a:r>
              <a:rPr sz="1100" b="0" spc="5">
                <a:latin typeface="Arial MT"/>
                <a:cs typeface="Arial MT"/>
              </a:rPr>
              <a:t>o</a:t>
            </a:r>
            <a:r>
              <a:rPr sz="1100" b="0" spc="0">
                <a:latin typeface="Arial MT"/>
                <a:cs typeface="Arial MT"/>
              </a:rPr>
              <a:t>n</a:t>
            </a:r>
            <a:r>
              <a:rPr sz="1100" b="0" spc="5">
                <a:latin typeface="Arial MT"/>
                <a:cs typeface="Arial MT"/>
              </a:rPr>
              <a:t>s</a:t>
            </a:r>
            <a:r>
              <a:rPr sz="1100" b="0" spc="0">
                <a:latin typeface="Arial MT"/>
                <a:cs typeface="Arial MT"/>
              </a:rPr>
              <a:t>á</a:t>
            </a:r>
            <a:r>
              <a:rPr sz="1100" b="0" spc="10">
                <a:latin typeface="Arial MT"/>
                <a:cs typeface="Arial MT"/>
              </a:rPr>
              <a:t>v</a:t>
            </a:r>
            <a:r>
              <a:rPr sz="1100" b="0" spc="0">
                <a:latin typeface="Arial MT"/>
                <a:cs typeface="Arial MT"/>
              </a:rPr>
              <a:t>el</a:t>
            </a:r>
            <a:r>
              <a:rPr sz="1100" b="0" spc="10">
                <a:latin typeface="Arial MT"/>
                <a:cs typeface="Arial MT"/>
              </a:rPr>
              <a:t> </a:t>
            </a:r>
            <a:r>
              <a:rPr sz="1100" b="0" spc="5">
                <a:latin typeface="Arial MT"/>
                <a:cs typeface="Arial MT"/>
              </a:rPr>
              <a:t>T</a:t>
            </a:r>
            <a:r>
              <a:rPr sz="1100" b="0" spc="0">
                <a:latin typeface="Arial MT"/>
                <a:cs typeface="Arial MT"/>
              </a:rPr>
              <a:t>é</a:t>
            </a:r>
            <a:r>
              <a:rPr sz="1100" b="0" spc="5">
                <a:latin typeface="Arial MT"/>
                <a:cs typeface="Arial MT"/>
              </a:rPr>
              <a:t>c</a:t>
            </a:r>
            <a:r>
              <a:rPr sz="1100" b="0" spc="0">
                <a:latin typeface="Arial MT"/>
                <a:cs typeface="Arial MT"/>
              </a:rPr>
              <a:t>n</a:t>
            </a:r>
            <a:r>
              <a:rPr sz="1100" b="0" spc="5">
                <a:latin typeface="Arial MT"/>
                <a:cs typeface="Arial MT"/>
              </a:rPr>
              <a:t>ic</a:t>
            </a:r>
            <a:r>
              <a:rPr sz="1100" b="0" spc="0">
                <a:latin typeface="Arial MT"/>
                <a:cs typeface="Arial MT"/>
              </a:rPr>
              <a:t>o</a:t>
            </a:r>
          </a:p>
          <a:p>
            <a:r>
              <a:rPr sz="1100" b="1">
                <a:latin typeface="Arial"/>
                <a:cs typeface="Arial"/>
              </a:rPr>
              <a:t>No</a:t>
            </a:r>
            <a:r>
              <a:rPr sz="1100" b="1" spc="5">
                <a:latin typeface="Arial"/>
                <a:cs typeface="Arial"/>
              </a:rPr>
              <a:t>m</a:t>
            </a:r>
            <a:r>
              <a:rPr sz="1100" b="1" spc="0">
                <a:latin typeface="Arial"/>
                <a:cs typeface="Arial"/>
              </a:rPr>
              <a:t>e:         </a:t>
            </a:r>
            <a:r>
              <a:rPr sz="1100" b="1" spc="15">
                <a:latin typeface="Arial"/>
                <a:cs typeface="Arial"/>
              </a:rPr>
              <a:t> </a:t>
            </a:r>
            <a:endParaRPr sz="1100" b="0" spc="0">
              <a:latin typeface="Arial MT"/>
              <a:cs typeface="Arial MT"/>
            </a:endParaRPr>
          </a:p>
          <a:p>
            <a:r>
              <a:rPr sz="1100" b="1">
                <a:latin typeface="Arial"/>
                <a:cs typeface="Arial"/>
              </a:rPr>
              <a:t>CR</a:t>
            </a:r>
            <a:r>
              <a:rPr sz="1100" b="1" spc="-5">
                <a:latin typeface="Arial"/>
                <a:cs typeface="Arial"/>
              </a:rPr>
              <a:t>E</a:t>
            </a:r>
            <a:r>
              <a:rPr sz="1100" b="1" spc="-25">
                <a:latin typeface="Arial"/>
                <a:cs typeface="Arial"/>
              </a:rPr>
              <a:t>A</a:t>
            </a:r>
            <a:r>
              <a:rPr sz="1100" b="1" spc="0">
                <a:latin typeface="Arial"/>
                <a:cs typeface="Arial"/>
              </a:rPr>
              <a:t>/C</a:t>
            </a:r>
            <a:r>
              <a:rPr sz="1100" b="1" spc="-30">
                <a:latin typeface="Arial"/>
                <a:cs typeface="Arial"/>
              </a:rPr>
              <a:t>A</a:t>
            </a:r>
            <a:r>
              <a:rPr sz="1100" b="1" spc="0">
                <a:latin typeface="Arial"/>
                <a:cs typeface="Arial"/>
              </a:rPr>
              <a:t>U:</a:t>
            </a:r>
            <a:r>
              <a:rPr sz="1100" b="1" spc="-5">
                <a:latin typeface="Arial"/>
                <a:cs typeface="Arial"/>
              </a:rPr>
              <a:t> </a:t>
            </a:r>
            <a:endParaRPr sz="1100" b="0" spc="0">
              <a:latin typeface="Arial MT"/>
              <a:cs typeface="Arial MT"/>
            </a:endParaRPr>
          </a:p>
          <a:p>
            <a:r>
              <a:rPr sz="1100" b="1" spc="-30">
                <a:latin typeface="Arial"/>
                <a:cs typeface="Arial"/>
              </a:rPr>
              <a:t>A</a:t>
            </a:r>
            <a:r>
              <a:rPr sz="1100" b="1" spc="0">
                <a:latin typeface="Arial"/>
                <a:cs typeface="Arial"/>
              </a:rPr>
              <a:t>R</a:t>
            </a:r>
            <a:r>
              <a:rPr sz="1100" b="1" spc="5">
                <a:latin typeface="Arial"/>
                <a:cs typeface="Arial"/>
              </a:rPr>
              <a:t>T</a:t>
            </a:r>
            <a:r>
              <a:rPr sz="1100" b="1" spc="0">
                <a:latin typeface="Arial"/>
                <a:cs typeface="Arial"/>
              </a:rPr>
              <a:t>/R</a:t>
            </a:r>
            <a:r>
              <a:rPr sz="1100" b="1" spc="-10">
                <a:latin typeface="Arial"/>
                <a:cs typeface="Arial"/>
              </a:rPr>
              <a:t>R</a:t>
            </a:r>
            <a:r>
              <a:rPr sz="1100" b="1" spc="5">
                <a:latin typeface="Arial"/>
                <a:cs typeface="Arial"/>
              </a:rPr>
              <a:t>T</a:t>
            </a:r>
            <a:r>
              <a:rPr sz="1100" b="1" spc="0">
                <a:latin typeface="Arial"/>
                <a:cs typeface="Arial"/>
              </a:rPr>
              <a:t>:   </a:t>
            </a:r>
            <a:r>
              <a:rPr sz="1100" b="1" spc="30">
                <a:latin typeface="Arial"/>
                <a:cs typeface="Arial"/>
              </a:rPr>
              <a:t> </a:t>
            </a:r>
            <a:endParaRPr sz="1100" b="0" spc="0">
              <a:latin typeface="Arial MT"/>
              <a:cs typeface="Arial MT"/>
            </a:endParaRPr>
          </a:p>
        </xdr:txBody>
      </xdr:sp>
    </xdr:grpSp>
    <xdr:clientData/>
  </xdr:oneCellAnchor>
</xdr:wsDr>
</file>

<file path=xl/drawings/drawing2.xml><?xml version="1.0" encoding="utf-8"?>
<xdr:wsDr xmlns:xdr="http://schemas.openxmlformats.org/drawingml/2006/spreadsheetDrawing" xmlns:a="http://schemas.openxmlformats.org/drawingml/2006/main">
  <xdr:twoCellAnchor editAs="oneCell">
    <xdr:from>
      <xdr:col>6</xdr:col>
      <xdr:colOff>143933</xdr:colOff>
      <xdr:row>3</xdr:row>
      <xdr:rowOff>84667</xdr:rowOff>
    </xdr:from>
    <xdr:to>
      <xdr:col>7</xdr:col>
      <xdr:colOff>928793</xdr:colOff>
      <xdr:row>6</xdr:row>
      <xdr:rowOff>16243</xdr:rowOff>
    </xdr:to>
    <xdr:pic>
      <xdr:nvPicPr>
        <xdr:cNvPr id="9" name="Imagem 8">
          <a:extLst>
            <a:ext uri="{FF2B5EF4-FFF2-40B4-BE49-F238E27FC236}">
              <a16:creationId xmlns:a16="http://schemas.microsoft.com/office/drawing/2014/main" id="{AC2598D9-A1D6-4CBB-98D1-CFD305DD91C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47800" y="84667"/>
          <a:ext cx="1165860" cy="4819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10</xdr:col>
      <xdr:colOff>0</xdr:colOff>
      <xdr:row>53</xdr:row>
      <xdr:rowOff>171092</xdr:rowOff>
    </xdr:from>
    <xdr:ext cx="3378200" cy="750928"/>
    <xdr:grpSp>
      <xdr:nvGrpSpPr>
        <xdr:cNvPr id="2" name="Group 2">
          <a:extLst>
            <a:ext uri="{FF2B5EF4-FFF2-40B4-BE49-F238E27FC236}">
              <a16:creationId xmlns:a16="http://schemas.microsoft.com/office/drawing/2014/main" id="{C96A9E64-F9B2-4986-8B48-94508A4B88DC}"/>
            </a:ext>
          </a:extLst>
        </xdr:cNvPr>
        <xdr:cNvGrpSpPr/>
      </xdr:nvGrpSpPr>
      <xdr:grpSpPr>
        <a:xfrm>
          <a:off x="3333750" y="8828259"/>
          <a:ext cx="3378200" cy="750928"/>
          <a:chOff x="0" y="0"/>
          <a:chExt cx="3378200" cy="546735"/>
        </a:xfrm>
      </xdr:grpSpPr>
      <xdr:sp macro="" textlink="">
        <xdr:nvSpPr>
          <xdr:cNvPr id="3" name="Shape 3">
            <a:extLst>
              <a:ext uri="{FF2B5EF4-FFF2-40B4-BE49-F238E27FC236}">
                <a16:creationId xmlns:a16="http://schemas.microsoft.com/office/drawing/2014/main" id="{38D03650-6A6D-FD6B-89C9-1B5D96620FF9}"/>
              </a:ext>
            </a:extLst>
          </xdr:cNvPr>
          <xdr:cNvSpPr/>
        </xdr:nvSpPr>
        <xdr:spPr>
          <a:xfrm>
            <a:off x="0" y="0"/>
            <a:ext cx="3092450" cy="7620"/>
          </a:xfrm>
          <a:custGeom>
            <a:avLst/>
            <a:gdLst/>
            <a:ahLst/>
            <a:cxnLst/>
            <a:rect l="0" t="0" r="0" b="0"/>
            <a:pathLst>
              <a:path w="3092450" h="7620">
                <a:moveTo>
                  <a:pt x="3092196" y="7619"/>
                </a:moveTo>
                <a:lnTo>
                  <a:pt x="0" y="7619"/>
                </a:lnTo>
                <a:lnTo>
                  <a:pt x="0" y="0"/>
                </a:lnTo>
                <a:lnTo>
                  <a:pt x="3092196" y="0"/>
                </a:lnTo>
                <a:lnTo>
                  <a:pt x="3092196" y="7619"/>
                </a:lnTo>
                <a:close/>
              </a:path>
            </a:pathLst>
          </a:custGeom>
          <a:solidFill>
            <a:srgbClr val="000000"/>
          </a:solidFill>
        </xdr:spPr>
      </xdr:sp>
      <xdr:sp macro="" textlink="">
        <xdr:nvSpPr>
          <xdr:cNvPr id="4" name="Textbox 5">
            <a:extLst>
              <a:ext uri="{FF2B5EF4-FFF2-40B4-BE49-F238E27FC236}">
                <a16:creationId xmlns:a16="http://schemas.microsoft.com/office/drawing/2014/main" id="{F92EF466-9713-7804-75A8-BCD4BFDB0ECD}"/>
              </a:ext>
            </a:extLst>
          </xdr:cNvPr>
          <xdr:cNvSpPr txBox="1"/>
        </xdr:nvSpPr>
        <xdr:spPr>
          <a:xfrm>
            <a:off x="0" y="0"/>
            <a:ext cx="3378200" cy="546735"/>
          </a:xfrm>
          <a:prstGeom prst="rect">
            <a:avLst/>
          </a:prstGeom>
        </xdr:spPr>
        <xdr:txBody>
          <a:bodyPr vertOverflow="clip" lIns="0" tIns="0" rIns="0" bIns="0" anchor="t"/>
          <a:lstStyle/>
          <a:p>
            <a:r>
              <a:rPr sz="1100" b="0">
                <a:latin typeface="Arial MT"/>
                <a:cs typeface="Arial MT"/>
              </a:rPr>
              <a:t>Re</a:t>
            </a:r>
            <a:r>
              <a:rPr sz="1100" b="0" spc="5">
                <a:latin typeface="Arial MT"/>
                <a:cs typeface="Arial MT"/>
              </a:rPr>
              <a:t>s</a:t>
            </a:r>
            <a:r>
              <a:rPr sz="1100" b="0" spc="0">
                <a:latin typeface="Arial MT"/>
                <a:cs typeface="Arial MT"/>
              </a:rPr>
              <a:t>p</a:t>
            </a:r>
            <a:r>
              <a:rPr sz="1100" b="0" spc="5">
                <a:latin typeface="Arial MT"/>
                <a:cs typeface="Arial MT"/>
              </a:rPr>
              <a:t>o</a:t>
            </a:r>
            <a:r>
              <a:rPr sz="1100" b="0" spc="0">
                <a:latin typeface="Arial MT"/>
                <a:cs typeface="Arial MT"/>
              </a:rPr>
              <a:t>n</a:t>
            </a:r>
            <a:r>
              <a:rPr sz="1100" b="0" spc="5">
                <a:latin typeface="Arial MT"/>
                <a:cs typeface="Arial MT"/>
              </a:rPr>
              <a:t>s</a:t>
            </a:r>
            <a:r>
              <a:rPr sz="1100" b="0" spc="0">
                <a:latin typeface="Arial MT"/>
                <a:cs typeface="Arial MT"/>
              </a:rPr>
              <a:t>á</a:t>
            </a:r>
            <a:r>
              <a:rPr sz="1100" b="0" spc="10">
                <a:latin typeface="Arial MT"/>
                <a:cs typeface="Arial MT"/>
              </a:rPr>
              <a:t>v</a:t>
            </a:r>
            <a:r>
              <a:rPr sz="1100" b="0" spc="0">
                <a:latin typeface="Arial MT"/>
                <a:cs typeface="Arial MT"/>
              </a:rPr>
              <a:t>el</a:t>
            </a:r>
            <a:r>
              <a:rPr sz="1100" b="0" spc="10">
                <a:latin typeface="Arial MT"/>
                <a:cs typeface="Arial MT"/>
              </a:rPr>
              <a:t> </a:t>
            </a:r>
            <a:r>
              <a:rPr sz="1100" b="0" spc="5">
                <a:latin typeface="Arial MT"/>
                <a:cs typeface="Arial MT"/>
              </a:rPr>
              <a:t>T</a:t>
            </a:r>
            <a:r>
              <a:rPr sz="1100" b="0" spc="0">
                <a:latin typeface="Arial MT"/>
                <a:cs typeface="Arial MT"/>
              </a:rPr>
              <a:t>é</a:t>
            </a:r>
            <a:r>
              <a:rPr sz="1100" b="0" spc="5">
                <a:latin typeface="Arial MT"/>
                <a:cs typeface="Arial MT"/>
              </a:rPr>
              <a:t>c</a:t>
            </a:r>
            <a:r>
              <a:rPr sz="1100" b="0" spc="0">
                <a:latin typeface="Arial MT"/>
                <a:cs typeface="Arial MT"/>
              </a:rPr>
              <a:t>n</a:t>
            </a:r>
            <a:r>
              <a:rPr sz="1100" b="0" spc="5">
                <a:latin typeface="Arial MT"/>
                <a:cs typeface="Arial MT"/>
              </a:rPr>
              <a:t>ic</a:t>
            </a:r>
            <a:r>
              <a:rPr sz="1100" b="0" spc="0">
                <a:latin typeface="Arial MT"/>
                <a:cs typeface="Arial MT"/>
              </a:rPr>
              <a:t>o</a:t>
            </a:r>
          </a:p>
          <a:p>
            <a:r>
              <a:rPr sz="1100" b="1">
                <a:latin typeface="Arial"/>
                <a:cs typeface="Arial"/>
              </a:rPr>
              <a:t>No</a:t>
            </a:r>
            <a:r>
              <a:rPr sz="1100" b="1" spc="5">
                <a:latin typeface="Arial"/>
                <a:cs typeface="Arial"/>
              </a:rPr>
              <a:t>m</a:t>
            </a:r>
            <a:r>
              <a:rPr sz="1100" b="1" spc="0">
                <a:latin typeface="Arial"/>
                <a:cs typeface="Arial"/>
              </a:rPr>
              <a:t>e:         </a:t>
            </a:r>
            <a:r>
              <a:rPr sz="1100" b="1" spc="15">
                <a:latin typeface="Arial"/>
                <a:cs typeface="Arial"/>
              </a:rPr>
              <a:t> </a:t>
            </a:r>
            <a:endParaRPr sz="1100" b="0" spc="0">
              <a:latin typeface="Arial MT"/>
              <a:cs typeface="Arial MT"/>
            </a:endParaRPr>
          </a:p>
          <a:p>
            <a:r>
              <a:rPr sz="1100" b="1">
                <a:latin typeface="Arial"/>
                <a:cs typeface="Arial"/>
              </a:rPr>
              <a:t>CR</a:t>
            </a:r>
            <a:r>
              <a:rPr sz="1100" b="1" spc="-5">
                <a:latin typeface="Arial"/>
                <a:cs typeface="Arial"/>
              </a:rPr>
              <a:t>E</a:t>
            </a:r>
            <a:r>
              <a:rPr sz="1100" b="1" spc="-25">
                <a:latin typeface="Arial"/>
                <a:cs typeface="Arial"/>
              </a:rPr>
              <a:t>A</a:t>
            </a:r>
            <a:r>
              <a:rPr sz="1100" b="1" spc="0">
                <a:latin typeface="Arial"/>
                <a:cs typeface="Arial"/>
              </a:rPr>
              <a:t>/C</a:t>
            </a:r>
            <a:r>
              <a:rPr sz="1100" b="1" spc="-30">
                <a:latin typeface="Arial"/>
                <a:cs typeface="Arial"/>
              </a:rPr>
              <a:t>A</a:t>
            </a:r>
            <a:r>
              <a:rPr sz="1100" b="1" spc="0">
                <a:latin typeface="Arial"/>
                <a:cs typeface="Arial"/>
              </a:rPr>
              <a:t>U:</a:t>
            </a:r>
            <a:r>
              <a:rPr sz="1100" b="1" spc="-5">
                <a:latin typeface="Arial"/>
                <a:cs typeface="Arial"/>
              </a:rPr>
              <a:t> </a:t>
            </a:r>
            <a:endParaRPr sz="1100" b="0" spc="0">
              <a:latin typeface="Arial MT"/>
              <a:cs typeface="Arial MT"/>
            </a:endParaRPr>
          </a:p>
          <a:p>
            <a:r>
              <a:rPr sz="1100" b="1" spc="-30">
                <a:latin typeface="Arial"/>
                <a:cs typeface="Arial"/>
              </a:rPr>
              <a:t>A</a:t>
            </a:r>
            <a:r>
              <a:rPr sz="1100" b="1" spc="0">
                <a:latin typeface="Arial"/>
                <a:cs typeface="Arial"/>
              </a:rPr>
              <a:t>R</a:t>
            </a:r>
            <a:r>
              <a:rPr sz="1100" b="1" spc="5">
                <a:latin typeface="Arial"/>
                <a:cs typeface="Arial"/>
              </a:rPr>
              <a:t>T</a:t>
            </a:r>
            <a:r>
              <a:rPr sz="1100" b="1" spc="0">
                <a:latin typeface="Arial"/>
                <a:cs typeface="Arial"/>
              </a:rPr>
              <a:t>/R</a:t>
            </a:r>
            <a:r>
              <a:rPr sz="1100" b="1" spc="-10">
                <a:latin typeface="Arial"/>
                <a:cs typeface="Arial"/>
              </a:rPr>
              <a:t>R</a:t>
            </a:r>
            <a:r>
              <a:rPr sz="1100" b="1" spc="5">
                <a:latin typeface="Arial"/>
                <a:cs typeface="Arial"/>
              </a:rPr>
              <a:t>T</a:t>
            </a:r>
            <a:r>
              <a:rPr sz="1100" b="1" spc="0">
                <a:latin typeface="Arial"/>
                <a:cs typeface="Arial"/>
              </a:rPr>
              <a:t>:   </a:t>
            </a:r>
            <a:r>
              <a:rPr sz="1100" b="1" spc="30">
                <a:latin typeface="Arial"/>
                <a:cs typeface="Arial"/>
              </a:rPr>
              <a:t> </a:t>
            </a:r>
            <a:endParaRPr sz="1100" b="0" spc="0">
              <a:latin typeface="Arial MT"/>
              <a:cs typeface="Arial MT"/>
            </a:endParaRPr>
          </a:p>
        </xdr:txBody>
      </xdr:sp>
    </xdr:grp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Andr&#233;\Documents\01%20TRABALHO\I%20-%20Prefeitura%20Os&#243;rio\002318_20%20-%20Drenagem%20Mercado%20JC\Or&#231;amento%20-%20Drenagem%20frente%20Mercado%20JC.xls" TargetMode="External"/><Relationship Id="rId1" Type="http://schemas.openxmlformats.org/officeDocument/2006/relationships/externalLinkPath" Target="file:///D:\Andr&#233;\Documents\01%20TRABALHO\I%20-%20Prefeitura%20Os&#243;rio\002318_20%20-%20Drenagem%20Mercado%20JC\Or&#231;amento%20-%20Drenagem%20frente%20Mercado%20JC.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D:\Andr&#233;\Documents\20%20CANOAS\Acadepol\Projetos_vFinal\Proj_v_49_lotes\Sem%20estaqueamento%20de%20lotes\Planilha_M&#250;ltipla_ACADEPOL_49_lotes_sem_estaca_lotes_sinapi_09_2025.xlsm" TargetMode="External"/><Relationship Id="rId1" Type="http://schemas.openxmlformats.org/officeDocument/2006/relationships/externalLinkPath" Target="file:///D:\Andr&#233;\Documents\20%20CANOAS\Acadepol\Projetos_vFinal\Proj_v_49_lotes\Sem%20estaqueamento%20de%20lotes\Planilha_M&#250;ltipla_ACADEPOL_49_lotes_sem_estaca_lotes_sinapi_09_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ow r="1">
          <cell r="J1" t="str">
            <v>PM</v>
          </cell>
        </row>
        <row r="2">
          <cell r="J2" t="str">
            <v>v3.0.5</v>
          </cell>
        </row>
        <row r="3">
          <cell r="O3">
            <v>1</v>
          </cell>
        </row>
        <row r="4">
          <cell r="O4">
            <v>1</v>
          </cell>
        </row>
      </sheetData>
      <sheetData sheetId="1">
        <row r="5">
          <cell r="J5" t="str">
            <v>Itens de Investimento</v>
          </cell>
          <cell r="K5" t="str">
            <v>Unidades habitacionais</v>
          </cell>
          <cell r="L5">
            <v>3</v>
          </cell>
          <cell r="M5" t="str">
            <v>Equipamentos comunitários</v>
          </cell>
          <cell r="N5">
            <v>6</v>
          </cell>
          <cell r="O5" t="str">
            <v>Pavimentação</v>
          </cell>
          <cell r="P5">
            <v>6</v>
          </cell>
          <cell r="Q5" t="str">
            <v xml:space="preserve">Drenagem </v>
          </cell>
          <cell r="R5">
            <v>6</v>
          </cell>
          <cell r="S5" t="str">
            <v>Abastecimento de água</v>
          </cell>
          <cell r="T5">
            <v>11</v>
          </cell>
          <cell r="U5" t="str">
            <v>Esgotamento sanitário</v>
          </cell>
          <cell r="V5">
            <v>8</v>
          </cell>
          <cell r="W5" t="str">
            <v>Energia elétrica e iluminação pública</v>
          </cell>
          <cell r="X5">
            <v>4</v>
          </cell>
          <cell r="Y5" t="str">
            <v>Coleta e tratamento de resíduos sólidos</v>
          </cell>
          <cell r="Z5">
            <v>6</v>
          </cell>
          <cell r="AA5" t="str">
            <v xml:space="preserve">Contenção e estabilização de encostas </v>
          </cell>
          <cell r="AB5">
            <v>2</v>
          </cell>
          <cell r="AC5" t="str">
            <v>Regularização fundiária</v>
          </cell>
          <cell r="AD5">
            <v>2</v>
          </cell>
          <cell r="AE5" t="str">
            <v>Aquisição de terreno</v>
          </cell>
          <cell r="AF5">
            <v>2</v>
          </cell>
          <cell r="AG5" t="str">
            <v>Aquisição de equipamentos e insumos</v>
          </cell>
          <cell r="AH5">
            <v>1</v>
          </cell>
          <cell r="AI5" t="str">
            <v>Elaboração de estudos e projetos</v>
          </cell>
          <cell r="AJ5">
            <v>1</v>
          </cell>
          <cell r="AK5" t="str">
            <v>Instrumentos e ações em planejamento e gestão pública</v>
          </cell>
          <cell r="AL5">
            <v>1</v>
          </cell>
          <cell r="AM5" t="str">
            <v>Ações complementares às obras</v>
          </cell>
          <cell r="AN5">
            <v>3</v>
          </cell>
          <cell r="AO5" t="str">
            <v>Gerenciamento</v>
          </cell>
          <cell r="AP5">
            <v>1</v>
          </cell>
          <cell r="AQ5" t="str">
            <v>Trabalho social</v>
          </cell>
          <cell r="AR5">
            <v>4</v>
          </cell>
        </row>
        <row r="6">
          <cell r="J6" t="str">
            <v>Unidades habitacionais</v>
          </cell>
        </row>
        <row r="7">
          <cell r="F7" t="str">
            <v>PREFEITURA MUNICIPAL DE OSÓRIO</v>
          </cell>
          <cell r="J7" t="str">
            <v>Equipamentos comunitários</v>
          </cell>
        </row>
        <row r="8">
          <cell r="J8" t="str">
            <v>Pavimentação</v>
          </cell>
        </row>
        <row r="9">
          <cell r="F9" t="str">
            <v>Osório</v>
          </cell>
          <cell r="J9" t="str">
            <v xml:space="preserve">Drenagem </v>
          </cell>
        </row>
        <row r="10">
          <cell r="J10" t="str">
            <v>Abastecimento de água</v>
          </cell>
        </row>
        <row r="11">
          <cell r="J11" t="str">
            <v>Esgotamento sanitário</v>
          </cell>
        </row>
        <row r="12">
          <cell r="J12" t="str">
            <v>Energia elétrica e iluminação pública</v>
          </cell>
        </row>
        <row r="13">
          <cell r="J13" t="str">
            <v>Coleta e tratamento de resíduos sólidos</v>
          </cell>
        </row>
        <row r="14">
          <cell r="J14" t="str">
            <v xml:space="preserve">Contenção e estabilização de encostas </v>
          </cell>
        </row>
        <row r="15">
          <cell r="J15" t="str">
            <v>Regularização fundiária</v>
          </cell>
        </row>
        <row r="16">
          <cell r="J16" t="str">
            <v>Aquisição de terreno</v>
          </cell>
        </row>
        <row r="17">
          <cell r="J17" t="str">
            <v>Aquisição de equipamentos e insumos</v>
          </cell>
        </row>
        <row r="18">
          <cell r="J18" t="str">
            <v>Elaboração de estudos e projetos</v>
          </cell>
        </row>
        <row r="19">
          <cell r="F19" t="str">
            <v>Drenagem Pluvial</v>
          </cell>
          <cell r="J19" t="str">
            <v>Instrumentos e ações em planejamento e gestão pública</v>
          </cell>
        </row>
        <row r="20">
          <cell r="F20" t="str">
            <v>Esquina da Av. Brasil com Rua Faustino S. Nascimento</v>
          </cell>
          <cell r="J20" t="str">
            <v>Ações complementares às obras</v>
          </cell>
        </row>
        <row r="21">
          <cell r="F21" t="str">
            <v>NÃO DESONERADO</v>
          </cell>
          <cell r="J21" t="str">
            <v>Gerenciamento</v>
          </cell>
        </row>
        <row r="22">
          <cell r="J22" t="str">
            <v>Trabalho social</v>
          </cell>
        </row>
        <row r="25">
          <cell r="F25" t="str">
            <v>Eng. André Luís Abitante</v>
          </cell>
        </row>
        <row r="26">
          <cell r="F26" t="str">
            <v>RS 125.460</v>
          </cell>
        </row>
        <row r="53">
          <cell r="F53" t="str">
            <v>André Luís Abitante</v>
          </cell>
        </row>
        <row r="54">
          <cell r="F54" t="str">
            <v>Eng. Civil</v>
          </cell>
        </row>
        <row r="55">
          <cell r="F55" t="str">
            <v>RS 125.460</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row r="8">
          <cell r="F8" t="str">
            <v>'[Referência 10-2019.xls]Banco'!$a5:$a$65536</v>
          </cell>
          <cell r="AF8" t="b">
            <v>1</v>
          </cell>
        </row>
        <row r="10">
          <cell r="AF10" t="b">
            <v>1</v>
          </cell>
        </row>
        <row r="11">
          <cell r="AF11" t="b">
            <v>1</v>
          </cell>
        </row>
        <row r="15">
          <cell r="C15" t="str">
            <v>L</v>
          </cell>
          <cell r="D15">
            <v>24</v>
          </cell>
          <cell r="M15" t="str">
            <v>LOTE</v>
          </cell>
          <cell r="O15" t="str">
            <v>Esquina da Av. Brasil com Rua Faustino S. Nascimento</v>
          </cell>
          <cell r="X15">
            <v>28761.750000000004</v>
          </cell>
          <cell r="Z15" t="str">
            <v/>
          </cell>
          <cell r="AA15">
            <v>28761.750000000004</v>
          </cell>
          <cell r="AB15">
            <v>0</v>
          </cell>
        </row>
        <row r="16">
          <cell r="X16">
            <v>28761.75</v>
          </cell>
          <cell r="Z16" t="str">
            <v/>
          </cell>
          <cell r="AA16">
            <v>28761.750000000004</v>
          </cell>
          <cell r="AB16">
            <v>0</v>
          </cell>
        </row>
        <row r="17">
          <cell r="X17">
            <v>10503.41</v>
          </cell>
          <cell r="Z17" t="str">
            <v/>
          </cell>
          <cell r="AA17">
            <v>10503.410000000002</v>
          </cell>
          <cell r="AB17">
            <v>0</v>
          </cell>
        </row>
        <row r="18">
          <cell r="X18">
            <v>905.78</v>
          </cell>
          <cell r="Z18" t="str">
            <v>RA</v>
          </cell>
          <cell r="AA18">
            <v>905.78</v>
          </cell>
          <cell r="AB18">
            <v>0</v>
          </cell>
        </row>
        <row r="19">
          <cell r="X19">
            <v>435.37</v>
          </cell>
          <cell r="Z19" t="str">
            <v>RA</v>
          </cell>
          <cell r="AA19">
            <v>435.37</v>
          </cell>
          <cell r="AB19">
            <v>0</v>
          </cell>
        </row>
        <row r="20">
          <cell r="X20">
            <v>1474.2</v>
          </cell>
          <cell r="Z20" t="str">
            <v>RA</v>
          </cell>
          <cell r="AA20">
            <v>1474.2</v>
          </cell>
          <cell r="AB20">
            <v>0</v>
          </cell>
        </row>
        <row r="21">
          <cell r="X21">
            <v>132.30000000000001</v>
          </cell>
          <cell r="Z21" t="str">
            <v>RA</v>
          </cell>
          <cell r="AA21">
            <v>132.30000000000001</v>
          </cell>
          <cell r="AB21">
            <v>0</v>
          </cell>
        </row>
        <row r="22">
          <cell r="X22">
            <v>1254</v>
          </cell>
          <cell r="Z22" t="str">
            <v>RA</v>
          </cell>
          <cell r="AA22">
            <v>1254</v>
          </cell>
          <cell r="AB22">
            <v>0</v>
          </cell>
        </row>
        <row r="23">
          <cell r="X23">
            <v>639.36</v>
          </cell>
          <cell r="Z23" t="str">
            <v>RA</v>
          </cell>
          <cell r="AA23">
            <v>639.36</v>
          </cell>
          <cell r="AB23">
            <v>0</v>
          </cell>
        </row>
        <row r="24">
          <cell r="X24">
            <v>3569.6</v>
          </cell>
          <cell r="Z24" t="str">
            <v>RA</v>
          </cell>
          <cell r="AA24">
            <v>3569.6</v>
          </cell>
          <cell r="AB24">
            <v>0</v>
          </cell>
        </row>
        <row r="25">
          <cell r="X25">
            <v>1733.04</v>
          </cell>
          <cell r="Z25" t="str">
            <v>RA</v>
          </cell>
          <cell r="AA25">
            <v>1733.04</v>
          </cell>
          <cell r="AB25">
            <v>0</v>
          </cell>
        </row>
        <row r="26">
          <cell r="X26">
            <v>359.76</v>
          </cell>
          <cell r="Z26" t="str">
            <v>RA</v>
          </cell>
          <cell r="AA26">
            <v>359.76</v>
          </cell>
          <cell r="AB26">
            <v>0</v>
          </cell>
        </row>
        <row r="27">
          <cell r="X27">
            <v>13345.64</v>
          </cell>
          <cell r="Z27" t="str">
            <v/>
          </cell>
          <cell r="AA27">
            <v>13345.640000000001</v>
          </cell>
          <cell r="AB27">
            <v>0</v>
          </cell>
        </row>
        <row r="28">
          <cell r="X28">
            <v>104.44</v>
          </cell>
          <cell r="Z28" t="str">
            <v>RA</v>
          </cell>
          <cell r="AA28">
            <v>104.44</v>
          </cell>
          <cell r="AB28">
            <v>0</v>
          </cell>
        </row>
        <row r="29">
          <cell r="X29">
            <v>213.67</v>
          </cell>
          <cell r="Z29" t="str">
            <v>RA</v>
          </cell>
          <cell r="AA29">
            <v>213.67</v>
          </cell>
          <cell r="AB29">
            <v>0</v>
          </cell>
        </row>
        <row r="30">
          <cell r="X30">
            <v>8393.19</v>
          </cell>
          <cell r="Z30" t="str">
            <v>RA</v>
          </cell>
          <cell r="AA30">
            <v>8393.19</v>
          </cell>
          <cell r="AB30">
            <v>0</v>
          </cell>
        </row>
        <row r="31">
          <cell r="X31">
            <v>3003.94</v>
          </cell>
          <cell r="Z31" t="str">
            <v>RA</v>
          </cell>
          <cell r="AA31">
            <v>3003.94</v>
          </cell>
          <cell r="AB31">
            <v>0</v>
          </cell>
        </row>
        <row r="32">
          <cell r="X32">
            <v>918.82</v>
          </cell>
          <cell r="Z32" t="str">
            <v>RA</v>
          </cell>
          <cell r="AA32">
            <v>918.82</v>
          </cell>
          <cell r="AB32">
            <v>0</v>
          </cell>
        </row>
        <row r="33">
          <cell r="X33">
            <v>711.58</v>
          </cell>
          <cell r="Z33" t="str">
            <v>RA</v>
          </cell>
          <cell r="AA33">
            <v>711.58</v>
          </cell>
          <cell r="AB33">
            <v>0</v>
          </cell>
        </row>
        <row r="34">
          <cell r="X34">
            <v>4912.7</v>
          </cell>
          <cell r="Z34" t="str">
            <v/>
          </cell>
          <cell r="AA34">
            <v>4912.7</v>
          </cell>
          <cell r="AB34">
            <v>0</v>
          </cell>
        </row>
        <row r="35">
          <cell r="X35">
            <v>732.58</v>
          </cell>
          <cell r="Z35" t="str">
            <v>RA</v>
          </cell>
          <cell r="AA35">
            <v>732.58</v>
          </cell>
          <cell r="AB35">
            <v>0</v>
          </cell>
        </row>
        <row r="36">
          <cell r="X36">
            <v>92.94</v>
          </cell>
          <cell r="Z36" t="str">
            <v>RA</v>
          </cell>
          <cell r="AA36">
            <v>92.94</v>
          </cell>
          <cell r="AB36">
            <v>0</v>
          </cell>
        </row>
        <row r="37">
          <cell r="X37">
            <v>539.4</v>
          </cell>
          <cell r="Z37" t="str">
            <v>RA</v>
          </cell>
          <cell r="AA37">
            <v>539.4</v>
          </cell>
          <cell r="AB37">
            <v>0</v>
          </cell>
        </row>
        <row r="38">
          <cell r="X38">
            <v>3519.84</v>
          </cell>
          <cell r="Z38" t="str">
            <v>RA</v>
          </cell>
          <cell r="AA38">
            <v>3519.84</v>
          </cell>
          <cell r="AB38">
            <v>0</v>
          </cell>
        </row>
        <row r="39">
          <cell r="X39">
            <v>27.94</v>
          </cell>
          <cell r="Z39" t="str">
            <v>RA</v>
          </cell>
          <cell r="AA39">
            <v>27.94</v>
          </cell>
          <cell r="AB39">
            <v>0</v>
          </cell>
        </row>
      </sheetData>
      <sheetData sheetId="5">
        <row r="12">
          <cell r="A12" t="str">
            <v>Manual</v>
          </cell>
          <cell r="Q12" t="str">
            <v>SERVIÇOS INICIAIS</v>
          </cell>
          <cell r="AA12" t="str">
            <v>.</v>
          </cell>
        </row>
        <row r="15">
          <cell r="M15">
            <v>0</v>
          </cell>
          <cell r="Q15">
            <v>22943.27</v>
          </cell>
          <cell r="AB15">
            <v>22943.27</v>
          </cell>
          <cell r="AC15">
            <v>4912.7</v>
          </cell>
          <cell r="AD15">
            <v>0</v>
          </cell>
          <cell r="AE15">
            <v>0</v>
          </cell>
          <cell r="AF15">
            <v>0</v>
          </cell>
          <cell r="AG15">
            <v>0</v>
          </cell>
          <cell r="AH15">
            <v>0</v>
          </cell>
          <cell r="AI15">
            <v>0</v>
          </cell>
          <cell r="AJ15">
            <v>0</v>
          </cell>
          <cell r="AK15">
            <v>0</v>
          </cell>
          <cell r="AM15">
            <v>1000000000000</v>
          </cell>
          <cell r="AN15">
            <v>1000000000000</v>
          </cell>
          <cell r="AO15">
            <v>1000000000000</v>
          </cell>
          <cell r="AP15">
            <v>1000000000000</v>
          </cell>
          <cell r="AQ15">
            <v>1000000000000</v>
          </cell>
          <cell r="AR15">
            <v>1000000000000</v>
          </cell>
          <cell r="AS15">
            <v>1000000000000</v>
          </cell>
          <cell r="AT15">
            <v>1000000000000</v>
          </cell>
          <cell r="AU15">
            <v>1000000000000</v>
          </cell>
          <cell r="AV15">
            <v>1000000000000</v>
          </cell>
        </row>
        <row r="16">
          <cell r="M16" t="str">
            <v/>
          </cell>
          <cell r="AB16">
            <v>0</v>
          </cell>
          <cell r="AC16">
            <v>0</v>
          </cell>
          <cell r="AD16">
            <v>0</v>
          </cell>
          <cell r="AE16">
            <v>0</v>
          </cell>
          <cell r="AF16">
            <v>0</v>
          </cell>
          <cell r="AG16">
            <v>0</v>
          </cell>
          <cell r="AH16">
            <v>0</v>
          </cell>
          <cell r="AI16">
            <v>0</v>
          </cell>
          <cell r="AJ16">
            <v>0</v>
          </cell>
          <cell r="AK16">
            <v>0</v>
          </cell>
          <cell r="AM16">
            <v>0</v>
          </cell>
          <cell r="AN16">
            <v>0</v>
          </cell>
          <cell r="AO16">
            <v>0</v>
          </cell>
          <cell r="AP16">
            <v>0</v>
          </cell>
          <cell r="AQ16">
            <v>0</v>
          </cell>
          <cell r="AR16">
            <v>0</v>
          </cell>
          <cell r="AS16">
            <v>0</v>
          </cell>
          <cell r="AT16">
            <v>0</v>
          </cell>
          <cell r="AU16">
            <v>0</v>
          </cell>
          <cell r="AV16">
            <v>0</v>
          </cell>
        </row>
        <row r="17">
          <cell r="M17" t="str">
            <v/>
          </cell>
          <cell r="AB17">
            <v>0</v>
          </cell>
          <cell r="AC17">
            <v>0</v>
          </cell>
          <cell r="AD17">
            <v>0</v>
          </cell>
          <cell r="AE17">
            <v>0</v>
          </cell>
          <cell r="AF17">
            <v>0</v>
          </cell>
          <cell r="AG17">
            <v>0</v>
          </cell>
          <cell r="AH17">
            <v>0</v>
          </cell>
          <cell r="AI17">
            <v>0</v>
          </cell>
          <cell r="AJ17">
            <v>0</v>
          </cell>
          <cell r="AK17">
            <v>0</v>
          </cell>
          <cell r="AM17">
            <v>0</v>
          </cell>
          <cell r="AN17">
            <v>0</v>
          </cell>
          <cell r="AO17">
            <v>0</v>
          </cell>
          <cell r="AP17">
            <v>0</v>
          </cell>
          <cell r="AQ17">
            <v>0</v>
          </cell>
          <cell r="AR17">
            <v>0</v>
          </cell>
          <cell r="AS17">
            <v>0</v>
          </cell>
          <cell r="AT17">
            <v>0</v>
          </cell>
          <cell r="AU17">
            <v>0</v>
          </cell>
          <cell r="AV17">
            <v>0</v>
          </cell>
        </row>
        <row r="18">
          <cell r="M18">
            <v>1</v>
          </cell>
          <cell r="AB18">
            <v>0</v>
          </cell>
          <cell r="AC18">
            <v>0</v>
          </cell>
          <cell r="AD18">
            <v>0</v>
          </cell>
          <cell r="AE18">
            <v>0</v>
          </cell>
          <cell r="AF18">
            <v>0</v>
          </cell>
          <cell r="AG18">
            <v>0</v>
          </cell>
          <cell r="AH18">
            <v>0</v>
          </cell>
          <cell r="AI18">
            <v>0</v>
          </cell>
          <cell r="AJ18">
            <v>0</v>
          </cell>
          <cell r="AK18">
            <v>0</v>
          </cell>
          <cell r="AM18">
            <v>0</v>
          </cell>
          <cell r="AN18">
            <v>0</v>
          </cell>
          <cell r="AO18">
            <v>0</v>
          </cell>
          <cell r="AP18">
            <v>0</v>
          </cell>
          <cell r="AQ18">
            <v>0</v>
          </cell>
          <cell r="AR18">
            <v>0</v>
          </cell>
          <cell r="AS18">
            <v>0</v>
          </cell>
          <cell r="AT18">
            <v>0</v>
          </cell>
          <cell r="AU18">
            <v>0</v>
          </cell>
          <cell r="AV18">
            <v>0</v>
          </cell>
        </row>
        <row r="19">
          <cell r="M19">
            <v>2</v>
          </cell>
          <cell r="AB19">
            <v>435.37</v>
          </cell>
          <cell r="AC19">
            <v>0</v>
          </cell>
          <cell r="AD19">
            <v>0</v>
          </cell>
          <cell r="AE19">
            <v>0</v>
          </cell>
          <cell r="AF19">
            <v>0</v>
          </cell>
          <cell r="AG19">
            <v>0</v>
          </cell>
          <cell r="AH19">
            <v>0</v>
          </cell>
          <cell r="AI19">
            <v>0</v>
          </cell>
          <cell r="AJ19">
            <v>0</v>
          </cell>
          <cell r="AK19">
            <v>0</v>
          </cell>
          <cell r="AM19">
            <v>1</v>
          </cell>
          <cell r="AN19">
            <v>1000000000000</v>
          </cell>
          <cell r="AO19">
            <v>1000000000000</v>
          </cell>
          <cell r="AP19">
            <v>1000000000000</v>
          </cell>
          <cell r="AQ19">
            <v>1000000000000</v>
          </cell>
          <cell r="AR19">
            <v>1000000000000</v>
          </cell>
          <cell r="AS19">
            <v>1000000000000</v>
          </cell>
          <cell r="AT19">
            <v>1000000000000</v>
          </cell>
          <cell r="AU19">
            <v>1000000000000</v>
          </cell>
          <cell r="AV19">
            <v>1000000000000</v>
          </cell>
        </row>
        <row r="20">
          <cell r="M20">
            <v>2</v>
          </cell>
          <cell r="AB20">
            <v>1474.2</v>
          </cell>
          <cell r="AC20">
            <v>0</v>
          </cell>
          <cell r="AD20">
            <v>0</v>
          </cell>
          <cell r="AE20">
            <v>0</v>
          </cell>
          <cell r="AF20">
            <v>0</v>
          </cell>
          <cell r="AG20">
            <v>0</v>
          </cell>
          <cell r="AH20">
            <v>0</v>
          </cell>
          <cell r="AI20">
            <v>0</v>
          </cell>
          <cell r="AJ20">
            <v>0</v>
          </cell>
          <cell r="AK20">
            <v>0</v>
          </cell>
          <cell r="AM20">
            <v>1</v>
          </cell>
          <cell r="AN20">
            <v>1000000000000</v>
          </cell>
          <cell r="AO20">
            <v>1000000000000</v>
          </cell>
          <cell r="AP20">
            <v>1000000000000</v>
          </cell>
          <cell r="AQ20">
            <v>1000000000000</v>
          </cell>
          <cell r="AR20">
            <v>1000000000000</v>
          </cell>
          <cell r="AS20">
            <v>1000000000000</v>
          </cell>
          <cell r="AT20">
            <v>1000000000000</v>
          </cell>
          <cell r="AU20">
            <v>1000000000000</v>
          </cell>
          <cell r="AV20">
            <v>1000000000000</v>
          </cell>
        </row>
        <row r="21">
          <cell r="M21">
            <v>2</v>
          </cell>
          <cell r="AB21">
            <v>132.30000000000001</v>
          </cell>
          <cell r="AC21">
            <v>0</v>
          </cell>
          <cell r="AD21">
            <v>0</v>
          </cell>
          <cell r="AE21">
            <v>0</v>
          </cell>
          <cell r="AF21">
            <v>0</v>
          </cell>
          <cell r="AG21">
            <v>0</v>
          </cell>
          <cell r="AH21">
            <v>0</v>
          </cell>
          <cell r="AI21">
            <v>0</v>
          </cell>
          <cell r="AJ21">
            <v>0</v>
          </cell>
          <cell r="AK21">
            <v>0</v>
          </cell>
          <cell r="AM21">
            <v>1</v>
          </cell>
          <cell r="AN21">
            <v>1000000000000</v>
          </cell>
          <cell r="AO21">
            <v>1000000000000</v>
          </cell>
          <cell r="AP21">
            <v>1000000000000</v>
          </cell>
          <cell r="AQ21">
            <v>1000000000000</v>
          </cell>
          <cell r="AR21">
            <v>1000000000000</v>
          </cell>
          <cell r="AS21">
            <v>1000000000000</v>
          </cell>
          <cell r="AT21">
            <v>1000000000000</v>
          </cell>
          <cell r="AU21">
            <v>1000000000000</v>
          </cell>
          <cell r="AV21">
            <v>1000000000000</v>
          </cell>
        </row>
        <row r="22">
          <cell r="M22">
            <v>2</v>
          </cell>
          <cell r="AB22">
            <v>1254</v>
          </cell>
          <cell r="AC22">
            <v>0</v>
          </cell>
          <cell r="AD22">
            <v>0</v>
          </cell>
          <cell r="AE22">
            <v>0</v>
          </cell>
          <cell r="AF22">
            <v>0</v>
          </cell>
          <cell r="AG22">
            <v>0</v>
          </cell>
          <cell r="AH22">
            <v>0</v>
          </cell>
          <cell r="AI22">
            <v>0</v>
          </cell>
          <cell r="AJ22">
            <v>0</v>
          </cell>
          <cell r="AK22">
            <v>0</v>
          </cell>
          <cell r="AM22">
            <v>1</v>
          </cell>
          <cell r="AN22">
            <v>1000000000000</v>
          </cell>
          <cell r="AO22">
            <v>1000000000000</v>
          </cell>
          <cell r="AP22">
            <v>1000000000000</v>
          </cell>
          <cell r="AQ22">
            <v>1000000000000</v>
          </cell>
          <cell r="AR22">
            <v>1000000000000</v>
          </cell>
          <cell r="AS22">
            <v>1000000000000</v>
          </cell>
          <cell r="AT22">
            <v>1000000000000</v>
          </cell>
          <cell r="AU22">
            <v>1000000000000</v>
          </cell>
          <cell r="AV22">
            <v>1000000000000</v>
          </cell>
        </row>
        <row r="23">
          <cell r="M23">
            <v>2</v>
          </cell>
          <cell r="AB23">
            <v>639.36</v>
          </cell>
          <cell r="AC23">
            <v>0</v>
          </cell>
          <cell r="AD23">
            <v>0</v>
          </cell>
          <cell r="AE23">
            <v>0</v>
          </cell>
          <cell r="AF23">
            <v>0</v>
          </cell>
          <cell r="AG23">
            <v>0</v>
          </cell>
          <cell r="AH23">
            <v>0</v>
          </cell>
          <cell r="AI23">
            <v>0</v>
          </cell>
          <cell r="AJ23">
            <v>0</v>
          </cell>
          <cell r="AK23">
            <v>0</v>
          </cell>
          <cell r="AM23">
            <v>1</v>
          </cell>
          <cell r="AN23">
            <v>1000000000000</v>
          </cell>
          <cell r="AO23">
            <v>1000000000000</v>
          </cell>
          <cell r="AP23">
            <v>1000000000000</v>
          </cell>
          <cell r="AQ23">
            <v>1000000000000</v>
          </cell>
          <cell r="AR23">
            <v>1000000000000</v>
          </cell>
          <cell r="AS23">
            <v>1000000000000</v>
          </cell>
          <cell r="AT23">
            <v>1000000000000</v>
          </cell>
          <cell r="AU23">
            <v>1000000000000</v>
          </cell>
          <cell r="AV23">
            <v>1000000000000</v>
          </cell>
        </row>
        <row r="24">
          <cell r="M24">
            <v>2</v>
          </cell>
          <cell r="AB24">
            <v>3569.6</v>
          </cell>
          <cell r="AC24">
            <v>0</v>
          </cell>
          <cell r="AD24">
            <v>0</v>
          </cell>
          <cell r="AE24">
            <v>0</v>
          </cell>
          <cell r="AF24">
            <v>0</v>
          </cell>
          <cell r="AG24">
            <v>0</v>
          </cell>
          <cell r="AH24">
            <v>0</v>
          </cell>
          <cell r="AI24">
            <v>0</v>
          </cell>
          <cell r="AJ24">
            <v>0</v>
          </cell>
          <cell r="AK24">
            <v>0</v>
          </cell>
          <cell r="AM24">
            <v>1</v>
          </cell>
          <cell r="AN24">
            <v>1000000000000</v>
          </cell>
          <cell r="AO24">
            <v>1000000000000</v>
          </cell>
          <cell r="AP24">
            <v>1000000000000</v>
          </cell>
          <cell r="AQ24">
            <v>1000000000000</v>
          </cell>
          <cell r="AR24">
            <v>1000000000000</v>
          </cell>
          <cell r="AS24">
            <v>1000000000000</v>
          </cell>
          <cell r="AT24">
            <v>1000000000000</v>
          </cell>
          <cell r="AU24">
            <v>1000000000000</v>
          </cell>
          <cell r="AV24">
            <v>1000000000000</v>
          </cell>
        </row>
        <row r="25">
          <cell r="M25">
            <v>2</v>
          </cell>
          <cell r="AB25">
            <v>1733.04</v>
          </cell>
          <cell r="AC25">
            <v>0</v>
          </cell>
          <cell r="AD25">
            <v>0</v>
          </cell>
          <cell r="AE25">
            <v>0</v>
          </cell>
          <cell r="AF25">
            <v>0</v>
          </cell>
          <cell r="AG25">
            <v>0</v>
          </cell>
          <cell r="AH25">
            <v>0</v>
          </cell>
          <cell r="AI25">
            <v>0</v>
          </cell>
          <cell r="AJ25">
            <v>0</v>
          </cell>
          <cell r="AK25">
            <v>0</v>
          </cell>
          <cell r="AM25">
            <v>1</v>
          </cell>
          <cell r="AN25">
            <v>1000000000000</v>
          </cell>
          <cell r="AO25">
            <v>1000000000000</v>
          </cell>
          <cell r="AP25">
            <v>1000000000000</v>
          </cell>
          <cell r="AQ25">
            <v>1000000000000</v>
          </cell>
          <cell r="AR25">
            <v>1000000000000</v>
          </cell>
          <cell r="AS25">
            <v>1000000000000</v>
          </cell>
          <cell r="AT25">
            <v>1000000000000</v>
          </cell>
          <cell r="AU25">
            <v>1000000000000</v>
          </cell>
          <cell r="AV25">
            <v>1000000000000</v>
          </cell>
        </row>
        <row r="26">
          <cell r="M26">
            <v>2</v>
          </cell>
          <cell r="AB26">
            <v>359.76</v>
          </cell>
          <cell r="AC26">
            <v>0</v>
          </cell>
          <cell r="AD26">
            <v>0</v>
          </cell>
          <cell r="AE26">
            <v>0</v>
          </cell>
          <cell r="AF26">
            <v>0</v>
          </cell>
          <cell r="AG26">
            <v>0</v>
          </cell>
          <cell r="AH26">
            <v>0</v>
          </cell>
          <cell r="AI26">
            <v>0</v>
          </cell>
          <cell r="AJ26">
            <v>0</v>
          </cell>
          <cell r="AK26">
            <v>0</v>
          </cell>
          <cell r="AM26">
            <v>1</v>
          </cell>
          <cell r="AN26">
            <v>1000000000000</v>
          </cell>
          <cell r="AO26">
            <v>1000000000000</v>
          </cell>
          <cell r="AP26">
            <v>1000000000000</v>
          </cell>
          <cell r="AQ26">
            <v>1000000000000</v>
          </cell>
          <cell r="AR26">
            <v>1000000000000</v>
          </cell>
          <cell r="AS26">
            <v>1000000000000</v>
          </cell>
          <cell r="AT26">
            <v>1000000000000</v>
          </cell>
          <cell r="AU26">
            <v>1000000000000</v>
          </cell>
          <cell r="AV26">
            <v>1000000000000</v>
          </cell>
        </row>
        <row r="27">
          <cell r="M27" t="str">
            <v/>
          </cell>
          <cell r="AB27">
            <v>0</v>
          </cell>
          <cell r="AC27">
            <v>0</v>
          </cell>
          <cell r="AD27">
            <v>0</v>
          </cell>
          <cell r="AE27">
            <v>0</v>
          </cell>
          <cell r="AF27">
            <v>0</v>
          </cell>
          <cell r="AG27">
            <v>0</v>
          </cell>
          <cell r="AH27">
            <v>0</v>
          </cell>
          <cell r="AI27">
            <v>0</v>
          </cell>
          <cell r="AJ27">
            <v>0</v>
          </cell>
          <cell r="AK27">
            <v>0</v>
          </cell>
          <cell r="AM27">
            <v>0</v>
          </cell>
          <cell r="AN27">
            <v>0</v>
          </cell>
          <cell r="AO27">
            <v>0</v>
          </cell>
          <cell r="AP27">
            <v>0</v>
          </cell>
          <cell r="AQ27">
            <v>0</v>
          </cell>
          <cell r="AR27">
            <v>0</v>
          </cell>
          <cell r="AS27">
            <v>0</v>
          </cell>
          <cell r="AT27">
            <v>0</v>
          </cell>
          <cell r="AU27">
            <v>0</v>
          </cell>
          <cell r="AV27">
            <v>0</v>
          </cell>
        </row>
        <row r="28">
          <cell r="M28">
            <v>3</v>
          </cell>
          <cell r="AB28">
            <v>104.44</v>
          </cell>
          <cell r="AC28">
            <v>0</v>
          </cell>
          <cell r="AD28">
            <v>0</v>
          </cell>
          <cell r="AE28">
            <v>0</v>
          </cell>
          <cell r="AF28">
            <v>0</v>
          </cell>
          <cell r="AG28">
            <v>0</v>
          </cell>
          <cell r="AH28">
            <v>0</v>
          </cell>
          <cell r="AI28">
            <v>0</v>
          </cell>
          <cell r="AJ28">
            <v>0</v>
          </cell>
          <cell r="AK28">
            <v>0</v>
          </cell>
          <cell r="AM28">
            <v>1</v>
          </cell>
          <cell r="AN28">
            <v>1000000000000</v>
          </cell>
          <cell r="AO28">
            <v>1000000000000</v>
          </cell>
          <cell r="AP28">
            <v>1000000000000</v>
          </cell>
          <cell r="AQ28">
            <v>1000000000000</v>
          </cell>
          <cell r="AR28">
            <v>1000000000000</v>
          </cell>
          <cell r="AS28">
            <v>1000000000000</v>
          </cell>
          <cell r="AT28">
            <v>1000000000000</v>
          </cell>
          <cell r="AU28">
            <v>1000000000000</v>
          </cell>
          <cell r="AV28">
            <v>1000000000000</v>
          </cell>
        </row>
        <row r="29">
          <cell r="M29">
            <v>3</v>
          </cell>
          <cell r="AB29">
            <v>213.67</v>
          </cell>
          <cell r="AC29">
            <v>0</v>
          </cell>
          <cell r="AD29">
            <v>0</v>
          </cell>
          <cell r="AE29">
            <v>0</v>
          </cell>
          <cell r="AF29">
            <v>0</v>
          </cell>
          <cell r="AG29">
            <v>0</v>
          </cell>
          <cell r="AH29">
            <v>0</v>
          </cell>
          <cell r="AI29">
            <v>0</v>
          </cell>
          <cell r="AJ29">
            <v>0</v>
          </cell>
          <cell r="AK29">
            <v>0</v>
          </cell>
          <cell r="AM29">
            <v>1</v>
          </cell>
          <cell r="AN29">
            <v>1000000000000</v>
          </cell>
          <cell r="AO29">
            <v>1000000000000</v>
          </cell>
          <cell r="AP29">
            <v>1000000000000</v>
          </cell>
          <cell r="AQ29">
            <v>1000000000000</v>
          </cell>
          <cell r="AR29">
            <v>1000000000000</v>
          </cell>
          <cell r="AS29">
            <v>1000000000000</v>
          </cell>
          <cell r="AT29">
            <v>1000000000000</v>
          </cell>
          <cell r="AU29">
            <v>1000000000000</v>
          </cell>
          <cell r="AV29">
            <v>1000000000000</v>
          </cell>
        </row>
        <row r="30">
          <cell r="M30">
            <v>3</v>
          </cell>
          <cell r="AB30">
            <v>8393.19</v>
          </cell>
          <cell r="AC30">
            <v>0</v>
          </cell>
          <cell r="AD30">
            <v>0</v>
          </cell>
          <cell r="AE30">
            <v>0</v>
          </cell>
          <cell r="AF30">
            <v>0</v>
          </cell>
          <cell r="AG30">
            <v>0</v>
          </cell>
          <cell r="AH30">
            <v>0</v>
          </cell>
          <cell r="AI30">
            <v>0</v>
          </cell>
          <cell r="AJ30">
            <v>0</v>
          </cell>
          <cell r="AK30">
            <v>0</v>
          </cell>
          <cell r="AM30">
            <v>1</v>
          </cell>
          <cell r="AN30">
            <v>1000000000000</v>
          </cell>
          <cell r="AO30">
            <v>1000000000000</v>
          </cell>
          <cell r="AP30">
            <v>1000000000000</v>
          </cell>
          <cell r="AQ30">
            <v>1000000000000</v>
          </cell>
          <cell r="AR30">
            <v>1000000000000</v>
          </cell>
          <cell r="AS30">
            <v>1000000000000</v>
          </cell>
          <cell r="AT30">
            <v>1000000000000</v>
          </cell>
          <cell r="AU30">
            <v>1000000000000</v>
          </cell>
          <cell r="AV30">
            <v>1000000000000</v>
          </cell>
        </row>
        <row r="31">
          <cell r="M31">
            <v>3</v>
          </cell>
          <cell r="AB31">
            <v>3003.94</v>
          </cell>
          <cell r="AC31">
            <v>0</v>
          </cell>
          <cell r="AD31">
            <v>0</v>
          </cell>
          <cell r="AE31">
            <v>0</v>
          </cell>
          <cell r="AF31">
            <v>0</v>
          </cell>
          <cell r="AG31">
            <v>0</v>
          </cell>
          <cell r="AH31">
            <v>0</v>
          </cell>
          <cell r="AI31">
            <v>0</v>
          </cell>
          <cell r="AJ31">
            <v>0</v>
          </cell>
          <cell r="AK31">
            <v>0</v>
          </cell>
          <cell r="AM31">
            <v>1</v>
          </cell>
          <cell r="AN31">
            <v>1000000000000</v>
          </cell>
          <cell r="AO31">
            <v>1000000000000</v>
          </cell>
          <cell r="AP31">
            <v>1000000000000</v>
          </cell>
          <cell r="AQ31">
            <v>1000000000000</v>
          </cell>
          <cell r="AR31">
            <v>1000000000000</v>
          </cell>
          <cell r="AS31">
            <v>1000000000000</v>
          </cell>
          <cell r="AT31">
            <v>1000000000000</v>
          </cell>
          <cell r="AU31">
            <v>1000000000000</v>
          </cell>
          <cell r="AV31">
            <v>1000000000000</v>
          </cell>
        </row>
        <row r="32">
          <cell r="M32">
            <v>3</v>
          </cell>
          <cell r="AB32">
            <v>918.82</v>
          </cell>
          <cell r="AC32">
            <v>0</v>
          </cell>
          <cell r="AD32">
            <v>0</v>
          </cell>
          <cell r="AE32">
            <v>0</v>
          </cell>
          <cell r="AF32">
            <v>0</v>
          </cell>
          <cell r="AG32">
            <v>0</v>
          </cell>
          <cell r="AH32">
            <v>0</v>
          </cell>
          <cell r="AI32">
            <v>0</v>
          </cell>
          <cell r="AJ32">
            <v>0</v>
          </cell>
          <cell r="AK32">
            <v>0</v>
          </cell>
          <cell r="AM32">
            <v>1</v>
          </cell>
          <cell r="AN32">
            <v>1000000000000</v>
          </cell>
          <cell r="AO32">
            <v>1000000000000</v>
          </cell>
          <cell r="AP32">
            <v>1000000000000</v>
          </cell>
          <cell r="AQ32">
            <v>1000000000000</v>
          </cell>
          <cell r="AR32">
            <v>1000000000000</v>
          </cell>
          <cell r="AS32">
            <v>1000000000000</v>
          </cell>
          <cell r="AT32">
            <v>1000000000000</v>
          </cell>
          <cell r="AU32">
            <v>1000000000000</v>
          </cell>
          <cell r="AV32">
            <v>1000000000000</v>
          </cell>
        </row>
        <row r="33">
          <cell r="M33">
            <v>3</v>
          </cell>
          <cell r="AB33">
            <v>711.58</v>
          </cell>
          <cell r="AC33">
            <v>0</v>
          </cell>
          <cell r="AD33">
            <v>0</v>
          </cell>
          <cell r="AE33">
            <v>0</v>
          </cell>
          <cell r="AF33">
            <v>0</v>
          </cell>
          <cell r="AG33">
            <v>0</v>
          </cell>
          <cell r="AH33">
            <v>0</v>
          </cell>
          <cell r="AI33">
            <v>0</v>
          </cell>
          <cell r="AJ33">
            <v>0</v>
          </cell>
          <cell r="AK33">
            <v>0</v>
          </cell>
          <cell r="AM33">
            <v>1</v>
          </cell>
          <cell r="AN33">
            <v>1000000000000</v>
          </cell>
          <cell r="AO33">
            <v>1000000000000</v>
          </cell>
          <cell r="AP33">
            <v>1000000000000</v>
          </cell>
          <cell r="AQ33">
            <v>1000000000000</v>
          </cell>
          <cell r="AR33">
            <v>1000000000000</v>
          </cell>
          <cell r="AS33">
            <v>1000000000000</v>
          </cell>
          <cell r="AT33">
            <v>1000000000000</v>
          </cell>
          <cell r="AU33">
            <v>1000000000000</v>
          </cell>
          <cell r="AV33">
            <v>1000000000000</v>
          </cell>
        </row>
        <row r="34">
          <cell r="M34" t="str">
            <v/>
          </cell>
          <cell r="AB34">
            <v>0</v>
          </cell>
          <cell r="AC34">
            <v>0</v>
          </cell>
          <cell r="AD34">
            <v>0</v>
          </cell>
          <cell r="AE34">
            <v>0</v>
          </cell>
          <cell r="AF34">
            <v>0</v>
          </cell>
          <cell r="AG34">
            <v>0</v>
          </cell>
          <cell r="AH34">
            <v>0</v>
          </cell>
          <cell r="AI34">
            <v>0</v>
          </cell>
          <cell r="AJ34">
            <v>0</v>
          </cell>
          <cell r="AK34">
            <v>0</v>
          </cell>
          <cell r="AM34">
            <v>0</v>
          </cell>
          <cell r="AN34">
            <v>0</v>
          </cell>
          <cell r="AO34">
            <v>0</v>
          </cell>
          <cell r="AP34">
            <v>0</v>
          </cell>
          <cell r="AQ34">
            <v>0</v>
          </cell>
          <cell r="AR34">
            <v>0</v>
          </cell>
          <cell r="AS34">
            <v>0</v>
          </cell>
          <cell r="AT34">
            <v>0</v>
          </cell>
          <cell r="AU34">
            <v>0</v>
          </cell>
          <cell r="AV34">
            <v>0</v>
          </cell>
        </row>
        <row r="35">
          <cell r="M35">
            <v>4</v>
          </cell>
          <cell r="AB35">
            <v>0</v>
          </cell>
          <cell r="AC35">
            <v>732.58</v>
          </cell>
          <cell r="AD35">
            <v>0</v>
          </cell>
          <cell r="AE35">
            <v>0</v>
          </cell>
          <cell r="AF35">
            <v>0</v>
          </cell>
          <cell r="AG35">
            <v>0</v>
          </cell>
          <cell r="AH35">
            <v>0</v>
          </cell>
          <cell r="AI35">
            <v>0</v>
          </cell>
          <cell r="AJ35">
            <v>0</v>
          </cell>
          <cell r="AK35">
            <v>0</v>
          </cell>
          <cell r="AM35">
            <v>1</v>
          </cell>
          <cell r="AN35">
            <v>2</v>
          </cell>
          <cell r="AO35">
            <v>1000000000000</v>
          </cell>
          <cell r="AP35">
            <v>1000000000000</v>
          </cell>
          <cell r="AQ35">
            <v>1000000000000</v>
          </cell>
          <cell r="AR35">
            <v>1000000000000</v>
          </cell>
          <cell r="AS35">
            <v>1000000000000</v>
          </cell>
          <cell r="AT35">
            <v>1000000000000</v>
          </cell>
          <cell r="AU35">
            <v>1000000000000</v>
          </cell>
          <cell r="AV35">
            <v>1000000000000</v>
          </cell>
        </row>
        <row r="36">
          <cell r="M36">
            <v>4</v>
          </cell>
          <cell r="AB36">
            <v>0</v>
          </cell>
          <cell r="AC36">
            <v>92.94</v>
          </cell>
          <cell r="AD36">
            <v>0</v>
          </cell>
          <cell r="AE36">
            <v>0</v>
          </cell>
          <cell r="AF36">
            <v>0</v>
          </cell>
          <cell r="AG36">
            <v>0</v>
          </cell>
          <cell r="AH36">
            <v>0</v>
          </cell>
          <cell r="AI36">
            <v>0</v>
          </cell>
          <cell r="AJ36">
            <v>0</v>
          </cell>
          <cell r="AK36">
            <v>0</v>
          </cell>
          <cell r="AM36">
            <v>1</v>
          </cell>
          <cell r="AN36">
            <v>2</v>
          </cell>
          <cell r="AO36">
            <v>1000000000000</v>
          </cell>
          <cell r="AP36">
            <v>1000000000000</v>
          </cell>
          <cell r="AQ36">
            <v>1000000000000</v>
          </cell>
          <cell r="AR36">
            <v>1000000000000</v>
          </cell>
          <cell r="AS36">
            <v>1000000000000</v>
          </cell>
          <cell r="AT36">
            <v>1000000000000</v>
          </cell>
          <cell r="AU36">
            <v>1000000000000</v>
          </cell>
          <cell r="AV36">
            <v>1000000000000</v>
          </cell>
        </row>
        <row r="37">
          <cell r="M37">
            <v>4</v>
          </cell>
          <cell r="AB37">
            <v>0</v>
          </cell>
          <cell r="AC37">
            <v>539.4</v>
          </cell>
          <cell r="AD37">
            <v>0</v>
          </cell>
          <cell r="AE37">
            <v>0</v>
          </cell>
          <cell r="AF37">
            <v>0</v>
          </cell>
          <cell r="AG37">
            <v>0</v>
          </cell>
          <cell r="AH37">
            <v>0</v>
          </cell>
          <cell r="AI37">
            <v>0</v>
          </cell>
          <cell r="AJ37">
            <v>0</v>
          </cell>
          <cell r="AK37">
            <v>0</v>
          </cell>
          <cell r="AM37">
            <v>1</v>
          </cell>
          <cell r="AN37">
            <v>2</v>
          </cell>
          <cell r="AO37">
            <v>1000000000000</v>
          </cell>
          <cell r="AP37">
            <v>1000000000000</v>
          </cell>
          <cell r="AQ37">
            <v>1000000000000</v>
          </cell>
          <cell r="AR37">
            <v>1000000000000</v>
          </cell>
          <cell r="AS37">
            <v>1000000000000</v>
          </cell>
          <cell r="AT37">
            <v>1000000000000</v>
          </cell>
          <cell r="AU37">
            <v>1000000000000</v>
          </cell>
          <cell r="AV37">
            <v>1000000000000</v>
          </cell>
        </row>
        <row r="38">
          <cell r="M38">
            <v>4</v>
          </cell>
          <cell r="AB38">
            <v>0</v>
          </cell>
          <cell r="AC38">
            <v>3519.84</v>
          </cell>
          <cell r="AD38">
            <v>0</v>
          </cell>
          <cell r="AE38">
            <v>0</v>
          </cell>
          <cell r="AF38">
            <v>0</v>
          </cell>
          <cell r="AG38">
            <v>0</v>
          </cell>
          <cell r="AH38">
            <v>0</v>
          </cell>
          <cell r="AI38">
            <v>0</v>
          </cell>
          <cell r="AJ38">
            <v>0</v>
          </cell>
          <cell r="AK38">
            <v>0</v>
          </cell>
          <cell r="AM38">
            <v>1</v>
          </cell>
          <cell r="AN38">
            <v>2</v>
          </cell>
          <cell r="AO38">
            <v>1000000000000</v>
          </cell>
          <cell r="AP38">
            <v>1000000000000</v>
          </cell>
          <cell r="AQ38">
            <v>1000000000000</v>
          </cell>
          <cell r="AR38">
            <v>1000000000000</v>
          </cell>
          <cell r="AS38">
            <v>1000000000000</v>
          </cell>
          <cell r="AT38">
            <v>1000000000000</v>
          </cell>
          <cell r="AU38">
            <v>1000000000000</v>
          </cell>
          <cell r="AV38">
            <v>1000000000000</v>
          </cell>
        </row>
        <row r="39">
          <cell r="M39">
            <v>4</v>
          </cell>
          <cell r="AB39">
            <v>0</v>
          </cell>
          <cell r="AC39">
            <v>27.94</v>
          </cell>
          <cell r="AD39">
            <v>0</v>
          </cell>
          <cell r="AE39">
            <v>0</v>
          </cell>
          <cell r="AF39">
            <v>0</v>
          </cell>
          <cell r="AG39">
            <v>0</v>
          </cell>
          <cell r="AH39">
            <v>0</v>
          </cell>
          <cell r="AI39">
            <v>0</v>
          </cell>
          <cell r="AJ39">
            <v>0</v>
          </cell>
          <cell r="AK39">
            <v>0</v>
          </cell>
          <cell r="AM39">
            <v>1</v>
          </cell>
          <cell r="AN39">
            <v>2</v>
          </cell>
          <cell r="AO39">
            <v>1000000000000</v>
          </cell>
          <cell r="AP39">
            <v>1000000000000</v>
          </cell>
          <cell r="AQ39">
            <v>1000000000000</v>
          </cell>
          <cell r="AR39">
            <v>1000000000000</v>
          </cell>
          <cell r="AS39">
            <v>1000000000000</v>
          </cell>
          <cell r="AT39">
            <v>1000000000000</v>
          </cell>
          <cell r="AU39">
            <v>1000000000000</v>
          </cell>
          <cell r="AV39">
            <v>1000000000000</v>
          </cell>
        </row>
      </sheetData>
      <sheetData sheetId="6">
        <row r="14">
          <cell r="C14" t="e">
            <v>#VALUE!</v>
          </cell>
        </row>
        <row r="15">
          <cell r="B15" t="str">
            <v>1.Administração Local</v>
          </cell>
          <cell r="C15">
            <v>1</v>
          </cell>
          <cell r="D15" t="str">
            <v>Administração Local</v>
          </cell>
        </row>
        <row r="16">
          <cell r="C16">
            <v>2</v>
          </cell>
        </row>
        <row r="17">
          <cell r="C17">
            <v>3</v>
          </cell>
        </row>
        <row r="18">
          <cell r="C18">
            <v>4</v>
          </cell>
        </row>
      </sheetData>
      <sheetData sheetId="7">
        <row r="10">
          <cell r="G10">
            <v>2</v>
          </cell>
        </row>
      </sheetData>
      <sheetData sheetId="8"/>
      <sheetData sheetId="9">
        <row r="9">
          <cell r="J9">
            <v>1</v>
          </cell>
        </row>
        <row r="15">
          <cell r="A15" t="str">
            <v>F</v>
          </cell>
          <cell r="B15">
            <v>1</v>
          </cell>
          <cell r="C15" t="str">
            <v>Administração Local</v>
          </cell>
          <cell r="H15" t="str">
            <v>A administração local será proporcional a execução dos demais eventos, independente de frentes de obra.</v>
          </cell>
        </row>
        <row r="19">
          <cell r="A19" t="str">
            <v>F</v>
          </cell>
        </row>
      </sheetData>
      <sheetData sheetId="10">
        <row r="13">
          <cell r="B13" t="str">
            <v>Busca</v>
          </cell>
          <cell r="D13" t="str">
            <v>Meta</v>
          </cell>
          <cell r="E13" t="str">
            <v>Item de Investimento</v>
          </cell>
          <cell r="F13" t="str">
            <v>Subitem de Investimento</v>
          </cell>
          <cell r="G13" t="str">
            <v>Descrição da Meta</v>
          </cell>
          <cell r="H13" t="str">
            <v>Situação</v>
          </cell>
          <cell r="I13" t="str">
            <v>Quantidade</v>
          </cell>
          <cell r="M13" t="str">
            <v>Contrapartida Financeira (R$)</v>
          </cell>
          <cell r="N13" t="str">
            <v>Outros (R$)</v>
          </cell>
          <cell r="O13" t="str">
            <v>Investimento (R$)</v>
          </cell>
          <cell r="R13" t="str">
            <v>Descrição da Meta</v>
          </cell>
          <cell r="T13" t="str">
            <v>Lote de Licitação / nº do CTEF</v>
          </cell>
          <cell r="U13" t="str">
            <v>Investimento (R$)</v>
          </cell>
          <cell r="V13" t="str">
            <v>Divisão do Investimento</v>
          </cell>
          <cell r="W13" t="str">
            <v>Contrapartida Financeira (R$)</v>
          </cell>
          <cell r="X13" t="str">
            <v>Outros (R$)</v>
          </cell>
        </row>
        <row r="14">
          <cell r="B14" t="str">
            <v>Automático</v>
          </cell>
          <cell r="D14">
            <v>1</v>
          </cell>
          <cell r="O14">
            <v>28761.75</v>
          </cell>
          <cell r="AA14">
            <v>28761.750000000004</v>
          </cell>
          <cell r="AB14">
            <v>0</v>
          </cell>
        </row>
        <row r="15">
          <cell r="B15" t="str">
            <v>Branco</v>
          </cell>
          <cell r="D15">
            <v>2</v>
          </cell>
          <cell r="O15">
            <v>0</v>
          </cell>
          <cell r="AA15">
            <v>0</v>
          </cell>
          <cell r="AB15">
            <v>0</v>
          </cell>
        </row>
        <row r="16">
          <cell r="B16" t="str">
            <v>Branco</v>
          </cell>
          <cell r="D16">
            <v>3</v>
          </cell>
          <cell r="O16">
            <v>0</v>
          </cell>
          <cell r="AA16">
            <v>0</v>
          </cell>
          <cell r="AB16">
            <v>0</v>
          </cell>
        </row>
        <row r="17">
          <cell r="B17" t="str">
            <v>Branco</v>
          </cell>
          <cell r="D17">
            <v>4</v>
          </cell>
          <cell r="O17">
            <v>0</v>
          </cell>
          <cell r="AA17">
            <v>0</v>
          </cell>
          <cell r="AB17">
            <v>0</v>
          </cell>
        </row>
        <row r="18">
          <cell r="B18" t="str">
            <v>Branco</v>
          </cell>
          <cell r="D18">
            <v>5</v>
          </cell>
          <cell r="O18">
            <v>0</v>
          </cell>
          <cell r="AA18">
            <v>0</v>
          </cell>
          <cell r="AB18">
            <v>0</v>
          </cell>
        </row>
        <row r="19">
          <cell r="B19" t="str">
            <v>Branco</v>
          </cell>
          <cell r="D19">
            <v>6</v>
          </cell>
          <cell r="O19">
            <v>0</v>
          </cell>
          <cell r="AA19">
            <v>0</v>
          </cell>
          <cell r="AB19">
            <v>0</v>
          </cell>
        </row>
        <row r="20">
          <cell r="B20" t="str">
            <v>Branco</v>
          </cell>
          <cell r="D20">
            <v>7</v>
          </cell>
          <cell r="O20">
            <v>0</v>
          </cell>
          <cell r="AA20">
            <v>0</v>
          </cell>
          <cell r="AB20">
            <v>0</v>
          </cell>
        </row>
        <row r="21">
          <cell r="B21" t="str">
            <v>Branco</v>
          </cell>
          <cell r="D21">
            <v>8</v>
          </cell>
          <cell r="O21">
            <v>0</v>
          </cell>
          <cell r="AA21">
            <v>0</v>
          </cell>
          <cell r="AB21">
            <v>0</v>
          </cell>
        </row>
        <row r="22">
          <cell r="B22" t="str">
            <v>Branco</v>
          </cell>
          <cell r="D22">
            <v>9</v>
          </cell>
          <cell r="O22">
            <v>0</v>
          </cell>
          <cell r="AA22">
            <v>0</v>
          </cell>
          <cell r="AB22">
            <v>0</v>
          </cell>
        </row>
        <row r="23">
          <cell r="B23" t="str">
            <v>Branco</v>
          </cell>
          <cell r="D23">
            <v>10</v>
          </cell>
          <cell r="O23">
            <v>0</v>
          </cell>
          <cell r="AA23">
            <v>0</v>
          </cell>
          <cell r="AB23">
            <v>0</v>
          </cell>
        </row>
        <row r="24">
          <cell r="B24" t="str">
            <v>TR$</v>
          </cell>
          <cell r="O24">
            <v>28761.75</v>
          </cell>
          <cell r="AA24">
            <v>28761.75</v>
          </cell>
          <cell r="AB24">
            <v>0</v>
          </cell>
        </row>
      </sheetData>
      <sheetData sheetId="11">
        <row r="3">
          <cell r="A3" t="b">
            <v>0</v>
          </cell>
        </row>
        <row r="7">
          <cell r="O7" t="str">
            <v>Nº MEDIÇÃO</v>
          </cell>
        </row>
        <row r="9">
          <cell r="A9" t="b">
            <v>1</v>
          </cell>
        </row>
        <row r="13">
          <cell r="AB13">
            <v>1</v>
          </cell>
          <cell r="AC13">
            <v>2</v>
          </cell>
          <cell r="AD13">
            <v>3</v>
          </cell>
          <cell r="AE13">
            <v>4</v>
          </cell>
          <cell r="AF13">
            <v>5</v>
          </cell>
          <cell r="AG13">
            <v>6</v>
          </cell>
          <cell r="AH13">
            <v>7</v>
          </cell>
          <cell r="AI13">
            <v>8</v>
          </cell>
          <cell r="AJ13">
            <v>9</v>
          </cell>
          <cell r="AK13">
            <v>10</v>
          </cell>
          <cell r="AL13">
            <v>11</v>
          </cell>
          <cell r="AM13">
            <v>12</v>
          </cell>
        </row>
      </sheetData>
      <sheetData sheetId="12">
        <row r="7">
          <cell r="O7">
            <v>0</v>
          </cell>
        </row>
        <row r="26">
          <cell r="AC26">
            <v>0</v>
          </cell>
          <cell r="AD26">
            <v>0</v>
          </cell>
        </row>
        <row r="27">
          <cell r="AC27">
            <v>0</v>
          </cell>
          <cell r="AD27">
            <v>0</v>
          </cell>
        </row>
      </sheetData>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NOVO"/>
      <sheetName val="MENU"/>
      <sheetName val="DADOS"/>
      <sheetName val="BDI"/>
      <sheetName val="ORÇAMENTO"/>
      <sheetName val="EVENTOS"/>
      <sheetName val="CÁLCULO"/>
      <sheetName val="CRONOPLE"/>
      <sheetName val="CRONO"/>
      <sheetName val="QCI"/>
      <sheetName val="PLE"/>
      <sheetName val="BM"/>
      <sheetName val="RRE"/>
      <sheetName val="OFÍCIO"/>
      <sheetName val="PO-PLE"/>
      <sheetName val="CFF-PLE"/>
      <sheetName val="PO-BM"/>
      <sheetName val="CFF-BM"/>
    </sheetNames>
    <sheetDataSet>
      <sheetData sheetId="0" refreshError="1"/>
      <sheetData sheetId="1">
        <row r="3">
          <cell r="O3">
            <v>1</v>
          </cell>
        </row>
        <row r="4">
          <cell r="J4" t="str">
            <v>BM</v>
          </cell>
        </row>
      </sheetData>
      <sheetData sheetId="2">
        <row r="3">
          <cell r="AV3" t="str">
            <v>%CT</v>
          </cell>
        </row>
        <row r="4">
          <cell r="C4" t="str">
            <v>OGU</v>
          </cell>
          <cell r="AV4" t="str">
            <v>°C</v>
          </cell>
        </row>
        <row r="5">
          <cell r="C5" t="str">
            <v>Prefeitura Municipal de Canoas</v>
          </cell>
          <cell r="AV5" t="str">
            <v>°F</v>
          </cell>
        </row>
        <row r="6">
          <cell r="C6" t="str">
            <v>Canoas/RS</v>
          </cell>
          <cell r="AV6" t="str">
            <v>100M</v>
          </cell>
        </row>
        <row r="7">
          <cell r="C7" t="str">
            <v>-</v>
          </cell>
          <cell r="AV7" t="str">
            <v>18L</v>
          </cell>
        </row>
        <row r="8">
          <cell r="C8" t="str">
            <v>-</v>
          </cell>
          <cell r="AV8" t="str">
            <v>200KG</v>
          </cell>
        </row>
        <row r="9">
          <cell r="AV9" t="str">
            <v>250G</v>
          </cell>
        </row>
        <row r="10">
          <cell r="AV10" t="str">
            <v>310ML</v>
          </cell>
        </row>
        <row r="11">
          <cell r="AV11" t="str">
            <v>50KG</v>
          </cell>
        </row>
        <row r="12">
          <cell r="AV12" t="str">
            <v>A</v>
          </cell>
        </row>
        <row r="13">
          <cell r="AV13" t="str">
            <v>ACA/ACC</v>
          </cell>
        </row>
        <row r="14">
          <cell r="AV14" t="str">
            <v>AH</v>
          </cell>
        </row>
        <row r="15">
          <cell r="AV15" t="str">
            <v>AH/H/V</v>
          </cell>
        </row>
        <row r="16">
          <cell r="C16" t="str">
            <v>CJ. HAB. ACADEPOL</v>
          </cell>
          <cell r="AV16" t="str">
            <v>AM</v>
          </cell>
        </row>
        <row r="17">
          <cell r="C17" t="str">
            <v>Infraestrutura para moradias de Interesse Social</v>
          </cell>
          <cell r="AV17" t="str">
            <v>AM0/4ML</v>
          </cell>
        </row>
        <row r="18">
          <cell r="D18" t="str">
            <v/>
          </cell>
          <cell r="AV18" t="str">
            <v>AM0/5ML</v>
          </cell>
        </row>
        <row r="19">
          <cell r="D19" t="str">
            <v/>
          </cell>
          <cell r="AV19" t="str">
            <v>AM1/5ML</v>
          </cell>
        </row>
        <row r="20">
          <cell r="AV20" t="str">
            <v>AM10ML</v>
          </cell>
        </row>
        <row r="21">
          <cell r="AV21" t="str">
            <v>AM1ML</v>
          </cell>
        </row>
        <row r="22">
          <cell r="C22" t="str">
            <v>André Luís Abitante</v>
          </cell>
          <cell r="AV22" t="str">
            <v>AM2/5ML</v>
          </cell>
        </row>
        <row r="23">
          <cell r="C23" t="str">
            <v>125460</v>
          </cell>
          <cell r="AV23" t="str">
            <v>AM2ML</v>
          </cell>
        </row>
        <row r="24">
          <cell r="C24" t="str">
            <v>13944109</v>
          </cell>
          <cell r="AV24" t="str">
            <v>AM3ML</v>
          </cell>
        </row>
        <row r="25">
          <cell r="AV25" t="str">
            <v>AM4ML</v>
          </cell>
        </row>
        <row r="26">
          <cell r="AV26" t="str">
            <v>AM5ML</v>
          </cell>
        </row>
        <row r="27">
          <cell r="AV27" t="str">
            <v>AM6ML</v>
          </cell>
        </row>
        <row r="28">
          <cell r="AV28" t="str">
            <v>AM7ML</v>
          </cell>
        </row>
        <row r="29">
          <cell r="AV29" t="str">
            <v>ANO</v>
          </cell>
        </row>
        <row r="30">
          <cell r="AV30" t="str">
            <v>ANOS</v>
          </cell>
        </row>
        <row r="31">
          <cell r="C31" t="str">
            <v>Tradicional</v>
          </cell>
          <cell r="AV31" t="str">
            <v>ARR</v>
          </cell>
        </row>
        <row r="32">
          <cell r="AV32" t="str">
            <v>AWG</v>
          </cell>
        </row>
        <row r="33">
          <cell r="AV33" t="str">
            <v>BAR</v>
          </cell>
        </row>
        <row r="34">
          <cell r="AV34" t="str">
            <v>BAR.</v>
          </cell>
        </row>
        <row r="35">
          <cell r="AV35" t="str">
            <v>BD</v>
          </cell>
        </row>
        <row r="36">
          <cell r="AV36" t="str">
            <v>BIS</v>
          </cell>
        </row>
        <row r="37">
          <cell r="AV37" t="str">
            <v>BIS/GL</v>
          </cell>
        </row>
        <row r="38">
          <cell r="AV38" t="str">
            <v>BIS1/65G</v>
          </cell>
        </row>
        <row r="39">
          <cell r="AV39" t="str">
            <v>BIS1/8G</v>
          </cell>
        </row>
        <row r="40">
          <cell r="D40" t="str">
            <v/>
          </cell>
          <cell r="AV40" t="str">
            <v>BIS100G</v>
          </cell>
        </row>
        <row r="41">
          <cell r="AV41" t="str">
            <v>BIS10G</v>
          </cell>
        </row>
        <row r="42">
          <cell r="AV42" t="str">
            <v>BIS135G</v>
          </cell>
        </row>
        <row r="43">
          <cell r="AV43" t="str">
            <v>BIS13G</v>
          </cell>
        </row>
        <row r="44">
          <cell r="AV44" t="str">
            <v>BIS14G</v>
          </cell>
        </row>
        <row r="45">
          <cell r="AV45" t="str">
            <v>BIS15G</v>
          </cell>
        </row>
        <row r="46">
          <cell r="AV46" t="str">
            <v>BIS1G</v>
          </cell>
        </row>
        <row r="47">
          <cell r="AV47" t="str">
            <v>BIS20G</v>
          </cell>
        </row>
        <row r="48">
          <cell r="AV48" t="str">
            <v>BIS25G</v>
          </cell>
        </row>
        <row r="49">
          <cell r="AV49" t="str">
            <v>BIS28/8G</v>
          </cell>
        </row>
        <row r="50">
          <cell r="AV50" t="str">
            <v>BIS28G</v>
          </cell>
        </row>
        <row r="51">
          <cell r="AV51" t="str">
            <v>BIS2G</v>
          </cell>
        </row>
        <row r="52">
          <cell r="AV52" t="str">
            <v>BIS3/5G</v>
          </cell>
        </row>
        <row r="53">
          <cell r="AV53" t="str">
            <v>BIS30G</v>
          </cell>
        </row>
        <row r="54">
          <cell r="AV54" t="str">
            <v>BIS30ML</v>
          </cell>
        </row>
        <row r="55">
          <cell r="AV55" t="str">
            <v>BIS40G</v>
          </cell>
        </row>
        <row r="56">
          <cell r="AV56" t="str">
            <v>BIS43G</v>
          </cell>
        </row>
        <row r="57">
          <cell r="AV57" t="str">
            <v>BIS45G</v>
          </cell>
        </row>
        <row r="58">
          <cell r="AV58" t="str">
            <v>BIS47G</v>
          </cell>
        </row>
        <row r="59">
          <cell r="AV59" t="str">
            <v>BIS4G</v>
          </cell>
        </row>
        <row r="60">
          <cell r="AV60" t="str">
            <v>BIS50G</v>
          </cell>
        </row>
        <row r="61">
          <cell r="AV61" t="str">
            <v>BIS55G</v>
          </cell>
        </row>
        <row r="62">
          <cell r="AV62" t="str">
            <v>BIS56G</v>
          </cell>
        </row>
        <row r="63">
          <cell r="AV63" t="str">
            <v>BIS5G</v>
          </cell>
        </row>
        <row r="64">
          <cell r="AV64" t="str">
            <v>BIS60G</v>
          </cell>
        </row>
        <row r="65">
          <cell r="AV65" t="str">
            <v>BIS6G</v>
          </cell>
        </row>
        <row r="66">
          <cell r="AV66" t="str">
            <v>BIS7/5G</v>
          </cell>
        </row>
        <row r="67">
          <cell r="AV67" t="str">
            <v>BIS70G</v>
          </cell>
        </row>
        <row r="68">
          <cell r="AV68" t="str">
            <v>BIS80G</v>
          </cell>
        </row>
        <row r="69">
          <cell r="AV69" t="str">
            <v>BIS90G</v>
          </cell>
        </row>
        <row r="70">
          <cell r="AV70" t="str">
            <v>BIT</v>
          </cell>
        </row>
        <row r="71">
          <cell r="AV71" t="str">
            <v>BL</v>
          </cell>
        </row>
        <row r="72">
          <cell r="AV72" t="str">
            <v>BLIS</v>
          </cell>
        </row>
        <row r="73">
          <cell r="AV73" t="str">
            <v>BLIS21CP</v>
          </cell>
        </row>
        <row r="74">
          <cell r="AV74" t="str">
            <v>BLIS35CP</v>
          </cell>
        </row>
        <row r="75">
          <cell r="AV75" t="str">
            <v>BOB</v>
          </cell>
        </row>
        <row r="76">
          <cell r="AV76" t="str">
            <v>BOL</v>
          </cell>
        </row>
        <row r="77">
          <cell r="AV77" t="str">
            <v>BOM</v>
          </cell>
        </row>
        <row r="78">
          <cell r="AV78" t="str">
            <v>BPM</v>
          </cell>
        </row>
        <row r="79">
          <cell r="AV79" t="str">
            <v>BPS</v>
          </cell>
        </row>
        <row r="80">
          <cell r="AV80" t="str">
            <v>BR</v>
          </cell>
        </row>
        <row r="81">
          <cell r="AV81" t="str">
            <v>BRI</v>
          </cell>
        </row>
        <row r="82">
          <cell r="AV82" t="str">
            <v>BTJ</v>
          </cell>
        </row>
        <row r="83">
          <cell r="AV83" t="str">
            <v>BTU</v>
          </cell>
        </row>
        <row r="84">
          <cell r="AV84" t="str">
            <v>BTU/H</v>
          </cell>
        </row>
        <row r="85">
          <cell r="AV85" t="str">
            <v>BWG</v>
          </cell>
        </row>
        <row r="86">
          <cell r="AV86" t="str">
            <v>C</v>
          </cell>
        </row>
        <row r="87">
          <cell r="AV87" t="str">
            <v>CA</v>
          </cell>
        </row>
        <row r="88">
          <cell r="AV88" t="str">
            <v>CAD</v>
          </cell>
        </row>
        <row r="89">
          <cell r="AV89" t="str">
            <v>CAL/G</v>
          </cell>
        </row>
        <row r="90">
          <cell r="AV90" t="str">
            <v>CAPS</v>
          </cell>
        </row>
        <row r="91">
          <cell r="AV91" t="str">
            <v>CAR</v>
          </cell>
        </row>
        <row r="92">
          <cell r="AV92" t="str">
            <v>CC</v>
          </cell>
        </row>
        <row r="93">
          <cell r="AV93" t="str">
            <v>CD</v>
          </cell>
        </row>
        <row r="94">
          <cell r="AV94" t="str">
            <v>CD/M2</v>
          </cell>
        </row>
        <row r="95">
          <cell r="AV95" t="str">
            <v>CENTO</v>
          </cell>
        </row>
        <row r="96">
          <cell r="AV96" t="str">
            <v>CG</v>
          </cell>
        </row>
        <row r="97">
          <cell r="AV97" t="str">
            <v>CH</v>
          </cell>
        </row>
        <row r="98">
          <cell r="AV98" t="str">
            <v>CHI</v>
          </cell>
        </row>
        <row r="99">
          <cell r="AV99" t="str">
            <v>CHP</v>
          </cell>
        </row>
        <row r="100">
          <cell r="AV100" t="str">
            <v>CHP</v>
          </cell>
        </row>
        <row r="101">
          <cell r="AV101" t="str">
            <v>CI</v>
          </cell>
        </row>
        <row r="102">
          <cell r="AV102" t="str">
            <v>CIL</v>
          </cell>
        </row>
        <row r="103">
          <cell r="AV103" t="str">
            <v>CIN</v>
          </cell>
        </row>
        <row r="104">
          <cell r="AV104" t="str">
            <v>CJ</v>
          </cell>
        </row>
        <row r="105">
          <cell r="AV105" t="str">
            <v>CL</v>
          </cell>
        </row>
        <row r="106">
          <cell r="AV106" t="str">
            <v>CM</v>
          </cell>
        </row>
        <row r="107">
          <cell r="AV107" t="str">
            <v>CM/POL</v>
          </cell>
        </row>
        <row r="108">
          <cell r="AV108" t="str">
            <v>CM2</v>
          </cell>
        </row>
        <row r="109">
          <cell r="AV109" t="str">
            <v>CM2/H</v>
          </cell>
        </row>
        <row r="110">
          <cell r="AV110" t="str">
            <v>CM2/M</v>
          </cell>
        </row>
        <row r="111">
          <cell r="AV111" t="str">
            <v>CM3</v>
          </cell>
        </row>
        <row r="112">
          <cell r="AV112" t="str">
            <v>CM³/H</v>
          </cell>
        </row>
        <row r="113">
          <cell r="AV113" t="str">
            <v>CM³/MIN</v>
          </cell>
        </row>
        <row r="114">
          <cell r="AV114" t="str">
            <v>CNT</v>
          </cell>
        </row>
        <row r="115">
          <cell r="AV115" t="str">
            <v>CO</v>
          </cell>
        </row>
        <row r="116">
          <cell r="AV116" t="str">
            <v>COL</v>
          </cell>
        </row>
        <row r="117">
          <cell r="AV117" t="str">
            <v>COMP</v>
          </cell>
        </row>
        <row r="118">
          <cell r="AV118" t="str">
            <v>COMPR</v>
          </cell>
        </row>
        <row r="119">
          <cell r="AV119" t="str">
            <v>CÓPIA</v>
          </cell>
        </row>
        <row r="120">
          <cell r="AV120" t="str">
            <v>COPO</v>
          </cell>
        </row>
        <row r="121">
          <cell r="AV121" t="str">
            <v>CP</v>
          </cell>
        </row>
        <row r="122">
          <cell r="AV122" t="str">
            <v>CPL</v>
          </cell>
        </row>
        <row r="123">
          <cell r="AV123" t="str">
            <v>CPM</v>
          </cell>
        </row>
        <row r="124">
          <cell r="AV124" t="str">
            <v>CPS</v>
          </cell>
        </row>
        <row r="125">
          <cell r="AV125" t="str">
            <v>CRT</v>
          </cell>
        </row>
        <row r="126">
          <cell r="AV126" t="str">
            <v>CS</v>
          </cell>
        </row>
        <row r="127">
          <cell r="AV127" t="str">
            <v>CST</v>
          </cell>
        </row>
        <row r="128">
          <cell r="AV128" t="str">
            <v>CT</v>
          </cell>
        </row>
        <row r="129">
          <cell r="AV129" t="str">
            <v>CTE</v>
          </cell>
        </row>
        <row r="130">
          <cell r="AV130" t="str">
            <v>CV</v>
          </cell>
        </row>
        <row r="131">
          <cell r="AV131" t="str">
            <v>CX</v>
          </cell>
        </row>
        <row r="132">
          <cell r="AV132" t="str">
            <v>CX100UN</v>
          </cell>
        </row>
        <row r="133">
          <cell r="AV133" t="str">
            <v>CX40UN</v>
          </cell>
        </row>
        <row r="134">
          <cell r="AV134" t="str">
            <v>D</v>
          </cell>
        </row>
        <row r="135">
          <cell r="AV135" t="str">
            <v>DAG</v>
          </cell>
        </row>
        <row r="136">
          <cell r="AV136" t="str">
            <v>DAL</v>
          </cell>
        </row>
        <row r="137">
          <cell r="AV137" t="str">
            <v>DAM</v>
          </cell>
        </row>
        <row r="138">
          <cell r="AV138" t="str">
            <v>DAN</v>
          </cell>
        </row>
        <row r="139">
          <cell r="AV139" t="str">
            <v>DB</v>
          </cell>
        </row>
        <row r="140">
          <cell r="AV140" t="str">
            <v>DBM</v>
          </cell>
        </row>
        <row r="141">
          <cell r="AV141" t="str">
            <v>DG</v>
          </cell>
        </row>
        <row r="142">
          <cell r="AV142" t="str">
            <v>DGT</v>
          </cell>
        </row>
        <row r="143">
          <cell r="AV143" t="str">
            <v>DIA</v>
          </cell>
        </row>
        <row r="144">
          <cell r="AV144" t="str">
            <v>DIAS</v>
          </cell>
        </row>
        <row r="145">
          <cell r="AV145" t="str">
            <v>DISCO</v>
          </cell>
        </row>
        <row r="146">
          <cell r="AV146" t="str">
            <v>DL</v>
          </cell>
        </row>
        <row r="147">
          <cell r="AV147" t="str">
            <v>DM</v>
          </cell>
        </row>
        <row r="148">
          <cell r="AV148" t="str">
            <v>DM2</v>
          </cell>
        </row>
        <row r="149">
          <cell r="AV149" t="str">
            <v>DM3</v>
          </cell>
        </row>
        <row r="150">
          <cell r="AV150" t="str">
            <v>DM3</v>
          </cell>
        </row>
        <row r="151">
          <cell r="AV151" t="str">
            <v>DOSES</v>
          </cell>
        </row>
        <row r="152">
          <cell r="AV152" t="str">
            <v>DPI</v>
          </cell>
        </row>
        <row r="153">
          <cell r="AV153" t="str">
            <v>DPT</v>
          </cell>
        </row>
        <row r="154">
          <cell r="AV154" t="str">
            <v>DRAG</v>
          </cell>
        </row>
        <row r="155">
          <cell r="AV155" t="str">
            <v>DZ</v>
          </cell>
        </row>
        <row r="156">
          <cell r="AV156" t="str">
            <v>EMB</v>
          </cell>
        </row>
        <row r="157">
          <cell r="AV157" t="str">
            <v>EMB/H</v>
          </cell>
        </row>
        <row r="158">
          <cell r="AV158" t="str">
            <v>EMP</v>
          </cell>
        </row>
        <row r="159">
          <cell r="AV159" t="str">
            <v>ENV</v>
          </cell>
        </row>
        <row r="160">
          <cell r="AV160" t="str">
            <v>ENV27/9G</v>
          </cell>
        </row>
        <row r="161">
          <cell r="AV161" t="str">
            <v>ENV30G</v>
          </cell>
        </row>
        <row r="162">
          <cell r="AV162" t="str">
            <v>EQP</v>
          </cell>
        </row>
        <row r="163">
          <cell r="AV163" t="str">
            <v>EST</v>
          </cell>
        </row>
        <row r="164">
          <cell r="AV164" t="str">
            <v>EV</v>
          </cell>
        </row>
        <row r="165">
          <cell r="AV165" t="str">
            <v>F</v>
          </cell>
        </row>
        <row r="166">
          <cell r="AV166" t="str">
            <v>FCK</v>
          </cell>
        </row>
        <row r="167">
          <cell r="AV167" t="str">
            <v>FD</v>
          </cell>
        </row>
        <row r="168">
          <cell r="AV168" t="str">
            <v>FL</v>
          </cell>
        </row>
        <row r="169">
          <cell r="AV169" t="str">
            <v>FLAC</v>
          </cell>
        </row>
        <row r="170">
          <cell r="AV170" t="str">
            <v>FLS/H</v>
          </cell>
        </row>
        <row r="171">
          <cell r="AV171" t="str">
            <v>FPM</v>
          </cell>
        </row>
        <row r="172">
          <cell r="AV172" t="str">
            <v>FPS</v>
          </cell>
        </row>
        <row r="173">
          <cell r="AV173" t="str">
            <v>FR</v>
          </cell>
        </row>
        <row r="174">
          <cell r="AV174" t="str">
            <v>FR1000ML</v>
          </cell>
        </row>
        <row r="175">
          <cell r="AV175" t="str">
            <v>FR100DS</v>
          </cell>
        </row>
        <row r="176">
          <cell r="AV176" t="str">
            <v>FR100ML</v>
          </cell>
        </row>
        <row r="177">
          <cell r="AV177" t="str">
            <v>FR105ML</v>
          </cell>
        </row>
        <row r="178">
          <cell r="AV178" t="str">
            <v>FR10ML</v>
          </cell>
        </row>
        <row r="179">
          <cell r="AV179" t="str">
            <v>FR110ML</v>
          </cell>
        </row>
        <row r="180">
          <cell r="AV180" t="str">
            <v>FR1200MG</v>
          </cell>
        </row>
        <row r="181">
          <cell r="AV181" t="str">
            <v>FR120DS</v>
          </cell>
        </row>
        <row r="182">
          <cell r="AV182" t="str">
            <v>FR120ML</v>
          </cell>
        </row>
        <row r="183">
          <cell r="AV183" t="str">
            <v>FR125ML</v>
          </cell>
        </row>
        <row r="184">
          <cell r="AV184" t="str">
            <v>FR130DS</v>
          </cell>
        </row>
        <row r="185">
          <cell r="AV185" t="str">
            <v>FR1500MG</v>
          </cell>
        </row>
        <row r="186">
          <cell r="AV186" t="str">
            <v>FR150DS</v>
          </cell>
        </row>
        <row r="187">
          <cell r="AV187" t="str">
            <v>FR150ML</v>
          </cell>
        </row>
        <row r="188">
          <cell r="AV188" t="str">
            <v>FR15ML</v>
          </cell>
        </row>
        <row r="189">
          <cell r="AV189" t="str">
            <v>FR160ML</v>
          </cell>
        </row>
        <row r="190">
          <cell r="AV190" t="str">
            <v>FR200DS</v>
          </cell>
        </row>
        <row r="191">
          <cell r="AV191" t="str">
            <v>FR200ML</v>
          </cell>
        </row>
        <row r="192">
          <cell r="AV192" t="str">
            <v>FR20ML</v>
          </cell>
        </row>
        <row r="193">
          <cell r="AV193" t="str">
            <v>FR240ML</v>
          </cell>
        </row>
        <row r="194">
          <cell r="AV194" t="str">
            <v>FR250ML</v>
          </cell>
        </row>
        <row r="195">
          <cell r="AV195" t="str">
            <v>FR300DS</v>
          </cell>
        </row>
        <row r="196">
          <cell r="AV196" t="str">
            <v>FR300ML</v>
          </cell>
        </row>
        <row r="197">
          <cell r="AV197" t="str">
            <v>FR30DS</v>
          </cell>
        </row>
        <row r="198">
          <cell r="AV198" t="str">
            <v>FR30G</v>
          </cell>
        </row>
        <row r="199">
          <cell r="AV199" t="str">
            <v>FR30ML</v>
          </cell>
        </row>
        <row r="200">
          <cell r="AV200" t="str">
            <v>FR340ML</v>
          </cell>
        </row>
        <row r="201">
          <cell r="AV201" t="str">
            <v>FR350ML</v>
          </cell>
        </row>
        <row r="202">
          <cell r="AV202" t="str">
            <v>FR40ML</v>
          </cell>
        </row>
        <row r="203">
          <cell r="AV203" t="str">
            <v>FR45ML</v>
          </cell>
        </row>
        <row r="204">
          <cell r="AV204" t="str">
            <v>FR500ML</v>
          </cell>
        </row>
        <row r="205">
          <cell r="AV205" t="str">
            <v>H</v>
          </cell>
        </row>
        <row r="206">
          <cell r="AV206" t="str">
            <v>KG</v>
          </cell>
        </row>
        <row r="207">
          <cell r="AV207" t="str">
            <v>KM</v>
          </cell>
        </row>
        <row r="208">
          <cell r="AV208" t="str">
            <v>M</v>
          </cell>
        </row>
        <row r="209">
          <cell r="AV209" t="str">
            <v>M2</v>
          </cell>
        </row>
        <row r="210">
          <cell r="AV210" t="str">
            <v>M3</v>
          </cell>
        </row>
        <row r="211">
          <cell r="AV211" t="str">
            <v>M3XKM</v>
          </cell>
        </row>
        <row r="212">
          <cell r="AV212" t="str">
            <v>MES</v>
          </cell>
        </row>
        <row r="213">
          <cell r="AV213" t="str">
            <v>MÊS</v>
          </cell>
        </row>
        <row r="214">
          <cell r="AV214" t="str">
            <v>MESES</v>
          </cell>
        </row>
        <row r="215">
          <cell r="AV215" t="str">
            <v>OUTRAS</v>
          </cell>
        </row>
        <row r="216">
          <cell r="AV216" t="str">
            <v>PAR</v>
          </cell>
        </row>
        <row r="217">
          <cell r="AV217" t="str">
            <v>PC</v>
          </cell>
        </row>
        <row r="218">
          <cell r="AV218" t="str">
            <v>T</v>
          </cell>
        </row>
        <row r="219">
          <cell r="AV219" t="str">
            <v>TXKM</v>
          </cell>
        </row>
        <row r="220">
          <cell r="AV220" t="str">
            <v>UN</v>
          </cell>
        </row>
      </sheetData>
      <sheetData sheetId="3" refreshError="1"/>
      <sheetData sheetId="4">
        <row r="2">
          <cell r="E2" t="str">
            <v>Meta</v>
          </cell>
          <cell r="F2" t="str">
            <v>Nível 2</v>
          </cell>
          <cell r="G2" t="str">
            <v>Nível 3</v>
          </cell>
          <cell r="H2" t="str">
            <v>Nível 4</v>
          </cell>
          <cell r="I2" t="str">
            <v>Serviço</v>
          </cell>
        </row>
        <row r="3">
          <cell r="E3" t="str">
            <v>SINAPI</v>
          </cell>
          <cell r="F3" t="str">
            <v>SINAPI-I</v>
          </cell>
          <cell r="G3" t="str">
            <v>SICRO</v>
          </cell>
          <cell r="H3" t="str">
            <v>Composição</v>
          </cell>
          <cell r="I3" t="str">
            <v>Cotação</v>
          </cell>
        </row>
        <row r="4">
          <cell r="F4" t="str">
            <v>BDI 1</v>
          </cell>
          <cell r="G4" t="str">
            <v>BDI 2</v>
          </cell>
          <cell r="H4" t="str">
            <v>BDI 3</v>
          </cell>
          <cell r="I4">
            <v>0</v>
          </cell>
        </row>
      </sheetData>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BC0ED-A1F4-47A9-BAB0-AED794D8AEEE}">
  <dimension ref="B1:AB112"/>
  <sheetViews>
    <sheetView tabSelected="1" workbookViewId="0">
      <selection activeCell="C2" sqref="C2"/>
    </sheetView>
  </sheetViews>
  <sheetFormatPr defaultRowHeight="15"/>
  <cols>
    <col min="1" max="1" width="3.7109375" customWidth="1"/>
    <col min="2" max="2" width="10.85546875" customWidth="1"/>
    <col min="3" max="3" width="13.28515625" customWidth="1"/>
    <col min="4" max="4" width="16.5703125" customWidth="1"/>
    <col min="5" max="5" width="47" customWidth="1"/>
    <col min="6" max="6" width="10.7109375" customWidth="1"/>
    <col min="7" max="7" width="11.140625" customWidth="1"/>
    <col min="8" max="8" width="15.28515625" customWidth="1"/>
    <col min="9" max="9" width="13.5703125" customWidth="1"/>
    <col min="10" max="11" width="14.7109375" customWidth="1"/>
  </cols>
  <sheetData>
    <row r="1" spans="2:28" ht="15.75">
      <c r="E1" s="1" t="s">
        <v>0</v>
      </c>
      <c r="G1" s="1"/>
      <c r="K1" s="2" t="s">
        <v>1</v>
      </c>
    </row>
    <row r="2" spans="2:28">
      <c r="E2" s="3" t="str" cm="1">
        <f t="array" ref="E2">IF(TIPOORCAMENTO="licitado","Orçamento Licitado","Orçamento Base para Licitação")&amp;" - "&amp;import.recurso</f>
        <v>Orçamento Base para Licitação - OGU</v>
      </c>
      <c r="K2" s="4" t="s">
        <v>2</v>
      </c>
    </row>
    <row r="3" spans="2:28">
      <c r="E3" s="5"/>
    </row>
    <row r="4" spans="2:28">
      <c r="B4" s="247" t="s">
        <v>3</v>
      </c>
      <c r="C4" s="247"/>
      <c r="D4" s="6" t="s">
        <v>4</v>
      </c>
      <c r="E4" s="6" t="s">
        <v>5</v>
      </c>
      <c r="F4" s="247" t="s">
        <v>6</v>
      </c>
      <c r="G4" s="247"/>
      <c r="H4" s="247"/>
      <c r="I4" s="247"/>
      <c r="J4" s="247"/>
      <c r="K4" s="247"/>
    </row>
    <row r="5" spans="2:28">
      <c r="B5" s="248" t="str">
        <f>Import.CR</f>
        <v>-</v>
      </c>
      <c r="C5" s="248"/>
      <c r="D5" s="7" t="str" cm="1">
        <f t="array" ref="D5">Import.TransfereGOV</f>
        <v>-</v>
      </c>
      <c r="E5" s="8" t="str">
        <f>Import.Proponente</f>
        <v>Prefeitura Municipal de Canoas</v>
      </c>
      <c r="F5" s="248" t="str">
        <f>Import.Apelido</f>
        <v>CJ. HAB. ACADEPOL</v>
      </c>
      <c r="G5" s="248"/>
      <c r="H5" s="248"/>
      <c r="I5" s="248"/>
      <c r="J5" s="248"/>
      <c r="K5" s="248"/>
    </row>
    <row r="6" spans="2:28">
      <c r="B6" s="9"/>
      <c r="C6" s="9"/>
      <c r="D6" s="10"/>
      <c r="E6" s="10"/>
      <c r="F6" s="9"/>
      <c r="G6" s="9"/>
      <c r="H6" s="9"/>
      <c r="I6" s="9"/>
      <c r="J6" s="9"/>
      <c r="K6" s="9"/>
    </row>
    <row r="7" spans="2:28">
      <c r="B7" s="247" t="s">
        <v>7</v>
      </c>
      <c r="C7" s="247"/>
      <c r="D7" s="6" t="s">
        <v>8</v>
      </c>
      <c r="E7" s="6" t="str" cm="1">
        <f t="array" ref="E7">IF(TIPOORCAMENTO="Licitado","NOME DA EMPRESA","DESCRIÇÃO DO LOTE")</f>
        <v>DESCRIÇÃO DO LOTE</v>
      </c>
      <c r="F7" s="249" t="str" cm="1">
        <f t="array" ref="F7">IF(TIPOORCAMENTO="Licitado","REGIME DE EXECUÇÃO","MUNICÍPIO / UF")</f>
        <v>MUNICÍPIO / UF</v>
      </c>
      <c r="G7" s="249"/>
      <c r="H7" s="249"/>
      <c r="I7" s="168" t="str" cm="1">
        <f t="array" ref="I7">IF(TIPOORCAMENTO="Licitado","","BDI 1")</f>
        <v>BDI 1</v>
      </c>
      <c r="J7" s="11" t="str" cm="1">
        <f t="array" ref="J7">IF(TIPOORCAMENTO="Licitado","","BDI 2")</f>
        <v>BDI 2</v>
      </c>
      <c r="K7" s="12" t="str" cm="1">
        <f t="array" ref="K7">IF(TIPOORCAMENTO="Licitado","Nº CTEF","BDI 3")</f>
        <v>BDI 3</v>
      </c>
      <c r="AB7" t="b">
        <v>1</v>
      </c>
    </row>
    <row r="8" spans="2:28">
      <c r="B8" s="230" t="s">
        <v>78</v>
      </c>
      <c r="C8" s="230"/>
      <c r="D8" s="13"/>
      <c r="E8" s="8" t="str" cm="1">
        <f t="array" ref="E8">IF(TIPOORCAMENTO="Licitado",Import.empresa,Import.DescLote)</f>
        <v>Infraestrutura para moradias de Interesse Social</v>
      </c>
      <c r="F8" s="231" t="str" cm="1">
        <f t="array" ref="F8">IF(TIPOORCAMENTO="Licitado",Import.RegimeExecução,Import.Município)</f>
        <v>Canoas/RS</v>
      </c>
      <c r="G8" s="231"/>
      <c r="H8" s="231"/>
      <c r="I8" s="169"/>
      <c r="J8" s="14"/>
      <c r="K8" s="15"/>
    </row>
    <row r="9" spans="2:28">
      <c r="B9" s="161"/>
      <c r="C9" s="161"/>
      <c r="D9" s="162"/>
      <c r="E9" s="163"/>
      <c r="F9" s="161"/>
      <c r="G9" s="161"/>
      <c r="H9" s="161"/>
      <c r="I9" s="164"/>
      <c r="J9" s="164"/>
      <c r="K9" s="164"/>
    </row>
    <row r="10" spans="2:28">
      <c r="G10" s="16" t="str">
        <f>IF(AND(Import.TipoArredondamento="TransfereGOV",$AB$7=FALSE),"▼","")</f>
        <v/>
      </c>
      <c r="H10" s="16" t="str">
        <f>IF(AND(Import.TipoArredondamento="TransfereGOV",$AB$8=FALSE),"▼","")</f>
        <v/>
      </c>
      <c r="I10" s="16" t="str">
        <f>IF(AND(Import.TipoArredondamento="TransfereGOV",$AB$10=FALSE),"▼","")</f>
        <v/>
      </c>
      <c r="J10" s="16"/>
      <c r="K10" s="16"/>
    </row>
    <row r="11" spans="2:28" hidden="1">
      <c r="B11" s="17" t="e" cm="1">
        <f t="array" ref="B11">IF(AND(Import.TipoArredondamento="TransfereGOV",COUNTIF($AB$7:$AB$10,TRUE)&lt;&gt;5),"Para contratos que tramitam no Transferegov todos os valores devem ser arredondados para duas casas decimais",
 IF(AND(#REF!&lt;&gt;"",#REF!&lt;&gt;"",#REF!&lt;&gt;#REF!),"O arquivo "&amp;MID(#REF!,2,SEARCH("]",#REF!)-1)&amp;" está com a data base errada ("&amp;#REF!&amp;"). Corrija a data base antes de continuar.",
IF(COUNTIF($Y$13:$Y$95,"FONTE")&gt;0,"Falta preencher a Fonte (coluna P) na Linha "&amp;(14+MATCH("FONTE",$Y$13:$Y$95,0)),
 IF(COUNTIF($Y$13:$Y$95,"CÓDIGO")&gt;0,"Falta preencher o Código (coluna Q) na Linha "&amp;(14+MATCH("CÓDIGO",$Y$13:$Y$95,0)),
 IF(COUNTIF($Y$13:$Y$95,"CÓDIGO N/ID")&gt;0,"Código (coluna Q) não identificado na Linha "&amp;(14+MATCH("CÓDIGO N/ID",$Y$13:$Y$95,0))&amp;". Verifique se o código está correto ou busque outro código",
 IF(COUNTIF($Y$13:$Y$95,"DESCRIÇÃO")&gt;0,"Falta preencher a Descrição (coluna R) na Linha "&amp;(14+MATCH("DESCRIÇÃO",$Y$13:$Y$95,0)),
 IF(COUNTIF($Y$13:$Y$95,"UNIDADE")&gt;0,"Falta preencher a Unidade (coluna S) na Linha "&amp;(14+MATCH("UNIDADE",$Y$13:$Y$95,0)),
 IF(COUNTIF($Y$13:$Y$95,"SEM CUSTO")&gt;0,"Falta preencher o Custo Unitário (coluna U) na Linha "&amp;(14+MATCH("SEM CUSTO",$Y$13:$Y$95,0)),
 IF(COUNTIF($Y$13:$Y$95,"SEM PREÇO")&gt;0,"Falta preencher o Preço Unitário licitado (coluna AL) na Linha "&amp;(14+MATCH("SEM CUSTO",$Y$13:$Y$95,0)),
 IF(COUNTIF($Y$13:$Y$95,"BDI")&gt;0,"Falta definir o BDI (coluna V) na Linha "&amp;(14+MATCH("BDI",$Y$13:$Y$95,0)),
 IF(COUNTIF($Y$13:$Y$95,"ACIMA REF.")&gt;0,
         IF(TIPOORCAMENTO="Proposto","O custo unitário (coluna U) na Linha "&amp;(14+MATCH("ACIMA REF.",$Y$13:$Y$95,0))&amp;" está acima do custo referencial (coluna AG)",
            "O preço unitário licitado (coluna AL) na Linha "&amp;(14+MATCH("ACIMA REF.",$Y$13:$Y$95,0))&amp;" está acima do preço referencial do edital (coluna AN)"),
 IF(COUNTIF($Y$13:$Y$95,"QUANT.")&gt;0,"Falta a Quantidade do serviço na Linha "&amp;(14+MATCH("QUANT.",$Y$13:$Y$95,0))&amp;IF(ACOMPANHAMENTO="PLE",". Preencher na aba CÁLCULO",". Preencher na coluna AJ"),
 IF(COUNTIF($Y$13:$Y$95,"Código &gt;13")&gt;0,"O tamanho do código do serviço no TransfereGOV é limitado a 13 caracteres. Resuma o código (coluna Q) na Linha "&amp;(14+MATCH("Código &gt;13",$Y$13:$Y$95,0)),
 IF(COUNTIF($Y$13:$Y$95,"Descrição &gt;100")&gt;0,"O tamanho da descrição de macrosserviço no TransfereGOV é limitado a 100 caracteres. Resuma a descrição (coluna R) na Linha "&amp;(14+MATCH("Descrição &gt;100",$Y$13:$Y$95,0)),
 IF(COUNTIF($Y$13:$Y$95,"Descrição &gt;500")&gt;0,"O tamanho da descrição de serviço no TransfereGOV é limitado a 500 caracteres. Resuma a descrição (coluna R) na Linha "&amp;(14+MATCH("Descrição &gt;500",$Y$13:$Y$95,0)),
 IF(COUNTIF($Y$13:$Y$95,"Unid. Não Disp")&gt;0,"Unidade não disponível na lista do TransfereGOV. Reveja a unidade (coluna S) na Linha "&amp;(14+MATCH("Unid. Não Disp",$Y$13:$Y$95,0)),
 IF(AND(TIPOORCAMENTO="Proposto",LEFT(#REF!,5)="(N/D:"),"Abra o arquivo Referência "&amp;_xlfn.SINGLE(Excel_BuiltIn_Database)&amp;".xlsm","")))))))))))))))))</f>
        <v>#REF!</v>
      </c>
    </row>
    <row r="12" spans="2:28" ht="40.9" customHeight="1">
      <c r="B12" s="18" t="s">
        <v>9</v>
      </c>
      <c r="C12" s="18" t="s">
        <v>10</v>
      </c>
      <c r="D12" s="18" t="s">
        <v>11</v>
      </c>
      <c r="E12" s="18" t="s">
        <v>12</v>
      </c>
      <c r="F12" s="19" t="s">
        <v>13</v>
      </c>
      <c r="G12" s="18" t="s">
        <v>14</v>
      </c>
      <c r="H12" s="18" t="str" cm="1">
        <f t="array" ref="H12">IF(TIPOORCAMENTO="Licitado","","Custo Unitário (sem BDI) (R$)")</f>
        <v>Custo Unitário (sem BDI) (R$)</v>
      </c>
      <c r="I12" s="18" t="str" cm="1">
        <f t="array" ref="I12">IF(TIPOORCAMENTO="Licitado","","BDI
(%)")</f>
        <v>BDI
(%)</v>
      </c>
      <c r="J12" s="18" t="s">
        <v>15</v>
      </c>
      <c r="K12" s="18" t="s">
        <v>16</v>
      </c>
    </row>
    <row r="13" spans="2:28" ht="14.45" customHeight="1">
      <c r="B13" s="232" t="s">
        <v>90</v>
      </c>
      <c r="C13" s="233"/>
      <c r="D13" s="233"/>
      <c r="E13" s="234"/>
      <c r="F13" s="95"/>
      <c r="G13" s="241"/>
      <c r="H13" s="241"/>
      <c r="I13" s="95"/>
      <c r="J13" s="95"/>
      <c r="K13" s="96"/>
    </row>
    <row r="14" spans="2:28">
      <c r="B14" s="242" t="s">
        <v>199</v>
      </c>
      <c r="C14" s="243"/>
      <c r="D14" s="244" t="s">
        <v>200</v>
      </c>
      <c r="E14" s="245"/>
      <c r="F14" s="246"/>
      <c r="G14" s="97"/>
      <c r="H14" s="98"/>
      <c r="I14" s="98"/>
      <c r="J14" s="99"/>
      <c r="K14" s="100"/>
    </row>
    <row r="15" spans="2:28">
      <c r="B15" s="101" t="s">
        <v>89</v>
      </c>
      <c r="C15" s="102"/>
      <c r="D15" s="102"/>
      <c r="E15" s="101" t="s">
        <v>18</v>
      </c>
      <c r="F15" s="102"/>
      <c r="G15" s="102"/>
      <c r="H15" s="103"/>
      <c r="I15" s="104"/>
      <c r="J15" s="105"/>
      <c r="K15" s="106"/>
    </row>
    <row r="16" spans="2:28" ht="25.5">
      <c r="B16" s="107" t="s">
        <v>91</v>
      </c>
      <c r="C16" s="108" t="s">
        <v>92</v>
      </c>
      <c r="D16" s="109">
        <v>90779</v>
      </c>
      <c r="E16" s="165" t="s">
        <v>33</v>
      </c>
      <c r="F16" s="111" t="s">
        <v>93</v>
      </c>
      <c r="G16" s="112">
        <v>180</v>
      </c>
      <c r="H16" s="113"/>
      <c r="I16" s="114"/>
      <c r="J16" s="115"/>
      <c r="K16" s="116"/>
    </row>
    <row r="17" spans="2:11" ht="25.5">
      <c r="B17" s="107" t="s">
        <v>94</v>
      </c>
      <c r="C17" s="108" t="s">
        <v>95</v>
      </c>
      <c r="D17" s="117">
        <v>1</v>
      </c>
      <c r="E17" s="165" t="s">
        <v>34</v>
      </c>
      <c r="F17" s="111" t="s">
        <v>96</v>
      </c>
      <c r="G17" s="112">
        <v>3</v>
      </c>
      <c r="H17" s="113"/>
      <c r="I17" s="114"/>
      <c r="J17" s="115"/>
      <c r="K17" s="116"/>
    </row>
    <row r="18" spans="2:11" ht="25.5">
      <c r="B18" s="107" t="s">
        <v>97</v>
      </c>
      <c r="C18" s="108" t="s">
        <v>92</v>
      </c>
      <c r="D18" s="109">
        <v>93572</v>
      </c>
      <c r="E18" s="118" t="s">
        <v>98</v>
      </c>
      <c r="F18" s="111" t="s">
        <v>96</v>
      </c>
      <c r="G18" s="112">
        <v>3</v>
      </c>
      <c r="H18" s="113"/>
      <c r="I18" s="114"/>
      <c r="J18" s="115"/>
      <c r="K18" s="116"/>
    </row>
    <row r="19" spans="2:11" ht="25.5">
      <c r="B19" s="101" t="s">
        <v>99</v>
      </c>
      <c r="C19" s="119"/>
      <c r="D19" s="119"/>
      <c r="E19" s="101" t="s">
        <v>19</v>
      </c>
      <c r="F19" s="119"/>
      <c r="G19" s="119"/>
      <c r="H19" s="103"/>
      <c r="I19" s="104"/>
      <c r="J19" s="105"/>
      <c r="K19" s="106"/>
    </row>
    <row r="20" spans="2:11" ht="63.75">
      <c r="B20" s="120" t="s">
        <v>100</v>
      </c>
      <c r="C20" s="121" t="s">
        <v>92</v>
      </c>
      <c r="D20" s="122">
        <v>100952</v>
      </c>
      <c r="E20" s="165" t="s">
        <v>35</v>
      </c>
      <c r="F20" s="123" t="s">
        <v>101</v>
      </c>
      <c r="G20" s="124">
        <v>351</v>
      </c>
      <c r="H20" s="113"/>
      <c r="I20" s="114"/>
      <c r="J20" s="115"/>
      <c r="K20" s="116"/>
    </row>
    <row r="21" spans="2:11" ht="76.5">
      <c r="B21" s="107" t="s">
        <v>102</v>
      </c>
      <c r="C21" s="108" t="s">
        <v>92</v>
      </c>
      <c r="D21" s="109">
        <v>100953</v>
      </c>
      <c r="E21" s="165" t="s">
        <v>36</v>
      </c>
      <c r="F21" s="111" t="s">
        <v>101</v>
      </c>
      <c r="G21" s="125">
        <v>1989</v>
      </c>
      <c r="H21" s="113"/>
      <c r="I21" s="114"/>
      <c r="J21" s="115"/>
      <c r="K21" s="116"/>
    </row>
    <row r="22" spans="2:11" ht="25.5">
      <c r="B22" s="107" t="s">
        <v>103</v>
      </c>
      <c r="C22" s="108" t="s">
        <v>92</v>
      </c>
      <c r="D22" s="109">
        <v>105114</v>
      </c>
      <c r="E22" s="165" t="s">
        <v>37</v>
      </c>
      <c r="F22" s="111" t="s">
        <v>104</v>
      </c>
      <c r="G22" s="112">
        <v>0.77</v>
      </c>
      <c r="H22" s="113"/>
      <c r="I22" s="114"/>
      <c r="J22" s="115"/>
      <c r="K22" s="116"/>
    </row>
    <row r="23" spans="2:11" ht="38.25">
      <c r="B23" s="107" t="s">
        <v>105</v>
      </c>
      <c r="C23" s="108" t="s">
        <v>92</v>
      </c>
      <c r="D23" s="109">
        <v>105115</v>
      </c>
      <c r="E23" s="165" t="s">
        <v>38</v>
      </c>
      <c r="F23" s="111" t="s">
        <v>106</v>
      </c>
      <c r="G23" s="112">
        <v>3</v>
      </c>
      <c r="H23" s="113"/>
      <c r="I23" s="114"/>
      <c r="J23" s="115"/>
      <c r="K23" s="116"/>
    </row>
    <row r="24" spans="2:11" ht="25.5">
      <c r="B24" s="107" t="s">
        <v>107</v>
      </c>
      <c r="C24" s="108" t="s">
        <v>95</v>
      </c>
      <c r="D24" s="117">
        <v>2</v>
      </c>
      <c r="E24" s="118" t="s">
        <v>108</v>
      </c>
      <c r="F24" s="111" t="s">
        <v>109</v>
      </c>
      <c r="G24" s="112">
        <v>659.27</v>
      </c>
      <c r="H24" s="113"/>
      <c r="I24" s="114"/>
      <c r="J24" s="115"/>
      <c r="K24" s="116"/>
    </row>
    <row r="25" spans="2:11" ht="25.5">
      <c r="B25" s="107" t="s">
        <v>110</v>
      </c>
      <c r="C25" s="108" t="s">
        <v>111</v>
      </c>
      <c r="D25" s="111" t="s">
        <v>112</v>
      </c>
      <c r="E25" s="118" t="s">
        <v>113</v>
      </c>
      <c r="F25" s="111" t="s">
        <v>106</v>
      </c>
      <c r="G25" s="112">
        <v>2</v>
      </c>
      <c r="H25" s="113"/>
      <c r="I25" s="114"/>
      <c r="J25" s="115"/>
      <c r="K25" s="116"/>
    </row>
    <row r="26" spans="2:11" ht="63.75">
      <c r="B26" s="120" t="s">
        <v>114</v>
      </c>
      <c r="C26" s="121" t="s">
        <v>92</v>
      </c>
      <c r="D26" s="122">
        <v>95648</v>
      </c>
      <c r="E26" s="165" t="s">
        <v>39</v>
      </c>
      <c r="F26" s="123" t="s">
        <v>106</v>
      </c>
      <c r="G26" s="124">
        <v>2</v>
      </c>
      <c r="H26" s="113"/>
      <c r="I26" s="114"/>
      <c r="J26" s="115"/>
      <c r="K26" s="116"/>
    </row>
    <row r="27" spans="2:11" ht="38.25">
      <c r="B27" s="107" t="s">
        <v>115</v>
      </c>
      <c r="C27" s="108" t="s">
        <v>92</v>
      </c>
      <c r="D27" s="109">
        <v>103689</v>
      </c>
      <c r="E27" s="165" t="s">
        <v>40</v>
      </c>
      <c r="F27" s="111" t="s">
        <v>116</v>
      </c>
      <c r="G27" s="112">
        <v>2.88</v>
      </c>
      <c r="H27" s="113"/>
      <c r="I27" s="114"/>
      <c r="J27" s="115"/>
      <c r="K27" s="116"/>
    </row>
    <row r="28" spans="2:11">
      <c r="B28" s="107" t="s">
        <v>117</v>
      </c>
      <c r="C28" s="108" t="s">
        <v>95</v>
      </c>
      <c r="D28" s="109">
        <v>11</v>
      </c>
      <c r="E28" s="118" t="s">
        <v>118</v>
      </c>
      <c r="F28" s="111" t="s">
        <v>119</v>
      </c>
      <c r="G28" s="112">
        <v>16</v>
      </c>
      <c r="H28" s="113"/>
      <c r="I28" s="114"/>
      <c r="J28" s="115"/>
      <c r="K28" s="116"/>
    </row>
    <row r="29" spans="2:11">
      <c r="B29" s="107" t="s">
        <v>120</v>
      </c>
      <c r="C29" s="108" t="s">
        <v>111</v>
      </c>
      <c r="D29" s="111" t="s">
        <v>121</v>
      </c>
      <c r="E29" s="118" t="s">
        <v>122</v>
      </c>
      <c r="F29" s="111" t="s">
        <v>123</v>
      </c>
      <c r="G29" s="125">
        <v>8701.85</v>
      </c>
      <c r="H29" s="113"/>
      <c r="I29" s="114"/>
      <c r="J29" s="115"/>
      <c r="K29" s="116"/>
    </row>
    <row r="30" spans="2:11">
      <c r="B30" s="101" t="s">
        <v>124</v>
      </c>
      <c r="C30" s="102"/>
      <c r="D30" s="102"/>
      <c r="E30" s="101" t="s">
        <v>20</v>
      </c>
      <c r="F30" s="102"/>
      <c r="G30" s="102"/>
      <c r="H30" s="103"/>
      <c r="I30" s="104"/>
      <c r="J30" s="105"/>
      <c r="K30" s="106"/>
    </row>
    <row r="31" spans="2:11" ht="51">
      <c r="B31" s="120" t="s">
        <v>125</v>
      </c>
      <c r="C31" s="121" t="s">
        <v>92</v>
      </c>
      <c r="D31" s="122">
        <v>98525</v>
      </c>
      <c r="E31" s="165" t="s">
        <v>41</v>
      </c>
      <c r="F31" s="123" t="s">
        <v>116</v>
      </c>
      <c r="G31" s="126">
        <v>8701.85</v>
      </c>
      <c r="H31" s="113"/>
      <c r="I31" s="114"/>
      <c r="J31" s="115"/>
      <c r="K31" s="116"/>
    </row>
    <row r="32" spans="2:11" ht="38.25">
      <c r="B32" s="107" t="s">
        <v>126</v>
      </c>
      <c r="C32" s="108" t="s">
        <v>95</v>
      </c>
      <c r="D32" s="109">
        <v>10</v>
      </c>
      <c r="E32" s="110" t="s">
        <v>127</v>
      </c>
      <c r="F32" s="111" t="s">
        <v>104</v>
      </c>
      <c r="G32" s="125">
        <v>1131.24</v>
      </c>
      <c r="H32" s="113"/>
      <c r="I32" s="114"/>
      <c r="J32" s="115"/>
      <c r="K32" s="116"/>
    </row>
    <row r="33" spans="2:11" ht="76.5">
      <c r="B33" s="107" t="s">
        <v>128</v>
      </c>
      <c r="C33" s="108" t="s">
        <v>92</v>
      </c>
      <c r="D33" s="109">
        <v>101134</v>
      </c>
      <c r="E33" s="165" t="s">
        <v>42</v>
      </c>
      <c r="F33" s="111" t="s">
        <v>104</v>
      </c>
      <c r="G33" s="125">
        <v>1696.19</v>
      </c>
      <c r="H33" s="113"/>
      <c r="I33" s="114"/>
      <c r="J33" s="115"/>
      <c r="K33" s="116"/>
    </row>
    <row r="34" spans="2:11" ht="38.25">
      <c r="B34" s="107" t="s">
        <v>129</v>
      </c>
      <c r="C34" s="108" t="s">
        <v>92</v>
      </c>
      <c r="D34" s="109">
        <v>98529</v>
      </c>
      <c r="E34" s="165" t="s">
        <v>43</v>
      </c>
      <c r="F34" s="111" t="s">
        <v>106</v>
      </c>
      <c r="G34" s="112">
        <v>30</v>
      </c>
      <c r="H34" s="113"/>
      <c r="I34" s="114"/>
      <c r="J34" s="115"/>
      <c r="K34" s="116"/>
    </row>
    <row r="35" spans="2:11" ht="51">
      <c r="B35" s="107" t="s">
        <v>130</v>
      </c>
      <c r="C35" s="108" t="s">
        <v>92</v>
      </c>
      <c r="D35" s="109">
        <v>98526</v>
      </c>
      <c r="E35" s="165" t="s">
        <v>44</v>
      </c>
      <c r="F35" s="111" t="s">
        <v>106</v>
      </c>
      <c r="G35" s="112">
        <v>30</v>
      </c>
      <c r="H35" s="113"/>
      <c r="I35" s="114"/>
      <c r="J35" s="115"/>
      <c r="K35" s="116"/>
    </row>
    <row r="36" spans="2:11" ht="89.25">
      <c r="B36" s="120" t="s">
        <v>131</v>
      </c>
      <c r="C36" s="121" t="s">
        <v>92</v>
      </c>
      <c r="D36" s="122">
        <v>105559</v>
      </c>
      <c r="E36" s="165" t="s">
        <v>45</v>
      </c>
      <c r="F36" s="123" t="s">
        <v>104</v>
      </c>
      <c r="G36" s="126">
        <v>2197</v>
      </c>
      <c r="H36" s="113"/>
      <c r="I36" s="114"/>
      <c r="J36" s="115"/>
      <c r="K36" s="116"/>
    </row>
    <row r="37" spans="2:11" ht="76.5">
      <c r="B37" s="120" t="s">
        <v>132</v>
      </c>
      <c r="C37" s="121" t="s">
        <v>92</v>
      </c>
      <c r="D37" s="122">
        <v>105560</v>
      </c>
      <c r="E37" s="118" t="s">
        <v>133</v>
      </c>
      <c r="F37" s="123" t="s">
        <v>104</v>
      </c>
      <c r="G37" s="124">
        <v>780</v>
      </c>
      <c r="H37" s="113"/>
      <c r="I37" s="114"/>
      <c r="J37" s="115"/>
      <c r="K37" s="116"/>
    </row>
    <row r="38" spans="2:11" ht="76.5">
      <c r="B38" s="107" t="s">
        <v>134</v>
      </c>
      <c r="C38" s="108" t="s">
        <v>92</v>
      </c>
      <c r="D38" s="109">
        <v>100974</v>
      </c>
      <c r="E38" s="110" t="s">
        <v>135</v>
      </c>
      <c r="F38" s="111" t="s">
        <v>104</v>
      </c>
      <c r="G38" s="125">
        <v>1280.81</v>
      </c>
      <c r="H38" s="113"/>
      <c r="I38" s="114"/>
      <c r="J38" s="115"/>
      <c r="K38" s="116"/>
    </row>
    <row r="39" spans="2:11" ht="38.25">
      <c r="B39" s="107" t="s">
        <v>136</v>
      </c>
      <c r="C39" s="108" t="s">
        <v>137</v>
      </c>
      <c r="D39" s="109">
        <v>368</v>
      </c>
      <c r="E39" s="165" t="s">
        <v>46</v>
      </c>
      <c r="F39" s="111" t="s">
        <v>104</v>
      </c>
      <c r="G39" s="125">
        <v>1280.81</v>
      </c>
      <c r="H39" s="113"/>
      <c r="I39" s="114"/>
      <c r="J39" s="115"/>
      <c r="K39" s="116"/>
    </row>
    <row r="40" spans="2:11" ht="38.25">
      <c r="B40" s="107" t="s">
        <v>138</v>
      </c>
      <c r="C40" s="108" t="s">
        <v>92</v>
      </c>
      <c r="D40" s="109">
        <v>95875</v>
      </c>
      <c r="E40" s="165" t="s">
        <v>47</v>
      </c>
      <c r="F40" s="111" t="s">
        <v>139</v>
      </c>
      <c r="G40" s="125">
        <v>25616.25</v>
      </c>
      <c r="H40" s="113"/>
      <c r="I40" s="114"/>
      <c r="J40" s="115"/>
      <c r="K40" s="116"/>
    </row>
    <row r="41" spans="2:11" ht="63.75">
      <c r="B41" s="120" t="s">
        <v>140</v>
      </c>
      <c r="C41" s="121" t="s">
        <v>95</v>
      </c>
      <c r="D41" s="122">
        <v>12</v>
      </c>
      <c r="E41" s="165" t="s">
        <v>48</v>
      </c>
      <c r="F41" s="123" t="s">
        <v>106</v>
      </c>
      <c r="G41" s="124">
        <v>4</v>
      </c>
      <c r="H41" s="113"/>
      <c r="I41" s="114"/>
      <c r="J41" s="115"/>
      <c r="K41" s="116"/>
    </row>
    <row r="42" spans="2:11">
      <c r="B42" s="101" t="s">
        <v>141</v>
      </c>
      <c r="C42" s="102"/>
      <c r="D42" s="102"/>
      <c r="E42" s="101" t="s">
        <v>21</v>
      </c>
      <c r="F42" s="102"/>
      <c r="G42" s="102"/>
      <c r="H42" s="103"/>
      <c r="I42" s="104"/>
      <c r="J42" s="105"/>
      <c r="K42" s="106"/>
    </row>
    <row r="43" spans="2:11" ht="51">
      <c r="B43" s="120" t="s">
        <v>142</v>
      </c>
      <c r="C43" s="121" t="s">
        <v>92</v>
      </c>
      <c r="D43" s="122">
        <v>96525</v>
      </c>
      <c r="E43" s="165" t="s">
        <v>49</v>
      </c>
      <c r="F43" s="123" t="s">
        <v>104</v>
      </c>
      <c r="G43" s="124">
        <v>10.96</v>
      </c>
      <c r="H43" s="113"/>
      <c r="I43" s="114"/>
      <c r="J43" s="115"/>
      <c r="K43" s="116"/>
    </row>
    <row r="44" spans="2:11" ht="51">
      <c r="B44" s="120" t="s">
        <v>143</v>
      </c>
      <c r="C44" s="121" t="s">
        <v>92</v>
      </c>
      <c r="D44" s="122">
        <v>96521</v>
      </c>
      <c r="E44" s="165" t="s">
        <v>50</v>
      </c>
      <c r="F44" s="123" t="s">
        <v>104</v>
      </c>
      <c r="G44" s="124">
        <v>9.5</v>
      </c>
      <c r="H44" s="113"/>
      <c r="I44" s="114"/>
      <c r="J44" s="115"/>
      <c r="K44" s="116"/>
    </row>
    <row r="45" spans="2:11" ht="38.25">
      <c r="B45" s="107" t="s">
        <v>144</v>
      </c>
      <c r="C45" s="108" t="s">
        <v>92</v>
      </c>
      <c r="D45" s="109">
        <v>96617</v>
      </c>
      <c r="E45" s="165" t="s">
        <v>51</v>
      </c>
      <c r="F45" s="111" t="s">
        <v>116</v>
      </c>
      <c r="G45" s="112">
        <v>65.64</v>
      </c>
      <c r="H45" s="113"/>
      <c r="I45" s="114"/>
      <c r="J45" s="115"/>
      <c r="K45" s="116"/>
    </row>
    <row r="46" spans="2:11" ht="63.75">
      <c r="B46" s="107" t="s">
        <v>145</v>
      </c>
      <c r="C46" s="108" t="s">
        <v>92</v>
      </c>
      <c r="D46" s="109">
        <v>100896</v>
      </c>
      <c r="E46" s="118" t="s">
        <v>146</v>
      </c>
      <c r="F46" s="111" t="s">
        <v>109</v>
      </c>
      <c r="G46" s="112">
        <v>88</v>
      </c>
      <c r="H46" s="113"/>
      <c r="I46" s="114"/>
      <c r="J46" s="115"/>
      <c r="K46" s="116"/>
    </row>
    <row r="47" spans="2:11" ht="38.25">
      <c r="B47" s="107" t="s">
        <v>147</v>
      </c>
      <c r="C47" s="108" t="s">
        <v>92</v>
      </c>
      <c r="D47" s="109">
        <v>95601</v>
      </c>
      <c r="E47" s="165" t="s">
        <v>52</v>
      </c>
      <c r="F47" s="111" t="s">
        <v>106</v>
      </c>
      <c r="G47" s="112">
        <v>44</v>
      </c>
      <c r="H47" s="113"/>
      <c r="I47" s="114"/>
      <c r="J47" s="115"/>
      <c r="K47" s="116"/>
    </row>
    <row r="48" spans="2:11" ht="51">
      <c r="B48" s="120" t="s">
        <v>148</v>
      </c>
      <c r="C48" s="121" t="s">
        <v>92</v>
      </c>
      <c r="D48" s="122">
        <v>96534</v>
      </c>
      <c r="E48" s="165" t="s">
        <v>53</v>
      </c>
      <c r="F48" s="123" t="s">
        <v>116</v>
      </c>
      <c r="G48" s="124">
        <v>46.2</v>
      </c>
      <c r="H48" s="113"/>
      <c r="I48" s="114"/>
      <c r="J48" s="115"/>
      <c r="K48" s="116"/>
    </row>
    <row r="49" spans="2:11" ht="51">
      <c r="B49" s="120" t="s">
        <v>149</v>
      </c>
      <c r="C49" s="121" t="s">
        <v>92</v>
      </c>
      <c r="D49" s="122">
        <v>96536</v>
      </c>
      <c r="E49" s="110" t="s">
        <v>150</v>
      </c>
      <c r="F49" s="123" t="s">
        <v>116</v>
      </c>
      <c r="G49" s="124">
        <v>199.2</v>
      </c>
      <c r="H49" s="113"/>
      <c r="I49" s="114"/>
      <c r="J49" s="115"/>
      <c r="K49" s="116"/>
    </row>
    <row r="50" spans="2:11" ht="51">
      <c r="B50" s="120" t="s">
        <v>151</v>
      </c>
      <c r="C50" s="121" t="s">
        <v>92</v>
      </c>
      <c r="D50" s="122">
        <v>92413</v>
      </c>
      <c r="E50" s="165" t="s">
        <v>54</v>
      </c>
      <c r="F50" s="123" t="s">
        <v>116</v>
      </c>
      <c r="G50" s="124">
        <v>42.61</v>
      </c>
      <c r="H50" s="113"/>
      <c r="I50" s="114"/>
      <c r="J50" s="115"/>
      <c r="K50" s="116"/>
    </row>
    <row r="51" spans="2:11" ht="51">
      <c r="B51" s="120" t="s">
        <v>152</v>
      </c>
      <c r="C51" s="121" t="s">
        <v>92</v>
      </c>
      <c r="D51" s="122">
        <v>92763</v>
      </c>
      <c r="E51" s="165" t="s">
        <v>55</v>
      </c>
      <c r="F51" s="123" t="s">
        <v>153</v>
      </c>
      <c r="G51" s="126">
        <v>1151.43</v>
      </c>
      <c r="H51" s="113"/>
      <c r="I51" s="114"/>
      <c r="J51" s="115"/>
      <c r="K51" s="116"/>
    </row>
    <row r="52" spans="2:11" ht="38.25">
      <c r="B52" s="107" t="s">
        <v>154</v>
      </c>
      <c r="C52" s="108" t="s">
        <v>92</v>
      </c>
      <c r="D52" s="109">
        <v>104920</v>
      </c>
      <c r="E52" s="165" t="s">
        <v>56</v>
      </c>
      <c r="F52" s="111" t="s">
        <v>153</v>
      </c>
      <c r="G52" s="125">
        <v>1316.48</v>
      </c>
      <c r="H52" s="113"/>
      <c r="I52" s="114"/>
      <c r="J52" s="115"/>
      <c r="K52" s="116"/>
    </row>
    <row r="53" spans="2:11" ht="51">
      <c r="B53" s="120" t="s">
        <v>155</v>
      </c>
      <c r="C53" s="121" t="s">
        <v>92</v>
      </c>
      <c r="D53" s="122">
        <v>96557</v>
      </c>
      <c r="E53" s="165" t="s">
        <v>57</v>
      </c>
      <c r="F53" s="123" t="s">
        <v>104</v>
      </c>
      <c r="G53" s="124">
        <v>16.46</v>
      </c>
      <c r="H53" s="113"/>
      <c r="I53" s="114"/>
      <c r="J53" s="115"/>
      <c r="K53" s="116"/>
    </row>
    <row r="54" spans="2:11" ht="38.25">
      <c r="B54" s="107" t="s">
        <v>156</v>
      </c>
      <c r="C54" s="108" t="s">
        <v>92</v>
      </c>
      <c r="D54" s="109">
        <v>103672</v>
      </c>
      <c r="E54" s="165" t="s">
        <v>58</v>
      </c>
      <c r="F54" s="111" t="s">
        <v>104</v>
      </c>
      <c r="G54" s="112">
        <v>3.44</v>
      </c>
      <c r="H54" s="113"/>
      <c r="I54" s="114"/>
      <c r="J54" s="115"/>
      <c r="K54" s="116"/>
    </row>
    <row r="55" spans="2:11" ht="51">
      <c r="B55" s="120" t="s">
        <v>157</v>
      </c>
      <c r="C55" s="121" t="s">
        <v>92</v>
      </c>
      <c r="D55" s="122">
        <v>103675</v>
      </c>
      <c r="E55" s="165" t="s">
        <v>59</v>
      </c>
      <c r="F55" s="123" t="s">
        <v>104</v>
      </c>
      <c r="G55" s="124">
        <v>10.96</v>
      </c>
      <c r="H55" s="113"/>
      <c r="I55" s="114"/>
      <c r="J55" s="115"/>
      <c r="K55" s="116"/>
    </row>
    <row r="56" spans="2:11" ht="51">
      <c r="B56" s="120" t="s">
        <v>158</v>
      </c>
      <c r="C56" s="121" t="s">
        <v>92</v>
      </c>
      <c r="D56" s="122">
        <v>103800</v>
      </c>
      <c r="E56" s="165" t="s">
        <v>60</v>
      </c>
      <c r="F56" s="123" t="s">
        <v>104</v>
      </c>
      <c r="G56" s="124">
        <v>54.49</v>
      </c>
      <c r="H56" s="113"/>
      <c r="I56" s="114"/>
      <c r="J56" s="115"/>
      <c r="K56" s="116"/>
    </row>
    <row r="57" spans="2:11" ht="25.5">
      <c r="B57" s="107" t="s">
        <v>159</v>
      </c>
      <c r="C57" s="108" t="s">
        <v>95</v>
      </c>
      <c r="D57" s="117">
        <v>7</v>
      </c>
      <c r="E57" s="165" t="s">
        <v>61</v>
      </c>
      <c r="F57" s="111" t="s">
        <v>116</v>
      </c>
      <c r="G57" s="112">
        <v>414.8</v>
      </c>
      <c r="H57" s="113"/>
      <c r="I57" s="114"/>
      <c r="J57" s="115"/>
      <c r="K57" s="116"/>
    </row>
    <row r="58" spans="2:11">
      <c r="B58" s="101" t="s">
        <v>160</v>
      </c>
      <c r="C58" s="102"/>
      <c r="D58" s="102"/>
      <c r="E58" s="101" t="s">
        <v>22</v>
      </c>
      <c r="F58" s="102"/>
      <c r="G58" s="102"/>
      <c r="H58" s="103"/>
      <c r="I58" s="104"/>
      <c r="J58" s="105"/>
      <c r="K58" s="106"/>
    </row>
    <row r="59" spans="2:11" ht="51">
      <c r="B59" s="120" t="s">
        <v>161</v>
      </c>
      <c r="C59" s="121" t="s">
        <v>92</v>
      </c>
      <c r="D59" s="122">
        <v>96524</v>
      </c>
      <c r="E59" s="165" t="s">
        <v>62</v>
      </c>
      <c r="F59" s="123" t="s">
        <v>104</v>
      </c>
      <c r="G59" s="124">
        <v>28.66</v>
      </c>
      <c r="H59" s="113"/>
      <c r="I59" s="114"/>
      <c r="J59" s="115"/>
      <c r="K59" s="116"/>
    </row>
    <row r="60" spans="2:11" ht="38.25">
      <c r="B60" s="107" t="s">
        <v>162</v>
      </c>
      <c r="C60" s="108" t="s">
        <v>92</v>
      </c>
      <c r="D60" s="109">
        <v>96617</v>
      </c>
      <c r="E60" s="165" t="s">
        <v>51</v>
      </c>
      <c r="F60" s="111" t="s">
        <v>116</v>
      </c>
      <c r="G60" s="112">
        <v>81.87</v>
      </c>
      <c r="H60" s="113"/>
      <c r="I60" s="114"/>
      <c r="J60" s="115"/>
      <c r="K60" s="116"/>
    </row>
    <row r="61" spans="2:11" ht="51">
      <c r="B61" s="120" t="s">
        <v>163</v>
      </c>
      <c r="C61" s="121" t="s">
        <v>92</v>
      </c>
      <c r="D61" s="122">
        <v>103800</v>
      </c>
      <c r="E61" s="165" t="s">
        <v>60</v>
      </c>
      <c r="F61" s="123" t="s">
        <v>104</v>
      </c>
      <c r="G61" s="124">
        <v>45.39</v>
      </c>
      <c r="H61" s="113"/>
      <c r="I61" s="114"/>
      <c r="J61" s="115"/>
      <c r="K61" s="116"/>
    </row>
    <row r="62" spans="2:11" ht="25.5">
      <c r="B62" s="107" t="s">
        <v>164</v>
      </c>
      <c r="C62" s="108" t="s">
        <v>95</v>
      </c>
      <c r="D62" s="117">
        <v>7</v>
      </c>
      <c r="E62" s="165" t="s">
        <v>61</v>
      </c>
      <c r="F62" s="111" t="s">
        <v>116</v>
      </c>
      <c r="G62" s="112">
        <v>138.27000000000001</v>
      </c>
      <c r="H62" s="113"/>
      <c r="I62" s="114"/>
      <c r="J62" s="115"/>
      <c r="K62" s="116"/>
    </row>
    <row r="63" spans="2:11">
      <c r="B63" s="238" t="s">
        <v>202</v>
      </c>
      <c r="C63" s="238"/>
      <c r="D63" s="239" t="s">
        <v>201</v>
      </c>
      <c r="E63" s="239"/>
      <c r="F63" s="239"/>
      <c r="G63" s="240"/>
      <c r="H63" s="240"/>
      <c r="I63" s="240"/>
      <c r="J63" s="240"/>
      <c r="K63" s="240"/>
    </row>
    <row r="64" spans="2:11">
      <c r="B64" s="127" t="s">
        <v>165</v>
      </c>
      <c r="C64" s="128"/>
      <c r="D64" s="128"/>
      <c r="E64" s="127" t="s">
        <v>24</v>
      </c>
      <c r="F64" s="128"/>
      <c r="G64" s="128"/>
      <c r="H64" s="129"/>
      <c r="I64" s="129"/>
      <c r="J64" s="130"/>
      <c r="K64" s="131"/>
    </row>
    <row r="65" spans="2:11" ht="25.5">
      <c r="B65" s="132" t="s">
        <v>166</v>
      </c>
      <c r="C65" s="133" t="s">
        <v>92</v>
      </c>
      <c r="D65" s="134">
        <v>90779</v>
      </c>
      <c r="E65" s="166" t="s">
        <v>33</v>
      </c>
      <c r="F65" s="135" t="s">
        <v>93</v>
      </c>
      <c r="G65" s="136">
        <v>120</v>
      </c>
      <c r="H65" s="137"/>
      <c r="I65" s="133"/>
      <c r="J65" s="136"/>
      <c r="K65" s="138"/>
    </row>
    <row r="66" spans="2:11" ht="25.5">
      <c r="B66" s="132" t="s">
        <v>167</v>
      </c>
      <c r="C66" s="133" t="s">
        <v>95</v>
      </c>
      <c r="D66" s="139">
        <v>1</v>
      </c>
      <c r="E66" s="166" t="s">
        <v>203</v>
      </c>
      <c r="F66" s="135" t="s">
        <v>96</v>
      </c>
      <c r="G66" s="136">
        <v>2</v>
      </c>
      <c r="H66" s="141"/>
      <c r="I66" s="133"/>
      <c r="J66" s="138"/>
      <c r="K66" s="138"/>
    </row>
    <row r="67" spans="2:11" ht="25.5">
      <c r="B67" s="132" t="s">
        <v>168</v>
      </c>
      <c r="C67" s="133" t="s">
        <v>92</v>
      </c>
      <c r="D67" s="134">
        <v>93572</v>
      </c>
      <c r="E67" s="140" t="s">
        <v>98</v>
      </c>
      <c r="F67" s="135" t="s">
        <v>96</v>
      </c>
      <c r="G67" s="136">
        <v>2</v>
      </c>
      <c r="H67" s="141"/>
      <c r="I67" s="133"/>
      <c r="J67" s="138"/>
      <c r="K67" s="138"/>
    </row>
    <row r="68" spans="2:11" ht="25.5">
      <c r="B68" s="142" t="s">
        <v>169</v>
      </c>
      <c r="C68" s="143"/>
      <c r="D68" s="143"/>
      <c r="E68" s="142" t="s">
        <v>19</v>
      </c>
      <c r="F68" s="143"/>
      <c r="G68" s="143"/>
      <c r="H68" s="143"/>
      <c r="I68" s="143"/>
      <c r="J68" s="144"/>
      <c r="K68" s="145"/>
    </row>
    <row r="69" spans="2:11" ht="63.75">
      <c r="B69" s="146" t="s">
        <v>170</v>
      </c>
      <c r="C69" s="147" t="s">
        <v>92</v>
      </c>
      <c r="D69" s="148">
        <v>100952</v>
      </c>
      <c r="E69" s="166" t="s">
        <v>35</v>
      </c>
      <c r="F69" s="149" t="s">
        <v>101</v>
      </c>
      <c r="G69" s="150">
        <v>180</v>
      </c>
      <c r="H69" s="151"/>
      <c r="I69" s="147"/>
      <c r="J69" s="150"/>
      <c r="K69" s="150"/>
    </row>
    <row r="70" spans="2:11" ht="76.5">
      <c r="B70" s="132" t="s">
        <v>171</v>
      </c>
      <c r="C70" s="133" t="s">
        <v>92</v>
      </c>
      <c r="D70" s="134">
        <v>100953</v>
      </c>
      <c r="E70" s="166" t="s">
        <v>36</v>
      </c>
      <c r="F70" s="135" t="s">
        <v>101</v>
      </c>
      <c r="G70" s="138">
        <v>1020</v>
      </c>
      <c r="H70" s="137"/>
      <c r="I70" s="133"/>
      <c r="J70" s="136"/>
      <c r="K70" s="138"/>
    </row>
    <row r="71" spans="2:11" ht="25.5">
      <c r="B71" s="132" t="s">
        <v>172</v>
      </c>
      <c r="C71" s="133" t="s">
        <v>92</v>
      </c>
      <c r="D71" s="134">
        <v>105114</v>
      </c>
      <c r="E71" s="166" t="s">
        <v>37</v>
      </c>
      <c r="F71" s="135" t="s">
        <v>104</v>
      </c>
      <c r="G71" s="136">
        <v>0.77</v>
      </c>
      <c r="H71" s="141"/>
      <c r="I71" s="133"/>
      <c r="J71" s="138"/>
      <c r="K71" s="138"/>
    </row>
    <row r="72" spans="2:11" ht="38.25">
      <c r="B72" s="132" t="s">
        <v>173</v>
      </c>
      <c r="C72" s="133" t="s">
        <v>92</v>
      </c>
      <c r="D72" s="134">
        <v>105115</v>
      </c>
      <c r="E72" s="166" t="s">
        <v>38</v>
      </c>
      <c r="F72" s="135" t="s">
        <v>106</v>
      </c>
      <c r="G72" s="136">
        <v>3</v>
      </c>
      <c r="H72" s="137"/>
      <c r="I72" s="133"/>
      <c r="J72" s="136"/>
      <c r="K72" s="136"/>
    </row>
    <row r="73" spans="2:11">
      <c r="B73" s="132" t="s">
        <v>174</v>
      </c>
      <c r="C73" s="133" t="s">
        <v>111</v>
      </c>
      <c r="D73" s="135" t="s">
        <v>121</v>
      </c>
      <c r="E73" s="140" t="s">
        <v>122</v>
      </c>
      <c r="F73" s="135" t="s">
        <v>123</v>
      </c>
      <c r="G73" s="136">
        <v>850.82</v>
      </c>
      <c r="H73" s="137"/>
      <c r="I73" s="133"/>
      <c r="J73" s="136"/>
      <c r="K73" s="136"/>
    </row>
    <row r="74" spans="2:11">
      <c r="B74" s="142" t="s">
        <v>175</v>
      </c>
      <c r="C74" s="128"/>
      <c r="D74" s="128"/>
      <c r="E74" s="142" t="s">
        <v>25</v>
      </c>
      <c r="F74" s="128"/>
      <c r="G74" s="128"/>
      <c r="H74" s="128"/>
      <c r="I74" s="128"/>
      <c r="J74" s="144"/>
      <c r="K74" s="145"/>
    </row>
    <row r="75" spans="2:11" ht="89.25">
      <c r="B75" s="146" t="s">
        <v>176</v>
      </c>
      <c r="C75" s="147" t="s">
        <v>92</v>
      </c>
      <c r="D75" s="148">
        <v>102363</v>
      </c>
      <c r="E75" s="166" t="s">
        <v>63</v>
      </c>
      <c r="F75" s="149" t="s">
        <v>116</v>
      </c>
      <c r="G75" s="150">
        <v>269.38</v>
      </c>
      <c r="H75" s="151"/>
      <c r="I75" s="147"/>
      <c r="J75" s="150"/>
      <c r="K75" s="152"/>
    </row>
    <row r="76" spans="2:11">
      <c r="B76" s="142" t="s">
        <v>177</v>
      </c>
      <c r="C76" s="128"/>
      <c r="D76" s="128"/>
      <c r="E76" s="142" t="s">
        <v>26</v>
      </c>
      <c r="F76" s="128"/>
      <c r="G76" s="128"/>
      <c r="H76" s="128"/>
      <c r="I76" s="128"/>
      <c r="J76" s="144"/>
      <c r="K76" s="145"/>
    </row>
    <row r="77" spans="2:11" ht="51">
      <c r="B77" s="146" t="s">
        <v>178</v>
      </c>
      <c r="C77" s="147" t="s">
        <v>92</v>
      </c>
      <c r="D77" s="148">
        <v>89714</v>
      </c>
      <c r="E77" s="166" t="s">
        <v>64</v>
      </c>
      <c r="F77" s="149" t="s">
        <v>109</v>
      </c>
      <c r="G77" s="152">
        <v>1247.51</v>
      </c>
      <c r="H77" s="151"/>
      <c r="I77" s="147"/>
      <c r="J77" s="150"/>
      <c r="K77" s="152"/>
    </row>
    <row r="78" spans="2:11" ht="38.25">
      <c r="B78" s="132" t="s">
        <v>179</v>
      </c>
      <c r="C78" s="133" t="s">
        <v>92</v>
      </c>
      <c r="D78" s="134">
        <v>97897</v>
      </c>
      <c r="E78" s="166" t="s">
        <v>65</v>
      </c>
      <c r="F78" s="135" t="s">
        <v>106</v>
      </c>
      <c r="G78" s="136">
        <v>63</v>
      </c>
      <c r="H78" s="137"/>
      <c r="I78" s="133"/>
      <c r="J78" s="136"/>
      <c r="K78" s="138"/>
    </row>
    <row r="79" spans="2:11" ht="76.5">
      <c r="B79" s="146" t="s">
        <v>180</v>
      </c>
      <c r="C79" s="147" t="s">
        <v>92</v>
      </c>
      <c r="D79" s="148">
        <v>102279</v>
      </c>
      <c r="E79" s="166" t="s">
        <v>66</v>
      </c>
      <c r="F79" s="149" t="s">
        <v>104</v>
      </c>
      <c r="G79" s="150">
        <v>385.59</v>
      </c>
      <c r="H79" s="151"/>
      <c r="I79" s="147"/>
      <c r="J79" s="150"/>
      <c r="K79" s="152"/>
    </row>
    <row r="80" spans="2:11" ht="38.25">
      <c r="B80" s="132" t="s">
        <v>181</v>
      </c>
      <c r="C80" s="133" t="s">
        <v>92</v>
      </c>
      <c r="D80" s="134">
        <v>101618</v>
      </c>
      <c r="E80" s="166" t="s">
        <v>67</v>
      </c>
      <c r="F80" s="135" t="s">
        <v>104</v>
      </c>
      <c r="G80" s="136">
        <v>19.850000000000001</v>
      </c>
      <c r="H80" s="137"/>
      <c r="I80" s="133"/>
      <c r="J80" s="136"/>
      <c r="K80" s="138"/>
    </row>
    <row r="81" spans="2:11" ht="25.5">
      <c r="B81" s="132" t="s">
        <v>182</v>
      </c>
      <c r="C81" s="133" t="s">
        <v>92</v>
      </c>
      <c r="D81" s="134">
        <v>104737</v>
      </c>
      <c r="E81" s="166" t="s">
        <v>68</v>
      </c>
      <c r="F81" s="135" t="s">
        <v>104</v>
      </c>
      <c r="G81" s="136">
        <v>364.46</v>
      </c>
      <c r="H81" s="137"/>
      <c r="I81" s="133"/>
      <c r="J81" s="136"/>
      <c r="K81" s="138"/>
    </row>
    <row r="82" spans="2:11">
      <c r="B82" s="142" t="s">
        <v>183</v>
      </c>
      <c r="C82" s="128"/>
      <c r="D82" s="128"/>
      <c r="E82" s="142" t="s">
        <v>27</v>
      </c>
      <c r="F82" s="128"/>
      <c r="G82" s="128"/>
      <c r="H82" s="128"/>
      <c r="I82" s="128"/>
      <c r="J82" s="156"/>
      <c r="K82" s="157"/>
    </row>
    <row r="83" spans="2:11" ht="38.25">
      <c r="B83" s="132" t="s">
        <v>184</v>
      </c>
      <c r="C83" s="133" t="s">
        <v>92</v>
      </c>
      <c r="D83" s="134">
        <v>96622</v>
      </c>
      <c r="E83" s="166" t="s">
        <v>69</v>
      </c>
      <c r="F83" s="135" t="s">
        <v>104</v>
      </c>
      <c r="G83" s="136">
        <v>42.54</v>
      </c>
      <c r="H83" s="137"/>
      <c r="I83" s="153"/>
      <c r="J83" s="112"/>
      <c r="K83" s="125"/>
    </row>
    <row r="84" spans="2:11" ht="38.25">
      <c r="B84" s="132" t="s">
        <v>185</v>
      </c>
      <c r="C84" s="133" t="s">
        <v>92</v>
      </c>
      <c r="D84" s="134">
        <v>97113</v>
      </c>
      <c r="E84" s="166" t="s">
        <v>70</v>
      </c>
      <c r="F84" s="135" t="s">
        <v>116</v>
      </c>
      <c r="G84" s="136">
        <v>850.82</v>
      </c>
      <c r="H84" s="137"/>
      <c r="I84" s="153"/>
      <c r="J84" s="112"/>
      <c r="K84" s="125"/>
    </row>
    <row r="85" spans="2:11" ht="51">
      <c r="B85" s="146" t="s">
        <v>186</v>
      </c>
      <c r="C85" s="147" t="s">
        <v>92</v>
      </c>
      <c r="D85" s="148">
        <v>94991</v>
      </c>
      <c r="E85" s="166" t="s">
        <v>71</v>
      </c>
      <c r="F85" s="149" t="s">
        <v>104</v>
      </c>
      <c r="G85" s="150">
        <v>31.22</v>
      </c>
      <c r="H85" s="151"/>
      <c r="I85" s="154"/>
      <c r="J85" s="124"/>
      <c r="K85" s="124"/>
    </row>
    <row r="86" spans="2:11" ht="51">
      <c r="B86" s="146" t="s">
        <v>187</v>
      </c>
      <c r="C86" s="147" t="s">
        <v>92</v>
      </c>
      <c r="D86" s="148">
        <v>94994</v>
      </c>
      <c r="E86" s="166" t="s">
        <v>72</v>
      </c>
      <c r="F86" s="149" t="s">
        <v>116</v>
      </c>
      <c r="G86" s="150">
        <v>330.26</v>
      </c>
      <c r="H86" s="151"/>
      <c r="I86" s="154"/>
      <c r="J86" s="124"/>
      <c r="K86" s="124"/>
    </row>
    <row r="87" spans="2:11" ht="38.25">
      <c r="B87" s="132" t="s">
        <v>188</v>
      </c>
      <c r="C87" s="133" t="s">
        <v>92</v>
      </c>
      <c r="D87" s="134">
        <v>104658</v>
      </c>
      <c r="E87" s="166" t="s">
        <v>73</v>
      </c>
      <c r="F87" s="135" t="s">
        <v>116</v>
      </c>
      <c r="G87" s="136">
        <v>135.26</v>
      </c>
      <c r="H87" s="137"/>
      <c r="I87" s="153"/>
      <c r="J87" s="112"/>
      <c r="K87" s="112"/>
    </row>
    <row r="88" spans="2:11" ht="51">
      <c r="B88" s="146" t="s">
        <v>189</v>
      </c>
      <c r="C88" s="147" t="s">
        <v>92</v>
      </c>
      <c r="D88" s="148">
        <v>105002</v>
      </c>
      <c r="E88" s="166" t="s">
        <v>74</v>
      </c>
      <c r="F88" s="149" t="s">
        <v>106</v>
      </c>
      <c r="G88" s="150">
        <v>9</v>
      </c>
      <c r="H88" s="151"/>
      <c r="I88" s="154"/>
      <c r="J88" s="124"/>
      <c r="K88" s="124"/>
    </row>
    <row r="89" spans="2:11" ht="51">
      <c r="B89" s="132" t="s">
        <v>190</v>
      </c>
      <c r="C89" s="133" t="s">
        <v>92</v>
      </c>
      <c r="D89" s="134">
        <v>97935</v>
      </c>
      <c r="E89" s="166" t="s">
        <v>75</v>
      </c>
      <c r="F89" s="135" t="s">
        <v>106</v>
      </c>
      <c r="G89" s="136">
        <v>1</v>
      </c>
      <c r="H89" s="137"/>
      <c r="I89" s="153"/>
      <c r="J89" s="125"/>
      <c r="K89" s="125"/>
    </row>
    <row r="90" spans="2:11" ht="38.25">
      <c r="B90" s="132" t="s">
        <v>191</v>
      </c>
      <c r="C90" s="133" t="s">
        <v>92</v>
      </c>
      <c r="D90" s="134">
        <v>97735</v>
      </c>
      <c r="E90" s="166" t="s">
        <v>76</v>
      </c>
      <c r="F90" s="135" t="s">
        <v>104</v>
      </c>
      <c r="G90" s="136">
        <v>0.52</v>
      </c>
      <c r="H90" s="141"/>
      <c r="I90" s="153"/>
      <c r="J90" s="125"/>
      <c r="K90" s="125"/>
    </row>
    <row r="91" spans="2:11">
      <c r="B91" s="142" t="s">
        <v>192</v>
      </c>
      <c r="C91" s="128"/>
      <c r="D91" s="128"/>
      <c r="E91" s="142" t="s">
        <v>28</v>
      </c>
      <c r="F91" s="128"/>
      <c r="G91" s="128"/>
      <c r="H91" s="128"/>
      <c r="I91" s="155"/>
      <c r="J91" s="160"/>
      <c r="K91" s="160"/>
    </row>
    <row r="92" spans="2:11" ht="25.5">
      <c r="B92" s="132" t="s">
        <v>193</v>
      </c>
      <c r="C92" s="133" t="s">
        <v>92</v>
      </c>
      <c r="D92" s="134">
        <v>98504</v>
      </c>
      <c r="E92" s="166" t="s">
        <v>77</v>
      </c>
      <c r="F92" s="135" t="s">
        <v>116</v>
      </c>
      <c r="G92" s="136">
        <v>261.62</v>
      </c>
      <c r="H92" s="137"/>
      <c r="I92" s="153"/>
      <c r="J92" s="112"/>
      <c r="K92" s="112"/>
    </row>
    <row r="93" spans="2:11" ht="25.5">
      <c r="B93" s="132" t="s">
        <v>194</v>
      </c>
      <c r="C93" s="133" t="s">
        <v>95</v>
      </c>
      <c r="D93" s="139">
        <v>8</v>
      </c>
      <c r="E93" s="140" t="s">
        <v>195</v>
      </c>
      <c r="F93" s="135" t="s">
        <v>116</v>
      </c>
      <c r="G93" s="136">
        <v>850.82</v>
      </c>
      <c r="H93" s="137"/>
      <c r="I93" s="153"/>
      <c r="J93" s="112"/>
      <c r="K93" s="112"/>
    </row>
    <row r="94" spans="2:11">
      <c r="B94" s="132" t="s">
        <v>196</v>
      </c>
      <c r="C94" s="133" t="s">
        <v>95</v>
      </c>
      <c r="D94" s="139">
        <v>9</v>
      </c>
      <c r="E94" s="140" t="s">
        <v>197</v>
      </c>
      <c r="F94" s="135" t="s">
        <v>106</v>
      </c>
      <c r="G94" s="136">
        <v>1</v>
      </c>
      <c r="H94" s="141"/>
      <c r="I94" s="153"/>
      <c r="J94" s="125"/>
      <c r="K94" s="125"/>
    </row>
    <row r="95" spans="2:11">
      <c r="B95" s="20"/>
      <c r="C95" s="21"/>
      <c r="D95" s="21"/>
      <c r="E95" s="21"/>
      <c r="F95" s="21"/>
      <c r="G95" s="21"/>
      <c r="H95" s="21"/>
      <c r="I95" s="21"/>
      <c r="J95" s="158"/>
      <c r="K95" s="159"/>
    </row>
    <row r="98" spans="2:14">
      <c r="B98" s="22" t="s">
        <v>29</v>
      </c>
      <c r="D98" s="235" t="s">
        <v>30</v>
      </c>
      <c r="E98" s="235"/>
      <c r="F98" s="235"/>
      <c r="G98" s="235"/>
      <c r="H98" s="235"/>
      <c r="I98" s="235"/>
      <c r="J98" s="235"/>
      <c r="K98" s="235"/>
    </row>
    <row r="100" spans="2:14">
      <c r="B100" s="23" t="s">
        <v>31</v>
      </c>
      <c r="K100" s="24"/>
    </row>
    <row r="101" spans="2:14">
      <c r="B101" s="236"/>
      <c r="C101" s="236"/>
      <c r="D101" s="236"/>
      <c r="E101" s="236"/>
      <c r="F101" s="236"/>
      <c r="G101" s="236"/>
      <c r="H101" s="236"/>
      <c r="I101" s="236"/>
      <c r="J101" s="236"/>
      <c r="K101" s="236"/>
    </row>
    <row r="102" spans="2:14">
      <c r="B102" s="236"/>
      <c r="C102" s="236"/>
      <c r="D102" s="236"/>
      <c r="E102" s="236"/>
      <c r="F102" s="236"/>
      <c r="G102" s="236"/>
      <c r="H102" s="236"/>
      <c r="I102" s="236"/>
      <c r="J102" s="236"/>
      <c r="K102" s="236"/>
    </row>
    <row r="103" spans="2:14">
      <c r="B103" s="236"/>
      <c r="C103" s="236"/>
      <c r="D103" s="236"/>
      <c r="E103" s="236"/>
      <c r="F103" s="236"/>
      <c r="G103" s="236"/>
      <c r="H103" s="236"/>
      <c r="I103" s="236"/>
      <c r="J103" s="236"/>
      <c r="K103" s="236"/>
    </row>
    <row r="104" spans="2:14">
      <c r="B104" s="25"/>
      <c r="C104" s="25"/>
      <c r="D104" s="25"/>
      <c r="E104" s="25"/>
      <c r="F104" s="25"/>
      <c r="G104" s="25"/>
      <c r="H104" s="25"/>
      <c r="I104" s="25"/>
      <c r="J104" s="25"/>
      <c r="K104" s="25"/>
    </row>
    <row r="105" spans="2:14" ht="14.45" customHeight="1">
      <c r="B105" s="237" t="s">
        <v>198</v>
      </c>
      <c r="C105" s="237"/>
      <c r="D105" s="237"/>
      <c r="E105" s="237"/>
      <c r="F105" s="237"/>
      <c r="G105" s="237"/>
      <c r="H105" s="237"/>
      <c r="I105" s="237"/>
      <c r="J105" s="237"/>
      <c r="K105" s="237"/>
    </row>
    <row r="106" spans="2:14" ht="14.45" customHeight="1">
      <c r="B106" s="229" t="s">
        <v>32</v>
      </c>
      <c r="C106" s="229"/>
      <c r="D106" s="229"/>
      <c r="E106" s="229"/>
      <c r="F106" s="229"/>
      <c r="G106" s="229"/>
      <c r="H106" s="229"/>
      <c r="I106" s="229"/>
      <c r="J106" s="229"/>
      <c r="K106" s="229"/>
    </row>
    <row r="107" spans="2:14" ht="14.45" customHeight="1">
      <c r="B107" s="167"/>
      <c r="C107" s="167"/>
      <c r="D107" s="167"/>
      <c r="E107" s="167"/>
      <c r="F107" s="167"/>
      <c r="G107" s="167"/>
      <c r="H107" s="167"/>
      <c r="I107" s="167"/>
      <c r="J107" s="167"/>
      <c r="K107" s="167"/>
    </row>
    <row r="108" spans="2:14" ht="14.45" customHeight="1">
      <c r="B108" s="167"/>
      <c r="C108" s="167"/>
      <c r="D108" s="167"/>
      <c r="E108" s="167"/>
      <c r="F108" s="167"/>
      <c r="G108" s="167"/>
      <c r="H108" s="167"/>
      <c r="I108" s="167"/>
      <c r="J108" s="167"/>
      <c r="K108" s="167"/>
    </row>
    <row r="109" spans="2:14" ht="14.45" customHeight="1">
      <c r="B109" s="167"/>
      <c r="C109" s="167"/>
      <c r="D109" s="167"/>
      <c r="E109" s="167"/>
      <c r="F109" s="167"/>
      <c r="G109" s="167"/>
      <c r="H109" s="167"/>
      <c r="I109" s="167"/>
      <c r="J109" s="167"/>
      <c r="K109" s="167"/>
    </row>
    <row r="111" spans="2:14" ht="34.9" customHeight="1">
      <c r="B111" s="227" t="s">
        <v>204</v>
      </c>
      <c r="C111" s="228"/>
      <c r="D111" s="228"/>
      <c r="E111" s="228"/>
      <c r="F111" s="228"/>
      <c r="G111" s="228"/>
      <c r="H111" s="228"/>
      <c r="I111" s="228"/>
      <c r="J111" s="228"/>
      <c r="K111" s="228"/>
      <c r="L111" s="228"/>
      <c r="M111" s="228"/>
      <c r="N111" s="228"/>
    </row>
    <row r="112" spans="2:14" ht="35.450000000000003" customHeight="1">
      <c r="B112" s="227" t="s">
        <v>205</v>
      </c>
      <c r="C112" s="228"/>
      <c r="D112" s="228"/>
      <c r="E112" s="228"/>
      <c r="F112" s="228"/>
      <c r="G112" s="228"/>
      <c r="H112" s="228"/>
      <c r="I112" s="228"/>
      <c r="J112" s="228"/>
      <c r="K112" s="228"/>
      <c r="L112" s="228"/>
      <c r="M112" s="228"/>
      <c r="N112" s="228"/>
    </row>
  </sheetData>
  <mergeCells count="21">
    <mergeCell ref="B4:C4"/>
    <mergeCell ref="F4:K4"/>
    <mergeCell ref="B5:C5"/>
    <mergeCell ref="F5:K5"/>
    <mergeCell ref="B7:C7"/>
    <mergeCell ref="F7:H7"/>
    <mergeCell ref="B111:N111"/>
    <mergeCell ref="B112:N112"/>
    <mergeCell ref="B106:K106"/>
    <mergeCell ref="B8:C8"/>
    <mergeCell ref="F8:H8"/>
    <mergeCell ref="B13:E13"/>
    <mergeCell ref="D98:K98"/>
    <mergeCell ref="B101:K103"/>
    <mergeCell ref="B105:K105"/>
    <mergeCell ref="B63:C63"/>
    <mergeCell ref="D63:F63"/>
    <mergeCell ref="G63:K63"/>
    <mergeCell ref="G13:H13"/>
    <mergeCell ref="B14:C14"/>
    <mergeCell ref="D14:F14"/>
  </mergeCells>
  <conditionalFormatting sqref="B15:B94 E15:E94">
    <cfRule type="expression" dxfId="80" priority="46" stopIfTrue="1">
      <formula>OR(#REF!=0,#REF!=2,#REF!=3,#REF!=4)</formula>
    </cfRule>
  </conditionalFormatting>
  <conditionalFormatting sqref="B8:C9">
    <cfRule type="expression" dxfId="79" priority="106" stopIfTrue="1">
      <formula>ISERROR(INDIRECT($D$10))</formula>
    </cfRule>
  </conditionalFormatting>
  <conditionalFormatting sqref="C15:D94 F15:G94">
    <cfRule type="expression" dxfId="78" priority="50" stopIfTrue="1">
      <formula>#REF!=1</formula>
    </cfRule>
    <cfRule type="expression" dxfId="77" priority="51" stopIfTrue="1">
      <formula>OR(#REF!=0,#REF!=2,#REF!=3,#REF!=4)</formula>
    </cfRule>
  </conditionalFormatting>
  <conditionalFormatting sqref="E15:E94 B15:B94">
    <cfRule type="expression" dxfId="76" priority="45" stopIfTrue="1">
      <formula>#REF!=1</formula>
    </cfRule>
  </conditionalFormatting>
  <conditionalFormatting sqref="E15:E94">
    <cfRule type="beginsWith" dxfId="75" priority="43" operator="beginsWith" text="(">
      <formula>LEFT(E15,LEN("("))="("</formula>
    </cfRule>
  </conditionalFormatting>
  <conditionalFormatting sqref="F7:I9">
    <cfRule type="expression" dxfId="74" priority="107" stopIfTrue="1">
      <formula>TIPOORCAMENTO="Proposto"</formula>
    </cfRule>
  </conditionalFormatting>
  <conditionalFormatting sqref="F10:K10">
    <cfRule type="expression" dxfId="73" priority="97" stopIfTrue="1">
      <formula>TIPOORCAMENTO="Proposto"</formula>
    </cfRule>
  </conditionalFormatting>
  <conditionalFormatting sqref="H15:I94">
    <cfRule type="expression" dxfId="72" priority="47" stopIfTrue="1">
      <formula>#REF!=1</formula>
    </cfRule>
    <cfRule type="expression" dxfId="71" priority="48" stopIfTrue="1">
      <formula>OR(#REF!=0,#REF!=2,#REF!=3,#REF!=4)</formula>
    </cfRule>
    <cfRule type="expression" dxfId="70" priority="49" stopIfTrue="1">
      <formula>AND(TIPOORCAMENTO="Licitado",#REF!&lt;&gt;"L",#REF!&lt;&gt;-1)</formula>
    </cfRule>
  </conditionalFormatting>
  <conditionalFormatting sqref="J15:K94">
    <cfRule type="expression" dxfId="69" priority="1" stopIfTrue="1">
      <formula>#REF!=1</formula>
    </cfRule>
    <cfRule type="expression" dxfId="68" priority="2" stopIfTrue="1">
      <formula>OR(#REF!=0,#REF!=2,#REF!=3,#REF!=4)</formula>
    </cfRule>
  </conditionalFormatting>
  <dataValidations count="6">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C15:C94" xr:uid="{862A7C90-1AEC-49BA-BFD5-89D1BC6C8503}">
      <formula1>ORÇAMENTO.Lista.Fonte</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I15:I94" xr:uid="{4A2091B5-7FA5-4CA0-BABA-66F3E24F77F1}">
      <formula1>ORÇAMENTO.Lista.BDI</formula1>
    </dataValidation>
    <dataValidation type="list" errorStyle="information" allowBlank="1" showInputMessage="1" prompt="Selecione uma sigla de unidade na lista suspensa." sqref="F15:F94" xr:uid="{63149B45-3CA8-4936-ADDD-8E1F727EE32A}">
      <formula1>ListaTgov.Unidades</formula1>
    </dataValidation>
    <dataValidation allowBlank="1" showInputMessage="1" showErrorMessage="1" prompt="Para Orçamento Proposto, o Preço Unitário é resultado do produto do Custo Unitário pelo BDI._x000a_Para Orçamento Licitado, deve ser preenchido na Coluna AL." sqref="J15:J94" xr:uid="{3F51B8E0-BA24-4AE6-8CCA-C588D355B4A9}"/>
    <dataValidation allowBlank="1" showInputMessage="1" showErrorMessage="1" prompt="A entrada de quantidades é feita na coluna AJ se acompanhamento por BM, ou na aba &quot;Memória de Cálculo/PLQ&quot; se acompanhamento por PLE." sqref="G15:G94" xr:uid="{067CA10E-7F06-40A7-9DEF-3A55CE3D0923}"/>
    <dataValidation type="decimal" operator="greaterThan" allowBlank="1" showErrorMessage="1" error="Apenas números decimais maiores que zero." sqref="H15:H94" xr:uid="{DF0832E1-64FE-4DD9-8278-3E57ECFFA875}">
      <formula1>0</formula1>
      <formula2>0</formula2>
    </dataValidation>
  </dataValidations>
  <pageMargins left="0.511811024" right="0.511811024" top="0.78740157499999996" bottom="0.78740157499999996" header="0.31496062000000002" footer="0.31496062000000002"/>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F1DD74-EABB-456F-8CB9-41E51FC63D4E}">
  <sheetPr codeName="Plan16"/>
  <dimension ref="A1:AE56"/>
  <sheetViews>
    <sheetView showGridLines="0" zoomScale="90" zoomScaleNormal="90" zoomScaleSheetLayoutView="90" workbookViewId="0">
      <pane xSplit="18" ySplit="13" topLeftCell="S14" activePane="bottomRight" state="frozen"/>
      <selection activeCell="F4" sqref="F4"/>
      <selection pane="topRight" activeCell="T4" sqref="T4"/>
      <selection pane="bottomLeft" activeCell="F14" sqref="F14"/>
      <selection pane="bottomRight" activeCell="Q4" sqref="Q4"/>
    </sheetView>
  </sheetViews>
  <sheetFormatPr defaultColWidth="9.140625" defaultRowHeight="15"/>
  <cols>
    <col min="1" max="3" width="9.140625" style="28" hidden="1" customWidth="1"/>
    <col min="4" max="4" width="11" style="26" hidden="1" customWidth="1"/>
    <col min="5" max="5" width="19" style="28" hidden="1" customWidth="1"/>
    <col min="6" max="6" width="2.42578125" style="28" customWidth="1"/>
    <col min="7" max="7" width="5.5703125" style="26" customWidth="1"/>
    <col min="8" max="8" width="14.5703125" style="26" customWidth="1"/>
    <col min="9" max="9" width="16.42578125" style="26" customWidth="1"/>
    <col min="10" max="10" width="11" style="26" customWidth="1"/>
    <col min="11" max="15" width="0" style="28" hidden="1" customWidth="1"/>
    <col min="16" max="16" width="18.7109375" style="28" customWidth="1"/>
    <col min="17" max="17" width="15.28515625" style="27" customWidth="1"/>
    <col min="18" max="18" width="10.7109375" style="27" customWidth="1"/>
    <col min="19" max="30" width="11" style="26" customWidth="1"/>
    <col min="31" max="31" width="0.140625" style="26" customWidth="1"/>
    <col min="32" max="16384" width="9.140625" style="26"/>
  </cols>
  <sheetData>
    <row r="1" spans="1:31" hidden="1">
      <c r="A1" s="28" t="e">
        <f ca="1">OFFSET(A1,-3,0)+1</f>
        <v>#REF!</v>
      </c>
      <c r="B1" s="28" t="e">
        <f ca="1">IF($P1&lt;&gt;2,0,IF($Q1=0,1,IF(E2&gt;0,OFFSET([1]QCI!$M$13,SUBSTITUTE(E2,".",""),0),OFFSET([1]ORÇAMENTO!$AA$15,Cronograma!$E1,0))/$Q1))</f>
        <v>#REF!</v>
      </c>
      <c r="C1" s="28" t="e">
        <f ca="1">IF($P1&lt;&gt;2,0,IF($Q1=0,1,IF(E2&gt;0,OFFSET([1]QCI!$N$13,SUBSTITUTE(E2,".",""),0),OFFSET([1]ORÇAMENTO!$AB$15,Cronograma!$E1,0))/$Q1))</f>
        <v>#REF!</v>
      </c>
      <c r="D1" s="79" t="e">
        <f ca="1">IF(AND($P1=2,ACOMPANHAMENTO="BM"),D2,D3/$Q1)</f>
        <v>#REF!</v>
      </c>
      <c r="E1" s="28" t="e">
        <f ca="1">IF(A1&lt;=ORÇAMENTO.MáximoListaCrono,MATCH(A1,ORÇAMENTO.ListaCrono,0),NA())</f>
        <v>#REF!</v>
      </c>
      <c r="G1" s="86" t="e">
        <f ca="1">IF($E2=0,OFFSET([1]ORÇAMENTO!O$15,$E1,0),IF($E2&lt;&gt;-1,OFFSET([1]QCI!$D$13,$E2,0),""))</f>
        <v>#REF!</v>
      </c>
      <c r="H1" s="85" t="e">
        <f ca="1">IF($E2=0,OFFSET([1]ORÇAMENTO!R$15,$E1,0),IF($E2&lt;&gt;-1,OFFSET([1]QCI!$G$13,$E2,0),""))</f>
        <v>#REF!</v>
      </c>
      <c r="I1" s="85"/>
      <c r="J1" s="85"/>
      <c r="K1" s="84" t="e">
        <f ca="1">IF($E2=0,OFFSET([1]ORÇAMENTO!C$15,$E1,0),1)</f>
        <v>#REF!</v>
      </c>
      <c r="L1" s="83" t="e">
        <f ca="1">IF($E2=-1,0,IF(#REF!&lt;=$K1,IF(ISERROR(MATCH(#REF!,OFFSET($K1,1,0,ROW($K$40)-ROW($K1)-1),0)),ROW($K$40)-ROW($K1)-1,MATCH(#REF!,OFFSET($K1,1,0,ROW($K$40)-ROW($K1)-1),0)-1),0))</f>
        <v>#REF!</v>
      </c>
      <c r="M1" s="83" t="e">
        <f ca="1">IF($E2=-1,0,IF(#REF!&lt;=$K1,IF(ISERROR(MATCH(#REF!,OFFSET($K1,1,0,ROW($K$40)-ROW($K1)-1),0)),ROW($K$40)-ROW($K1)-1,MATCH(#REF!,OFFSET($K1,1,0,ROW($K$40)-ROW($K1)-1),0)-1),0))</f>
        <v>#REF!</v>
      </c>
      <c r="N1" s="83" t="e">
        <f ca="1">IF($E2=-1,0,IF(#REF!&lt;=$K1,IF(ISERROR(MATCH(#REF!,OFFSET($K1,1,0,ROW($K$40)-ROW($K1)-1),0)),ROW($K$40)-ROW($K1)-1,MATCH(#REF!,OFFSET($K1,1,0,ROW($K$40)-ROW($K1)-1),0)-1),0))</f>
        <v>#REF!</v>
      </c>
      <c r="O1" s="83" t="e">
        <f ca="1">IF($E2=-1,0,IF(#REF!&lt;=$K1,IF(ISERROR(MATCH(#REF!,OFFSET($K1,1,0,ROW($K$40)-ROW($K1)-1),0)),ROW($K$40)-ROW($K1)-1,MATCH(#REF!,OFFSET($K1,1,0,ROW($K$40)-ROW($K1)-1),0)-1),0))</f>
        <v>#REF!</v>
      </c>
      <c r="P1" s="83" t="e">
        <f ca="1">MIN(OFFSET(K1,0,1,,K1))</f>
        <v>#REF!</v>
      </c>
      <c r="Q1" s="82" t="e">
        <f ca="1">IF($E2=0,OFFSET([1]ORÇAMENTO!X$15,$E1,0),IF($E2&lt;&gt;-1,OFFSET([1]QCI!$O$13,$E2,0),""))</f>
        <v>#REF!</v>
      </c>
      <c r="R1" s="81" t="s">
        <v>86</v>
      </c>
      <c r="S1" s="80" t="e">
        <f ca="1">IF(AND($P1=2,ACOMPANHAMENTO="BM"),S2,S3/$Q1)</f>
        <v>#REF!</v>
      </c>
      <c r="T1" s="79" t="e">
        <f ca="1">IF(AND($P1=2,ACOMPANHAMENTO="BM"),T2,T3/$Q1)</f>
        <v>#REF!</v>
      </c>
      <c r="U1" s="79" t="e">
        <f ca="1">IF(AND($P1=2,ACOMPANHAMENTO="BM"),U2,U3/$Q1)</f>
        <v>#REF!</v>
      </c>
      <c r="V1" s="79" t="e">
        <f ca="1">IF(AND($P1=2,ACOMPANHAMENTO="BM"),V2,V3/$Q1)</f>
        <v>#REF!</v>
      </c>
      <c r="W1" s="79" t="e">
        <f ca="1">IF(AND($P1=2,ACOMPANHAMENTO="BM"),W2,W3/$Q1)</f>
        <v>#REF!</v>
      </c>
      <c r="X1" s="79" t="e">
        <f ca="1">IF(AND($P1=2,ACOMPANHAMENTO="BM"),X2,X3/$Q1)</f>
        <v>#REF!</v>
      </c>
      <c r="Y1" s="79" t="e">
        <f ca="1">IF(AND($P1=2,ACOMPANHAMENTO="BM"),Y2,Y3/$Q1)</f>
        <v>#REF!</v>
      </c>
      <c r="Z1" s="79" t="e">
        <f ca="1">IF(AND($P1=2,ACOMPANHAMENTO="BM"),Z2,Z3/$Q1)</f>
        <v>#REF!</v>
      </c>
      <c r="AA1" s="79" t="e">
        <f ca="1">IF(AND($P1=2,ACOMPANHAMENTO="BM"),AA2,AA3/$Q1)</f>
        <v>#REF!</v>
      </c>
      <c r="AB1" s="79" t="e">
        <f ca="1">IF(AND($P1=2,ACOMPANHAMENTO="BM"),AB2,AB3/$Q1)</f>
        <v>#REF!</v>
      </c>
      <c r="AC1" s="79" t="e">
        <f ca="1">IF(AND($P1=2,ACOMPANHAMENTO="BM"),AC2,AC3/$Q1)</f>
        <v>#REF!</v>
      </c>
      <c r="AD1" s="78" t="e">
        <f ca="1">IF(AND($P1=2,ACOMPANHAMENTO="BM"),AD2,AD3/$Q1)</f>
        <v>#REF!</v>
      </c>
    </row>
    <row r="2" spans="1:31" ht="12.75" hidden="1" customHeight="1">
      <c r="D2" s="71"/>
      <c r="E2" s="28" t="e">
        <f ca="1">IF(ISERROR(E1),IF(1+COUNTIF(#REF!:OFFSET(K1,-1,0),1)&lt;=MAX([1]QCI!$D$13:$D$24),1+COUNTIF(#REF!:OFFSET(K1,-1,0),1),-1),0)</f>
        <v>#REF!</v>
      </c>
      <c r="G2" s="77"/>
      <c r="H2" s="76" t="e">
        <f>IF(AND(#REF!&lt;&gt;0,ISNUMBER(#REF!)),"PREENCHA ESTA LINHA --&gt;","")</f>
        <v>#REF!</v>
      </c>
      <c r="I2" s="76"/>
      <c r="J2" s="76"/>
      <c r="K2" s="75"/>
      <c r="L2" s="75"/>
      <c r="M2" s="75"/>
      <c r="N2" s="75"/>
      <c r="O2" s="75"/>
      <c r="P2" s="75"/>
      <c r="Q2" s="74"/>
      <c r="R2" s="73"/>
      <c r="S2" s="72"/>
      <c r="T2" s="71"/>
      <c r="U2" s="71"/>
      <c r="V2" s="71"/>
      <c r="W2" s="71"/>
      <c r="X2" s="71"/>
      <c r="Y2" s="71"/>
      <c r="Z2" s="71"/>
      <c r="AA2" s="71"/>
      <c r="AB2" s="71"/>
      <c r="AC2" s="71"/>
      <c r="AD2" s="70"/>
      <c r="AE2" s="69"/>
    </row>
    <row r="3" spans="1:31" ht="0.2" hidden="1" customHeight="1">
      <c r="D3" s="64" t="e">
        <f ca="1">IF($P1=2,IF(AND(ACOMPANHAMENTO="PLE",ISNUMBER($E1)),SUMIF((OFFSET([1]CÁLCULO!$AM$15:$AW$15,$E1,0,OFFSET([1]ORÇAMENTO!$D$15,Cronograma!$E1,0))),"="&amp;Cronograma!#REF!,OFFSET([1]CÁLCULO!$AB$15:$AL$15,$E1,0,OFFSET([1]ORÇAMENTO!$D$15,Cronograma!$E1,0)))+IF(AND($E3&lt;&gt;"",$E3&lt;&gt;0),SUMIF([1]CÁLCULO!$AM$15:$AW$40,"="&amp;Cronograma!#REF!,[1]CÁLCULO!$AB$15:$AL$40)/([1]ORÇAMENTO!$X$15-CÁLCULO.TotalAdmLocal)*Cronograma!$E3,0),D2*$Q1),SUMIF(OFFSET($Q3,1,0,$P1-2),($K1+1)&amp;"$",OFFSET(D3,1,0,$P1-2)))</f>
        <v>#REF!</v>
      </c>
      <c r="E3" s="28" t="e">
        <f ca="1">IF(OR($P1&lt;&gt;2,AUTOEVENTO&lt;&gt;"manual",$E2&gt;0),"",SUMIF(OFFSET([1]CÁLCULO!$M$15,Cronograma!$E1,0,OFFSET([1]ORÇAMENTO!$D$15,Cronograma!$E1,0)),1,OFFSET([1]ORÇAMENTO!$X$15,Cronograma!$E1,0,OFFSET([1]ORÇAMENTO!$D$15,Cronograma!$E1,0))))</f>
        <v>#REF!</v>
      </c>
      <c r="Q3" s="67" t="e">
        <f ca="1">K1&amp;"$"</f>
        <v>#REF!</v>
      </c>
      <c r="R3" s="66"/>
      <c r="S3" s="65" t="e">
        <f ca="1">IF($P1=2,IF(AND(ACOMPANHAMENTO="PLE",ISNUMBER($E1)),SUMIF((OFFSET([1]CÁLCULO!$AM$15:$AW$15,$E1,0,OFFSET([1]ORÇAMENTO!$D$15,Cronograma!$E1,0))),"&lt;="&amp;Cronograma!#REF!,OFFSET([1]CÁLCULO!$AB$15:$AL$15,$E1,0,OFFSET([1]ORÇAMENTO!$D$15,Cronograma!$E1,0)))+IF(AND($E3&lt;&gt;"",$E3&lt;&gt;0),SUMIF([1]CÁLCULO!$AM$15:$AW$40,"&lt;="&amp;Cronograma!#REF!,[1]CÁLCULO!$AB$15:$AL$40)/([1]ORÇAMENTO!$X$15-CÁLCULO.TotalAdmLocal)*Cronograma!$E3,0),S2*$Q1),SUMIF(OFFSET($Q3,1,0,$P1-2),($K1+1)&amp;"$",OFFSET(S3,1,0,$P1-2)))</f>
        <v>#REF!</v>
      </c>
      <c r="T3" s="64" t="e">
        <f ca="1">IF($P1=2,IF(AND(ACOMPANHAMENTO="PLE",ISNUMBER($E1)),SUMIF((OFFSET([1]CÁLCULO!$AM$15:$AW$15,$E1,0,OFFSET([1]ORÇAMENTO!$D$15,Cronograma!$E1,0))),"="&amp;Cronograma!#REF!,OFFSET([1]CÁLCULO!$AB$15:$AL$15,$E1,0,OFFSET([1]ORÇAMENTO!$D$15,Cronograma!$E1,0)))+IF(AND($E3&lt;&gt;"",$E3&lt;&gt;0),SUMIF([1]CÁLCULO!$AM$15:$AW$40,"="&amp;Cronograma!#REF!,[1]CÁLCULO!$AB$15:$AL$40)/([1]ORÇAMENTO!$X$15-CÁLCULO.TotalAdmLocal)*Cronograma!$E3,0),T2*$Q1),SUMIF(OFFSET($Q3,1,0,$P1-2),($K1+1)&amp;"$",OFFSET(T3,1,0,$P1-2)))</f>
        <v>#REF!</v>
      </c>
      <c r="U3" s="64" t="e">
        <f ca="1">IF($P1=2,IF(AND(ACOMPANHAMENTO="PLE",ISNUMBER($E1)),SUMIF((OFFSET([1]CÁLCULO!$AM$15:$AW$15,$E1,0,OFFSET([1]ORÇAMENTO!$D$15,Cronograma!$E1,0))),"="&amp;Cronograma!#REF!,OFFSET([1]CÁLCULO!$AB$15:$AL$15,$E1,0,OFFSET([1]ORÇAMENTO!$D$15,Cronograma!$E1,0)))+IF(AND($E3&lt;&gt;"",$E3&lt;&gt;0),SUMIF([1]CÁLCULO!$AM$15:$AW$40,"="&amp;Cronograma!#REF!,[1]CÁLCULO!$AB$15:$AL$40)/([1]ORÇAMENTO!$X$15-CÁLCULO.TotalAdmLocal)*Cronograma!$E3,0),U2*$Q1),SUMIF(OFFSET($Q3,1,0,$P1-2),($K1+1)&amp;"$",OFFSET(U3,1,0,$P1-2)))</f>
        <v>#REF!</v>
      </c>
      <c r="V3" s="64" t="e">
        <f ca="1">IF($P1=2,IF(AND(ACOMPANHAMENTO="PLE",ISNUMBER($E1)),SUMIF((OFFSET([1]CÁLCULO!$AM$15:$AW$15,$E1,0,OFFSET([1]ORÇAMENTO!$D$15,Cronograma!$E1,0))),"="&amp;Cronograma!#REF!,OFFSET([1]CÁLCULO!$AB$15:$AL$15,$E1,0,OFFSET([1]ORÇAMENTO!$D$15,Cronograma!$E1,0)))+IF(AND($E3&lt;&gt;"",$E3&lt;&gt;0),SUMIF([1]CÁLCULO!$AM$15:$AW$40,"="&amp;Cronograma!#REF!,[1]CÁLCULO!$AB$15:$AL$40)/([1]ORÇAMENTO!$X$15-CÁLCULO.TotalAdmLocal)*Cronograma!$E3,0),V2*$Q1),SUMIF(OFFSET($Q3,1,0,$P1-2),($K1+1)&amp;"$",OFFSET(V3,1,0,$P1-2)))</f>
        <v>#REF!</v>
      </c>
      <c r="W3" s="64" t="e">
        <f ca="1">IF($P1=2,IF(AND(ACOMPANHAMENTO="PLE",ISNUMBER($E1)),SUMIF((OFFSET([1]CÁLCULO!$AM$15:$AW$15,$E1,0,OFFSET([1]ORÇAMENTO!$D$15,Cronograma!$E1,0))),"="&amp;Cronograma!#REF!,OFFSET([1]CÁLCULO!$AB$15:$AL$15,$E1,0,OFFSET([1]ORÇAMENTO!$D$15,Cronograma!$E1,0)))+IF(AND($E3&lt;&gt;"",$E3&lt;&gt;0),SUMIF([1]CÁLCULO!$AM$15:$AW$40,"="&amp;Cronograma!#REF!,[1]CÁLCULO!$AB$15:$AL$40)/([1]ORÇAMENTO!$X$15-CÁLCULO.TotalAdmLocal)*Cronograma!$E3,0),W2*$Q1),SUMIF(OFFSET($Q3,1,0,$P1-2),($K1+1)&amp;"$",OFFSET(W3,1,0,$P1-2)))</f>
        <v>#REF!</v>
      </c>
      <c r="X3" s="64" t="e">
        <f ca="1">IF($P1=2,IF(AND(ACOMPANHAMENTO="PLE",ISNUMBER($E1)),SUMIF((OFFSET([1]CÁLCULO!$AM$15:$AW$15,$E1,0,OFFSET([1]ORÇAMENTO!$D$15,Cronograma!$E1,0))),"="&amp;Cronograma!#REF!,OFFSET([1]CÁLCULO!$AB$15:$AL$15,$E1,0,OFFSET([1]ORÇAMENTO!$D$15,Cronograma!$E1,0)))+IF(AND($E3&lt;&gt;"",$E3&lt;&gt;0),SUMIF([1]CÁLCULO!$AM$15:$AW$40,"="&amp;Cronograma!#REF!,[1]CÁLCULO!$AB$15:$AL$40)/([1]ORÇAMENTO!$X$15-CÁLCULO.TotalAdmLocal)*Cronograma!$E3,0),X2*$Q1),SUMIF(OFFSET($Q3,1,0,$P1-2),($K1+1)&amp;"$",OFFSET(X3,1,0,$P1-2)))</f>
        <v>#REF!</v>
      </c>
      <c r="Y3" s="64" t="e">
        <f ca="1">IF($P1=2,IF(AND(ACOMPANHAMENTO="PLE",ISNUMBER($E1)),SUMIF((OFFSET([1]CÁLCULO!$AM$15:$AW$15,$E1,0,OFFSET([1]ORÇAMENTO!$D$15,Cronograma!$E1,0))),"="&amp;Cronograma!#REF!,OFFSET([1]CÁLCULO!$AB$15:$AL$15,$E1,0,OFFSET([1]ORÇAMENTO!$D$15,Cronograma!$E1,0)))+IF(AND($E3&lt;&gt;"",$E3&lt;&gt;0),SUMIF([1]CÁLCULO!$AM$15:$AW$40,"="&amp;Cronograma!#REF!,[1]CÁLCULO!$AB$15:$AL$40)/([1]ORÇAMENTO!$X$15-CÁLCULO.TotalAdmLocal)*Cronograma!$E3,0),Y2*$Q1),SUMIF(OFFSET($Q3,1,0,$P1-2),($K1+1)&amp;"$",OFFSET(Y3,1,0,$P1-2)))</f>
        <v>#REF!</v>
      </c>
      <c r="Z3" s="64" t="e">
        <f ca="1">IF($P1=2,IF(AND(ACOMPANHAMENTO="PLE",ISNUMBER($E1)),SUMIF((OFFSET([1]CÁLCULO!$AM$15:$AW$15,$E1,0,OFFSET([1]ORÇAMENTO!$D$15,Cronograma!$E1,0))),"="&amp;Cronograma!#REF!,OFFSET([1]CÁLCULO!$AB$15:$AL$15,$E1,0,OFFSET([1]ORÇAMENTO!$D$15,Cronograma!$E1,0)))+IF(AND($E3&lt;&gt;"",$E3&lt;&gt;0),SUMIF([1]CÁLCULO!$AM$15:$AW$40,"="&amp;Cronograma!#REF!,[1]CÁLCULO!$AB$15:$AL$40)/([1]ORÇAMENTO!$X$15-CÁLCULO.TotalAdmLocal)*Cronograma!$E3,0),Z2*$Q1),SUMIF(OFFSET($Q3,1,0,$P1-2),($K1+1)&amp;"$",OFFSET(Z3,1,0,$P1-2)))</f>
        <v>#REF!</v>
      </c>
      <c r="AA3" s="64" t="e">
        <f ca="1">IF($P1=2,IF(AND(ACOMPANHAMENTO="PLE",ISNUMBER($E1)),SUMIF((OFFSET([1]CÁLCULO!$AM$15:$AW$15,$E1,0,OFFSET([1]ORÇAMENTO!$D$15,Cronograma!$E1,0))),"="&amp;Cronograma!#REF!,OFFSET([1]CÁLCULO!$AB$15:$AL$15,$E1,0,OFFSET([1]ORÇAMENTO!$D$15,Cronograma!$E1,0)))+IF(AND($E3&lt;&gt;"",$E3&lt;&gt;0),SUMIF([1]CÁLCULO!$AM$15:$AW$40,"="&amp;Cronograma!#REF!,[1]CÁLCULO!$AB$15:$AL$40)/([1]ORÇAMENTO!$X$15-CÁLCULO.TotalAdmLocal)*Cronograma!$E3,0),AA2*$Q1),SUMIF(OFFSET($Q3,1,0,$P1-2),($K1+1)&amp;"$",OFFSET(AA3,1,0,$P1-2)))</f>
        <v>#REF!</v>
      </c>
      <c r="AB3" s="64" t="e">
        <f ca="1">IF($P1=2,IF(AND(ACOMPANHAMENTO="PLE",ISNUMBER($E1)),SUMIF((OFFSET([1]CÁLCULO!$AM$15:$AW$15,$E1,0,OFFSET([1]ORÇAMENTO!$D$15,Cronograma!$E1,0))),"="&amp;Cronograma!#REF!,OFFSET([1]CÁLCULO!$AB$15:$AL$15,$E1,0,OFFSET([1]ORÇAMENTO!$D$15,Cronograma!$E1,0)))+IF(AND($E3&lt;&gt;"",$E3&lt;&gt;0),SUMIF([1]CÁLCULO!$AM$15:$AW$40,"="&amp;Cronograma!#REF!,[1]CÁLCULO!$AB$15:$AL$40)/([1]ORÇAMENTO!$X$15-CÁLCULO.TotalAdmLocal)*Cronograma!$E3,0),AB2*$Q1),SUMIF(OFFSET($Q3,1,0,$P1-2),($K1+1)&amp;"$",OFFSET(AB3,1,0,$P1-2)))</f>
        <v>#REF!</v>
      </c>
      <c r="AC3" s="64" t="e">
        <f ca="1">IF($P1=2,IF(AND(ACOMPANHAMENTO="PLE",ISNUMBER($E1)),SUMIF((OFFSET([1]CÁLCULO!$AM$15:$AW$15,$E1,0,OFFSET([1]ORÇAMENTO!$D$15,Cronograma!$E1,0))),"="&amp;Cronograma!#REF!,OFFSET([1]CÁLCULO!$AB$15:$AL$15,$E1,0,OFFSET([1]ORÇAMENTO!$D$15,Cronograma!$E1,0)))+IF(AND($E3&lt;&gt;"",$E3&lt;&gt;0),SUMIF([1]CÁLCULO!$AM$15:$AW$40,"="&amp;Cronograma!#REF!,[1]CÁLCULO!$AB$15:$AL$40)/([1]ORÇAMENTO!$X$15-CÁLCULO.TotalAdmLocal)*Cronograma!$E3,0),AC2*$Q1),SUMIF(OFFSET($Q3,1,0,$P1-2),($K1+1)&amp;"$",OFFSET(AC3,1,0,$P1-2)))</f>
        <v>#REF!</v>
      </c>
      <c r="AD3" s="63" t="e">
        <f ca="1">IF($P1=2,IF(AND(ACOMPANHAMENTO="PLE",ISNUMBER($E1)),SUMIF((OFFSET([1]CÁLCULO!$AM$15:$AW$15,$E1,0,OFFSET([1]ORÇAMENTO!$D$15,Cronograma!$E1,0))),"="&amp;Cronograma!#REF!,OFFSET([1]CÁLCULO!$AB$15:$AL$15,$E1,0,OFFSET([1]ORÇAMENTO!$D$15,Cronograma!$E1,0)))+IF(AND($E3&lt;&gt;"",$E3&lt;&gt;0),SUMIF([1]CÁLCULO!$AM$15:$AW$40,"="&amp;Cronograma!#REF!,[1]CÁLCULO!$AB$15:$AL$40)/([1]ORÇAMENTO!$X$15-CÁLCULO.TotalAdmLocal)*Cronograma!$E3,0),AD2*$Q1),SUMIF(OFFSET($Q3,1,0,$P1-2),($K1+1)&amp;"$",OFFSET(AD3,1,0,$P1-2)))</f>
        <v>#REF!</v>
      </c>
    </row>
    <row r="4" spans="1:31" ht="15" customHeight="1">
      <c r="Q4" s="94" t="s">
        <v>220</v>
      </c>
      <c r="AC4" s="256" t="s">
        <v>1</v>
      </c>
      <c r="AD4" s="256"/>
    </row>
    <row r="5" spans="1:31">
      <c r="G5" s="26">
        <v>1</v>
      </c>
      <c r="Q5" s="93" t="s">
        <v>221</v>
      </c>
      <c r="AC5" s="257" t="s">
        <v>2</v>
      </c>
      <c r="AD5" s="257"/>
    </row>
    <row r="6" spans="1:31" ht="12.75" customHeight="1"/>
    <row r="7" spans="1:31" ht="22.15" customHeight="1">
      <c r="E7" s="87"/>
      <c r="F7" s="87"/>
      <c r="G7" s="173" t="s">
        <v>208</v>
      </c>
      <c r="H7" s="174"/>
      <c r="I7" s="170" t="s">
        <v>210</v>
      </c>
      <c r="J7" s="172" t="s">
        <v>209</v>
      </c>
      <c r="K7" s="26"/>
      <c r="L7" s="26"/>
      <c r="M7" s="26"/>
      <c r="S7" s="92" t="s">
        <v>88</v>
      </c>
      <c r="W7" s="91"/>
      <c r="X7" s="90" t="str">
        <f>IF(TIPOORCAMENTO="Licitado","NOME DA EMPRESA","DESCRIÇÃO DO LOTE")</f>
        <v>DESCRIÇÃO DO LOTE</v>
      </c>
      <c r="AD7" s="89" t="str">
        <f>IF(TIPOORCAMENTO="Licitado","Nº CTEF","")</f>
        <v/>
      </c>
    </row>
    <row r="8" spans="1:31">
      <c r="D8" s="28"/>
      <c r="E8" s="88"/>
      <c r="F8" s="88"/>
      <c r="G8" s="258"/>
      <c r="H8" s="259"/>
      <c r="I8" s="171"/>
      <c r="J8" s="260" t="s">
        <v>211</v>
      </c>
      <c r="K8" s="261"/>
      <c r="L8" s="261"/>
      <c r="M8" s="261"/>
      <c r="N8" s="261"/>
      <c r="O8" s="261"/>
      <c r="P8" s="261"/>
      <c r="Q8" s="261"/>
      <c r="R8" s="261"/>
      <c r="S8" s="262" t="s">
        <v>207</v>
      </c>
      <c r="T8" s="262"/>
      <c r="U8" s="262"/>
      <c r="V8" s="262"/>
      <c r="W8" s="262"/>
      <c r="X8" s="263" t="s">
        <v>206</v>
      </c>
      <c r="Y8" s="263"/>
      <c r="Z8" s="263"/>
      <c r="AA8" s="263"/>
      <c r="AB8" s="263"/>
      <c r="AC8" s="263"/>
      <c r="AD8" s="68" t="str">
        <f>IF(TIPOORCAMENTO="Licitado",Import.CTEF,"")</f>
        <v/>
      </c>
    </row>
    <row r="9" spans="1:31">
      <c r="E9" s="88"/>
      <c r="F9" s="88"/>
    </row>
    <row r="10" spans="1:31" ht="12.75">
      <c r="E10" s="87"/>
      <c r="F10" s="87"/>
      <c r="I10" s="208"/>
      <c r="J10" s="208"/>
      <c r="K10" s="208"/>
      <c r="L10" s="208"/>
      <c r="M10" s="208"/>
      <c r="N10" s="208"/>
      <c r="O10" s="208"/>
      <c r="P10" s="208"/>
      <c r="Q10" s="208"/>
      <c r="R10" s="208"/>
    </row>
    <row r="11" spans="1:31" ht="12.75">
      <c r="E11" s="87"/>
      <c r="F11" s="87"/>
      <c r="I11" s="208"/>
      <c r="J11" s="208"/>
      <c r="K11" s="208"/>
      <c r="L11" s="208"/>
      <c r="M11" s="208"/>
      <c r="N11" s="208"/>
      <c r="O11" s="208"/>
      <c r="P11" s="208"/>
      <c r="Q11" s="208"/>
      <c r="R11" s="208"/>
    </row>
    <row r="12" spans="1:31" ht="12.75">
      <c r="E12" s="87"/>
      <c r="F12" s="87"/>
      <c r="G12" s="250" t="s">
        <v>9</v>
      </c>
      <c r="H12" s="252" t="s">
        <v>216</v>
      </c>
      <c r="I12" s="253"/>
      <c r="J12" s="253"/>
      <c r="K12" s="253"/>
      <c r="L12" s="253"/>
      <c r="M12" s="253"/>
      <c r="N12" s="253"/>
      <c r="O12" s="253"/>
      <c r="P12" s="253"/>
      <c r="Q12" s="253"/>
      <c r="R12" s="250" t="s">
        <v>87</v>
      </c>
      <c r="S12" s="225" t="s">
        <v>214</v>
      </c>
      <c r="T12" s="225" t="s">
        <v>217</v>
      </c>
      <c r="U12" s="225" t="s">
        <v>218</v>
      </c>
      <c r="V12" s="225" t="s">
        <v>214</v>
      </c>
      <c r="W12" s="225" t="s">
        <v>214</v>
      </c>
      <c r="X12" s="223"/>
      <c r="Y12" s="223"/>
      <c r="Z12" s="223"/>
      <c r="AA12" s="223"/>
      <c r="AB12" s="223"/>
      <c r="AC12" s="223"/>
      <c r="AD12" s="223"/>
    </row>
    <row r="13" spans="1:31" ht="12.75" customHeight="1">
      <c r="G13" s="251"/>
      <c r="H13" s="253"/>
      <c r="I13" s="253"/>
      <c r="J13" s="253"/>
      <c r="K13" s="253"/>
      <c r="L13" s="253"/>
      <c r="M13" s="253"/>
      <c r="N13" s="253"/>
      <c r="O13" s="253"/>
      <c r="P13" s="253"/>
      <c r="Q13" s="253"/>
      <c r="R13" s="251"/>
      <c r="S13" s="226" t="s">
        <v>215</v>
      </c>
      <c r="T13" s="226" t="s">
        <v>215</v>
      </c>
      <c r="U13" s="226" t="s">
        <v>215</v>
      </c>
      <c r="V13" s="226" t="s">
        <v>219</v>
      </c>
      <c r="W13" s="226" t="s">
        <v>219</v>
      </c>
      <c r="X13" s="224"/>
      <c r="Y13" s="224"/>
      <c r="Z13" s="224"/>
      <c r="AA13" s="224"/>
      <c r="AB13" s="224"/>
      <c r="AC13" s="224"/>
      <c r="AD13" s="224"/>
    </row>
    <row r="14" spans="1:31">
      <c r="A14" s="28">
        <f ca="1">OFFSET(A14,-3,0)+1</f>
        <v>1</v>
      </c>
      <c r="B14" s="28">
        <f ca="1">IF($P14&lt;&gt;2,0,IF($Q14=0,1,IF(E15&gt;0,OFFSET([1]QCI!$M$13,SUBSTITUTE(E15,".",""),0),OFFSET([1]ORÇAMENTO!$AA$15,Cronograma!$E14,0))/$Q14))</f>
        <v>0</v>
      </c>
      <c r="C14" s="28">
        <f ca="1">IF($P14&lt;&gt;2,0,IF($Q14=0,1,IF(E15&gt;0,OFFSET([1]QCI!$N$13,SUBSTITUTE(E15,".",""),0),OFFSET([1]ORÇAMENTO!$AB$15,Cronograma!$E14,0))/$Q14))</f>
        <v>0</v>
      </c>
      <c r="D14" s="79" t="e">
        <f ca="1">IF(AND($P14=2,ACOMPANHAMENTO="BM"),D15,D16/$Q14)</f>
        <v>#DIV/0!</v>
      </c>
      <c r="E14" s="28" t="e">
        <f ca="1">IF(A14&lt;=ORÇAMENTO.MáximoListaCrono,MATCH(A14,ORÇAMENTO.ListaCrono,0),NA())</f>
        <v>#VALUE!</v>
      </c>
      <c r="G14" s="198" t="s">
        <v>199</v>
      </c>
      <c r="H14" s="199" t="s">
        <v>17</v>
      </c>
      <c r="I14" s="209"/>
      <c r="J14" s="209"/>
      <c r="K14" s="209"/>
      <c r="L14" s="209"/>
      <c r="M14" s="209"/>
      <c r="N14" s="209"/>
      <c r="O14" s="209"/>
      <c r="P14" s="209"/>
      <c r="Q14" s="212"/>
      <c r="R14" s="187" t="s">
        <v>86</v>
      </c>
      <c r="S14" s="180"/>
      <c r="T14" s="180"/>
      <c r="U14" s="180"/>
      <c r="V14" s="180"/>
      <c r="W14" s="180"/>
      <c r="X14" s="180"/>
      <c r="Y14" s="180"/>
      <c r="Z14" s="180"/>
      <c r="AA14" s="180"/>
      <c r="AB14" s="180"/>
      <c r="AC14" s="180"/>
      <c r="AD14" s="180"/>
    </row>
    <row r="15" spans="1:31" ht="12.75" customHeight="1">
      <c r="D15" s="71"/>
      <c r="E15" s="28" t="e">
        <f ca="1">IF(ISERROR(E14),IF(1+COUNTIF(#REF!:OFFSET(K14,-1,0),1)&lt;=MAX([1]QCI!$D$13:$D$24),1+COUNTIF(#REF!:OFFSET(K14,-1,0),1),-1),0)</f>
        <v>#REF!</v>
      </c>
      <c r="G15" s="189"/>
      <c r="H15" s="210"/>
      <c r="I15" s="216"/>
      <c r="J15" s="216"/>
      <c r="K15" s="216"/>
      <c r="L15" s="216"/>
      <c r="M15" s="216"/>
      <c r="N15" s="216"/>
      <c r="O15" s="216"/>
      <c r="P15" s="216"/>
      <c r="Q15" s="217"/>
      <c r="R15" s="187"/>
      <c r="S15" s="181"/>
      <c r="T15" s="181"/>
      <c r="U15" s="181"/>
      <c r="V15" s="181"/>
      <c r="W15" s="181"/>
      <c r="X15" s="181"/>
      <c r="Y15" s="181"/>
      <c r="Z15" s="181"/>
      <c r="AA15" s="181"/>
      <c r="AB15" s="181"/>
      <c r="AC15" s="181"/>
      <c r="AD15" s="181"/>
      <c r="AE15" s="69"/>
    </row>
    <row r="16" spans="1:31">
      <c r="D16" s="64">
        <f ca="1">IF($P14=2,IF(AND(ACOMPANHAMENTO="PLE",ISNUMBER($E14)),SUMIF((OFFSET([1]CÁLCULO!$AM$15:$AW$15,$E14,0,OFFSET([1]ORÇAMENTO!$D$15,Cronograma!$E14,0))),"="&amp;Cronograma!#REF!,OFFSET([1]CÁLCULO!$AB$15:$AL$15,$E14,0,OFFSET([1]ORÇAMENTO!$D$15,Cronograma!$E14,0)))+IF(AND($E16&lt;&gt;"",$E16&lt;&gt;0),SUMIF([1]CÁLCULO!$AM$15:$AW$40,"="&amp;Cronograma!#REF!,[1]CÁLCULO!$AB$15:$AL$40)/([1]ORÇAMENTO!$X$15-CÁLCULO.TotalAdmLocal)*Cronograma!$E16,0),D15*$Q14),SUMIF(OFFSET($Q16,1,0,$P14-2),($K14+1)&amp;"$",OFFSET(D16,1,0,$P14-2)))</f>
        <v>0</v>
      </c>
      <c r="E16" s="28" t="e">
        <f ca="1">IF(OR($P14&lt;&gt;2,AUTOEVENTO&lt;&gt;"manual",$E15&gt;0),"",SUMIF(OFFSET([1]CÁLCULO!$M$15,Cronograma!$E14,0,OFFSET([1]ORÇAMENTO!$D$15,Cronograma!$E14,0)),1,OFFSET([1]ORÇAMENTO!$X$15,Cronograma!$E14,0,OFFSET([1]ORÇAMENTO!$D$15,Cronograma!$E14,0))))</f>
        <v>#REF!</v>
      </c>
      <c r="G16" s="190" t="s">
        <v>89</v>
      </c>
      <c r="H16" s="192" t="s">
        <v>18</v>
      </c>
      <c r="I16" s="218"/>
      <c r="J16" s="218"/>
      <c r="K16" s="218"/>
      <c r="L16" s="218"/>
      <c r="M16" s="218"/>
      <c r="N16" s="218"/>
      <c r="O16" s="218"/>
      <c r="P16" s="218"/>
      <c r="Q16" s="219"/>
      <c r="R16" s="187" t="s">
        <v>86</v>
      </c>
      <c r="S16" s="182"/>
      <c r="T16" s="182"/>
      <c r="U16" s="182"/>
      <c r="V16" s="182"/>
      <c r="W16" s="182"/>
      <c r="X16" s="182"/>
      <c r="Y16" s="182"/>
      <c r="Z16" s="182"/>
      <c r="AA16" s="182"/>
      <c r="AB16" s="182"/>
      <c r="AC16" s="182"/>
      <c r="AD16" s="182"/>
    </row>
    <row r="17" spans="1:31">
      <c r="A17" s="28">
        <f ca="1">OFFSET(A17,-3,0)+1</f>
        <v>2</v>
      </c>
      <c r="B17" s="28">
        <f ca="1">IF($P17&lt;&gt;2,0,IF($Q17=0,1,IF(E18&gt;0,OFFSET([1]QCI!$M$13,SUBSTITUTE(E18,".",""),0),OFFSET([1]ORÇAMENTO!$AA$15,Cronograma!$E17,0))/$Q17))</f>
        <v>0</v>
      </c>
      <c r="C17" s="28">
        <f ca="1">IF($P17&lt;&gt;2,0,IF($Q17=0,1,IF(E18&gt;0,OFFSET([1]QCI!$N$13,SUBSTITUTE(E18,".",""),0),OFFSET([1]ORÇAMENTO!$AB$15,Cronograma!$E17,0))/$Q17))</f>
        <v>0</v>
      </c>
      <c r="D17" s="79" t="e">
        <f ca="1">IF(AND($P17=2,ACOMPANHAMENTO="BM"),D18,D19/$Q17)</f>
        <v>#DIV/0!</v>
      </c>
      <c r="E17" s="28" t="e">
        <f ca="1">IF(A17&lt;=ORÇAMENTO.MáximoListaCrono,MATCH(A17,ORÇAMENTO.ListaCrono,0),NA())</f>
        <v>#VALUE!</v>
      </c>
      <c r="G17" s="191"/>
      <c r="H17" s="211" t="s">
        <v>212</v>
      </c>
      <c r="I17" s="220"/>
      <c r="J17" s="220"/>
      <c r="K17" s="220"/>
      <c r="L17" s="220"/>
      <c r="M17" s="220"/>
      <c r="N17" s="220"/>
      <c r="O17" s="220"/>
      <c r="P17" s="220"/>
      <c r="Q17" s="221"/>
      <c r="R17" s="187"/>
      <c r="S17" s="180"/>
      <c r="T17" s="180"/>
      <c r="U17" s="180"/>
      <c r="V17" s="180"/>
      <c r="W17" s="180"/>
      <c r="X17" s="180"/>
      <c r="Y17" s="180"/>
      <c r="Z17" s="180"/>
      <c r="AA17" s="180"/>
      <c r="AB17" s="180"/>
      <c r="AC17" s="180"/>
      <c r="AD17" s="180"/>
    </row>
    <row r="18" spans="1:31" ht="12.75" customHeight="1">
      <c r="D18" s="71"/>
      <c r="E18" s="28" t="e">
        <f ca="1">IF(ISERROR(E17),IF(1+COUNTIF(#REF!:OFFSET(K17,-1,0),1)&lt;=MAX([1]QCI!$D$13:$D$24),1+COUNTIF(#REF!:OFFSET(K17,-1,0),1),-1),0)</f>
        <v>#REF!</v>
      </c>
      <c r="G18" s="190" t="s">
        <v>99</v>
      </c>
      <c r="H18" s="192" t="s">
        <v>19</v>
      </c>
      <c r="I18" s="193"/>
      <c r="J18" s="193"/>
      <c r="K18" s="194"/>
      <c r="L18" s="194"/>
      <c r="M18" s="194"/>
      <c r="N18" s="194"/>
      <c r="O18" s="194"/>
      <c r="P18" s="194"/>
      <c r="Q18" s="213"/>
      <c r="R18" s="187" t="s">
        <v>86</v>
      </c>
      <c r="S18" s="181"/>
      <c r="T18" s="181"/>
      <c r="U18" s="181"/>
      <c r="V18" s="181"/>
      <c r="W18" s="181"/>
      <c r="X18" s="181"/>
      <c r="Y18" s="181"/>
      <c r="Z18" s="181"/>
      <c r="AA18" s="181"/>
      <c r="AB18" s="181"/>
      <c r="AC18" s="181"/>
      <c r="AD18" s="181"/>
      <c r="AE18" s="69"/>
    </row>
    <row r="19" spans="1:31">
      <c r="D19" s="64">
        <f ca="1">IF($P17=2,IF(AND(ACOMPANHAMENTO="PLE",ISNUMBER($E17)),SUMIF((OFFSET([1]CÁLCULO!$AM$15:$AW$15,$E17,0,OFFSET([1]ORÇAMENTO!$D$15,Cronograma!$E17,0))),"="&amp;Cronograma!#REF!,OFFSET([1]CÁLCULO!$AB$15:$AL$15,$E17,0,OFFSET([1]ORÇAMENTO!$D$15,Cronograma!$E17,0)))+IF(AND($E19&lt;&gt;"",$E19&lt;&gt;0),SUMIF([1]CÁLCULO!$AM$15:$AW$40,"="&amp;Cronograma!#REF!,[1]CÁLCULO!$AB$15:$AL$40)/([1]ORÇAMENTO!$X$15-CÁLCULO.TotalAdmLocal)*Cronograma!$E19,0),D18*$Q17),SUMIF(OFFSET($Q19,1,0,$P17-2),($K17+1)&amp;"$",OFFSET(D19,1,0,$P17-2)))</f>
        <v>0</v>
      </c>
      <c r="E19" s="28" t="e">
        <f ca="1">IF(OR($P17&lt;&gt;2,AUTOEVENTO&lt;&gt;"manual",$E18&gt;0),"",SUMIF(OFFSET([1]CÁLCULO!$M$15,Cronograma!$E17,0,OFFSET([1]ORÇAMENTO!$D$15,Cronograma!$E17,0)),1,OFFSET([1]ORÇAMENTO!$X$15,Cronograma!$E17,0,OFFSET([1]ORÇAMENTO!$D$15,Cronograma!$E17,0))))</f>
        <v>#REF!</v>
      </c>
      <c r="G19" s="191"/>
      <c r="H19" s="211" t="s">
        <v>212</v>
      </c>
      <c r="I19" s="220"/>
      <c r="J19" s="220"/>
      <c r="K19" s="220"/>
      <c r="L19" s="220"/>
      <c r="M19" s="220"/>
      <c r="N19" s="220"/>
      <c r="O19" s="220"/>
      <c r="P19" s="220"/>
      <c r="Q19" s="221"/>
      <c r="R19" s="187"/>
      <c r="S19" s="182"/>
      <c r="T19" s="182"/>
      <c r="U19" s="182"/>
      <c r="V19" s="182"/>
      <c r="W19" s="182"/>
      <c r="X19" s="182"/>
      <c r="Y19" s="182"/>
      <c r="Z19" s="182"/>
      <c r="AA19" s="182"/>
      <c r="AB19" s="182"/>
      <c r="AC19" s="182"/>
      <c r="AD19" s="182"/>
    </row>
    <row r="20" spans="1:31">
      <c r="A20" s="28">
        <f ca="1">OFFSET(A20,-3,0)+1</f>
        <v>3</v>
      </c>
      <c r="B20" s="28">
        <f ca="1">IF($P20&lt;&gt;2,0,IF($Q20=0,1,IF(E21&gt;0,OFFSET([1]QCI!$M$13,SUBSTITUTE(E21,".",""),0),OFFSET([1]ORÇAMENTO!$AA$15,Cronograma!$E20,0))/$Q20))</f>
        <v>0</v>
      </c>
      <c r="C20" s="28">
        <f ca="1">IF($P20&lt;&gt;2,0,IF($Q20=0,1,IF(E21&gt;0,OFFSET([1]QCI!$N$13,SUBSTITUTE(E21,".",""),0),OFFSET([1]ORÇAMENTO!$AB$15,Cronograma!$E20,0))/$Q20))</f>
        <v>0</v>
      </c>
      <c r="D20" s="79" t="e">
        <f ca="1">IF(AND($P20=2,ACOMPANHAMENTO="BM"),D21,D22/$Q20)</f>
        <v>#DIV/0!</v>
      </c>
      <c r="E20" s="28" t="e">
        <f ca="1">IF(A20&lt;=ORÇAMENTO.MáximoListaCrono,MATCH(A20,ORÇAMENTO.ListaCrono,0),NA())</f>
        <v>#VALUE!</v>
      </c>
      <c r="G20" s="190" t="s">
        <v>124</v>
      </c>
      <c r="H20" s="192" t="s">
        <v>20</v>
      </c>
      <c r="I20" s="193"/>
      <c r="J20" s="193"/>
      <c r="K20" s="195"/>
      <c r="L20" s="194"/>
      <c r="M20" s="194"/>
      <c r="N20" s="194"/>
      <c r="O20" s="194"/>
      <c r="P20" s="194"/>
      <c r="Q20" s="214"/>
      <c r="R20" s="187" t="s">
        <v>86</v>
      </c>
      <c r="S20" s="180"/>
      <c r="T20" s="180"/>
      <c r="U20" s="180"/>
      <c r="V20" s="180"/>
      <c r="W20" s="180"/>
      <c r="X20" s="180"/>
      <c r="Y20" s="180"/>
      <c r="Z20" s="180"/>
      <c r="AA20" s="180"/>
      <c r="AB20" s="180"/>
      <c r="AC20" s="180"/>
      <c r="AD20" s="180"/>
    </row>
    <row r="21" spans="1:31" ht="12.75" customHeight="1">
      <c r="D21" s="71"/>
      <c r="E21" s="28" t="e">
        <f ca="1">IF(ISERROR(E20),IF(1+COUNTIF(#REF!:OFFSET(K20,-1,0),1)&lt;=MAX([1]QCI!$D$13:$D$24),1+COUNTIF(#REF!:OFFSET(K20,-1,0),1),-1),0)</f>
        <v>#REF!</v>
      </c>
      <c r="G21" s="191"/>
      <c r="H21" s="211" t="s">
        <v>212</v>
      </c>
      <c r="I21" s="220"/>
      <c r="J21" s="220"/>
      <c r="K21" s="220"/>
      <c r="L21" s="220"/>
      <c r="M21" s="220"/>
      <c r="N21" s="220"/>
      <c r="O21" s="220"/>
      <c r="P21" s="220"/>
      <c r="Q21" s="221"/>
      <c r="R21" s="187"/>
      <c r="S21" s="181"/>
      <c r="T21" s="181"/>
      <c r="U21" s="181"/>
      <c r="V21" s="181"/>
      <c r="W21" s="181"/>
      <c r="X21" s="181"/>
      <c r="Y21" s="181"/>
      <c r="Z21" s="181"/>
      <c r="AA21" s="181"/>
      <c r="AB21" s="181"/>
      <c r="AC21" s="181"/>
      <c r="AD21" s="181"/>
      <c r="AE21" s="69"/>
    </row>
    <row r="22" spans="1:31">
      <c r="D22" s="64">
        <f ca="1">IF($P20=2,IF(AND(ACOMPANHAMENTO="PLE",ISNUMBER($E20)),SUMIF((OFFSET([1]CÁLCULO!$AM$15:$AW$15,$E20,0,OFFSET([1]ORÇAMENTO!$D$15,Cronograma!$E20,0))),"="&amp;Cronograma!#REF!,OFFSET([1]CÁLCULO!$AB$15:$AL$15,$E20,0,OFFSET([1]ORÇAMENTO!$D$15,Cronograma!$E20,0)))+IF(AND($E22&lt;&gt;"",$E22&lt;&gt;0),SUMIF([1]CÁLCULO!$AM$15:$AW$40,"="&amp;Cronograma!#REF!,[1]CÁLCULO!$AB$15:$AL$40)/([1]ORÇAMENTO!$X$15-CÁLCULO.TotalAdmLocal)*Cronograma!$E22,0),D21*$Q20),SUMIF(OFFSET($Q22,1,0,$P20-2),($K20+1)&amp;"$",OFFSET(D22,1,0,$P20-2)))</f>
        <v>0</v>
      </c>
      <c r="E22" s="28" t="e">
        <f ca="1">IF(OR($P20&lt;&gt;2,AUTOEVENTO&lt;&gt;"manual",$E21&gt;0),"",SUMIF(OFFSET([1]CÁLCULO!$M$15,Cronograma!$E20,0,OFFSET([1]ORÇAMENTO!$D$15,Cronograma!$E20,0)),1,OFFSET([1]ORÇAMENTO!$X$15,Cronograma!$E20,0,OFFSET([1]ORÇAMENTO!$D$15,Cronograma!$E20,0))))</f>
        <v>#REF!</v>
      </c>
      <c r="G22" s="190" t="s">
        <v>141</v>
      </c>
      <c r="H22" s="192" t="s">
        <v>21</v>
      </c>
      <c r="I22" s="193"/>
      <c r="J22" s="193"/>
      <c r="K22" s="194"/>
      <c r="L22" s="194"/>
      <c r="M22" s="194"/>
      <c r="N22" s="194"/>
      <c r="O22" s="194"/>
      <c r="P22" s="194"/>
      <c r="Q22" s="215"/>
      <c r="R22" s="187" t="s">
        <v>86</v>
      </c>
      <c r="S22" s="182"/>
      <c r="T22" s="182"/>
      <c r="U22" s="182"/>
      <c r="V22" s="182"/>
      <c r="W22" s="182"/>
      <c r="X22" s="182"/>
      <c r="Y22" s="182"/>
      <c r="Z22" s="182"/>
      <c r="AA22" s="182"/>
      <c r="AB22" s="182"/>
      <c r="AC22" s="182"/>
      <c r="AD22" s="182"/>
    </row>
    <row r="23" spans="1:31">
      <c r="A23" s="28">
        <f ca="1">OFFSET(A23,-3,0)+1</f>
        <v>4</v>
      </c>
      <c r="B23" s="28">
        <f ca="1">IF($P23&lt;&gt;2,0,IF($Q23=0,1,IF(E24&gt;0,OFFSET([1]QCI!$M$13,SUBSTITUTE(E24,".",""),0),OFFSET([1]ORÇAMENTO!$AA$15,Cronograma!$E23,0))/$Q23))</f>
        <v>0</v>
      </c>
      <c r="C23" s="28">
        <f ca="1">IF($P23&lt;&gt;2,0,IF($Q23=0,1,IF(E24&gt;0,OFFSET([1]QCI!$N$13,SUBSTITUTE(E24,".",""),0),OFFSET([1]ORÇAMENTO!$AB$15,Cronograma!$E23,0))/$Q23))</f>
        <v>0</v>
      </c>
      <c r="D23" s="79" t="e">
        <f>IF(AND($P23=2,ACOMPANHAMENTO="BM"),D24,#REF!/$Q23)</f>
        <v>#REF!</v>
      </c>
      <c r="E23" s="28" t="e">
        <f ca="1">IF(A23&lt;=ORÇAMENTO.MáximoListaCrono,MATCH(A23,ORÇAMENTO.ListaCrono,0),NA())</f>
        <v>#VALUE!</v>
      </c>
      <c r="G23" s="191"/>
      <c r="H23" s="211" t="s">
        <v>212</v>
      </c>
      <c r="I23" s="220"/>
      <c r="J23" s="220"/>
      <c r="K23" s="220"/>
      <c r="L23" s="220"/>
      <c r="M23" s="220"/>
      <c r="N23" s="220"/>
      <c r="O23" s="220"/>
      <c r="P23" s="220"/>
      <c r="Q23" s="221"/>
      <c r="R23" s="187"/>
      <c r="S23" s="180"/>
      <c r="T23" s="180"/>
      <c r="U23" s="180"/>
      <c r="V23" s="180"/>
      <c r="W23" s="180"/>
      <c r="X23" s="180"/>
      <c r="Y23" s="180"/>
      <c r="Z23" s="180"/>
      <c r="AA23" s="180"/>
      <c r="AB23" s="180"/>
      <c r="AC23" s="180"/>
      <c r="AD23" s="180"/>
    </row>
    <row r="24" spans="1:31" ht="12.75" customHeight="1">
      <c r="D24" s="71"/>
      <c r="E24" s="28" t="e">
        <f ca="1">IF(ISERROR(E23),IF(1+COUNTIF(#REF!:OFFSET(K23,-1,0),1)&lt;=MAX([1]QCI!$D$13:$D$24),1+COUNTIF(#REF!:OFFSET(K23,-1,0),1),-1),0)</f>
        <v>#REF!</v>
      </c>
      <c r="G24" s="190" t="s">
        <v>160</v>
      </c>
      <c r="H24" s="192" t="s">
        <v>22</v>
      </c>
      <c r="I24" s="193"/>
      <c r="J24" s="193"/>
      <c r="K24" s="194"/>
      <c r="L24" s="194"/>
      <c r="M24" s="194"/>
      <c r="N24" s="194"/>
      <c r="O24" s="194"/>
      <c r="P24" s="194"/>
      <c r="Q24" s="213"/>
      <c r="R24" s="187" t="s">
        <v>86</v>
      </c>
      <c r="S24" s="181"/>
      <c r="T24" s="181"/>
      <c r="U24" s="181"/>
      <c r="V24" s="181"/>
      <c r="W24" s="181"/>
      <c r="X24" s="181"/>
      <c r="Y24" s="181"/>
      <c r="Z24" s="181"/>
      <c r="AA24" s="181"/>
      <c r="AB24" s="181"/>
      <c r="AC24" s="181"/>
      <c r="AD24" s="181"/>
      <c r="AE24" s="69"/>
    </row>
    <row r="25" spans="1:31" ht="12.75" customHeight="1">
      <c r="D25" s="175"/>
      <c r="G25" s="191"/>
      <c r="H25" s="211" t="s">
        <v>212</v>
      </c>
      <c r="I25" s="220"/>
      <c r="J25" s="220"/>
      <c r="K25" s="220"/>
      <c r="L25" s="220"/>
      <c r="M25" s="220"/>
      <c r="N25" s="220"/>
      <c r="O25" s="220"/>
      <c r="P25" s="220"/>
      <c r="Q25" s="221"/>
      <c r="R25" s="187"/>
      <c r="S25" s="181"/>
      <c r="T25" s="181"/>
      <c r="U25" s="181"/>
      <c r="V25" s="181"/>
      <c r="W25" s="181"/>
      <c r="X25" s="181"/>
      <c r="Y25" s="181"/>
      <c r="Z25" s="181"/>
      <c r="AA25" s="181"/>
      <c r="AB25" s="181"/>
      <c r="AC25" s="181"/>
      <c r="AD25" s="181"/>
      <c r="AE25" s="176"/>
    </row>
    <row r="26" spans="1:31" ht="12.75" customHeight="1">
      <c r="D26" s="175"/>
      <c r="G26" s="198" t="s">
        <v>202</v>
      </c>
      <c r="H26" s="199" t="s">
        <v>23</v>
      </c>
      <c r="I26" s="196"/>
      <c r="J26" s="196"/>
      <c r="K26" s="197"/>
      <c r="L26" s="197"/>
      <c r="M26" s="197"/>
      <c r="N26" s="197"/>
      <c r="O26" s="197"/>
      <c r="P26" s="197"/>
      <c r="Q26" s="222"/>
      <c r="R26" s="187" t="s">
        <v>86</v>
      </c>
      <c r="S26" s="181"/>
      <c r="T26" s="181"/>
      <c r="U26" s="181"/>
      <c r="V26" s="181"/>
      <c r="W26" s="181"/>
      <c r="X26" s="181"/>
      <c r="Y26" s="181"/>
      <c r="Z26" s="181"/>
      <c r="AA26" s="181"/>
      <c r="AB26" s="181"/>
      <c r="AC26" s="181"/>
      <c r="AD26" s="181"/>
      <c r="AE26" s="176"/>
    </row>
    <row r="27" spans="1:31" ht="12.75" customHeight="1">
      <c r="D27" s="175"/>
      <c r="G27" s="189"/>
      <c r="H27" s="210"/>
      <c r="I27" s="216"/>
      <c r="J27" s="216"/>
      <c r="K27" s="216"/>
      <c r="L27" s="216"/>
      <c r="M27" s="216"/>
      <c r="N27" s="216"/>
      <c r="O27" s="216"/>
      <c r="P27" s="216"/>
      <c r="Q27" s="217"/>
      <c r="R27" s="187"/>
      <c r="S27" s="181"/>
      <c r="T27" s="181"/>
      <c r="U27" s="181"/>
      <c r="V27" s="181"/>
      <c r="W27" s="181"/>
      <c r="X27" s="181"/>
      <c r="Y27" s="181"/>
      <c r="Z27" s="181"/>
      <c r="AA27" s="181"/>
      <c r="AB27" s="181"/>
      <c r="AC27" s="181"/>
      <c r="AD27" s="181"/>
      <c r="AE27" s="176"/>
    </row>
    <row r="28" spans="1:31" ht="12.75" customHeight="1">
      <c r="D28" s="175"/>
      <c r="G28" s="190" t="s">
        <v>165</v>
      </c>
      <c r="H28" s="192" t="s">
        <v>24</v>
      </c>
      <c r="I28" s="193"/>
      <c r="J28" s="193"/>
      <c r="K28" s="194"/>
      <c r="L28" s="194"/>
      <c r="M28" s="194"/>
      <c r="N28" s="194"/>
      <c r="O28" s="194"/>
      <c r="P28" s="194"/>
      <c r="Q28" s="213"/>
      <c r="R28" s="187" t="s">
        <v>86</v>
      </c>
      <c r="S28" s="181"/>
      <c r="T28" s="181"/>
      <c r="U28" s="181"/>
      <c r="V28" s="181"/>
      <c r="W28" s="181"/>
      <c r="X28" s="181"/>
      <c r="Y28" s="181"/>
      <c r="Z28" s="181"/>
      <c r="AA28" s="181"/>
      <c r="AB28" s="181"/>
      <c r="AC28" s="181"/>
      <c r="AD28" s="181"/>
      <c r="AE28" s="176"/>
    </row>
    <row r="29" spans="1:31" ht="12.75" customHeight="1">
      <c r="D29" s="175"/>
      <c r="G29" s="191"/>
      <c r="H29" s="211" t="s">
        <v>212</v>
      </c>
      <c r="I29" s="220"/>
      <c r="J29" s="220"/>
      <c r="K29" s="220"/>
      <c r="L29" s="220"/>
      <c r="M29" s="220"/>
      <c r="N29" s="220"/>
      <c r="O29" s="220"/>
      <c r="P29" s="220"/>
      <c r="Q29" s="221"/>
      <c r="R29" s="187"/>
      <c r="S29" s="181"/>
      <c r="T29" s="181"/>
      <c r="U29" s="181"/>
      <c r="V29" s="181"/>
      <c r="W29" s="181"/>
      <c r="X29" s="181"/>
      <c r="Y29" s="181"/>
      <c r="Z29" s="181"/>
      <c r="AA29" s="181"/>
      <c r="AB29" s="181"/>
      <c r="AC29" s="181"/>
      <c r="AD29" s="181"/>
      <c r="AE29" s="176"/>
    </row>
    <row r="30" spans="1:31" ht="12.75" customHeight="1">
      <c r="D30" s="175"/>
      <c r="G30" s="190" t="s">
        <v>169</v>
      </c>
      <c r="H30" s="192" t="s">
        <v>19</v>
      </c>
      <c r="I30" s="193"/>
      <c r="J30" s="193"/>
      <c r="K30" s="194"/>
      <c r="L30" s="194"/>
      <c r="M30" s="194"/>
      <c r="N30" s="194"/>
      <c r="O30" s="194"/>
      <c r="P30" s="194"/>
      <c r="Q30" s="213"/>
      <c r="R30" s="187" t="s">
        <v>86</v>
      </c>
      <c r="S30" s="181"/>
      <c r="T30" s="181"/>
      <c r="U30" s="181"/>
      <c r="V30" s="181"/>
      <c r="W30" s="181"/>
      <c r="X30" s="181"/>
      <c r="Y30" s="181"/>
      <c r="Z30" s="181"/>
      <c r="AA30" s="181"/>
      <c r="AB30" s="181"/>
      <c r="AC30" s="181"/>
      <c r="AD30" s="181"/>
      <c r="AE30" s="176"/>
    </row>
    <row r="31" spans="1:31" ht="12.75" customHeight="1">
      <c r="D31" s="175"/>
      <c r="G31" s="191"/>
      <c r="H31" s="211" t="s">
        <v>212</v>
      </c>
      <c r="I31" s="220"/>
      <c r="J31" s="220"/>
      <c r="K31" s="220"/>
      <c r="L31" s="220"/>
      <c r="M31" s="220"/>
      <c r="N31" s="220"/>
      <c r="O31" s="220"/>
      <c r="P31" s="220"/>
      <c r="Q31" s="221"/>
      <c r="R31" s="187"/>
      <c r="S31" s="181"/>
      <c r="T31" s="181"/>
      <c r="U31" s="181"/>
      <c r="V31" s="181"/>
      <c r="W31" s="181"/>
      <c r="X31" s="181"/>
      <c r="Y31" s="181"/>
      <c r="Z31" s="181"/>
      <c r="AA31" s="181"/>
      <c r="AB31" s="181"/>
      <c r="AC31" s="181"/>
      <c r="AD31" s="181"/>
      <c r="AE31" s="176"/>
    </row>
    <row r="32" spans="1:31" ht="12.75" customHeight="1">
      <c r="D32" s="175"/>
      <c r="G32" s="190" t="s">
        <v>175</v>
      </c>
      <c r="H32" s="192" t="s">
        <v>25</v>
      </c>
      <c r="I32" s="193"/>
      <c r="J32" s="193"/>
      <c r="K32" s="194"/>
      <c r="L32" s="194"/>
      <c r="M32" s="194"/>
      <c r="N32" s="194"/>
      <c r="O32" s="194"/>
      <c r="P32" s="194"/>
      <c r="Q32" s="213"/>
      <c r="R32" s="187" t="s">
        <v>86</v>
      </c>
      <c r="S32" s="181"/>
      <c r="T32" s="181"/>
      <c r="U32" s="181"/>
      <c r="V32" s="181"/>
      <c r="W32" s="181"/>
      <c r="X32" s="181"/>
      <c r="Y32" s="181"/>
      <c r="Z32" s="181"/>
      <c r="AA32" s="181"/>
      <c r="AB32" s="181"/>
      <c r="AC32" s="181"/>
      <c r="AD32" s="181"/>
      <c r="AE32" s="176"/>
    </row>
    <row r="33" spans="4:31" ht="12.75" customHeight="1">
      <c r="D33" s="175"/>
      <c r="G33" s="191"/>
      <c r="H33" s="211" t="s">
        <v>212</v>
      </c>
      <c r="I33" s="220"/>
      <c r="J33" s="220"/>
      <c r="K33" s="220"/>
      <c r="L33" s="220"/>
      <c r="M33" s="220"/>
      <c r="N33" s="220"/>
      <c r="O33" s="220"/>
      <c r="P33" s="220"/>
      <c r="Q33" s="221"/>
      <c r="R33" s="187"/>
      <c r="S33" s="181"/>
      <c r="T33" s="181"/>
      <c r="U33" s="181"/>
      <c r="V33" s="181"/>
      <c r="W33" s="181"/>
      <c r="X33" s="181"/>
      <c r="Y33" s="181"/>
      <c r="Z33" s="181"/>
      <c r="AA33" s="181"/>
      <c r="AB33" s="181"/>
      <c r="AC33" s="181"/>
      <c r="AD33" s="181"/>
      <c r="AE33" s="176"/>
    </row>
    <row r="34" spans="4:31" ht="12.75" customHeight="1">
      <c r="D34" s="175"/>
      <c r="G34" s="190" t="s">
        <v>177</v>
      </c>
      <c r="H34" s="192" t="s">
        <v>26</v>
      </c>
      <c r="I34" s="193"/>
      <c r="J34" s="193"/>
      <c r="K34" s="194"/>
      <c r="L34" s="194"/>
      <c r="M34" s="194"/>
      <c r="N34" s="194"/>
      <c r="O34" s="194"/>
      <c r="P34" s="194"/>
      <c r="Q34" s="213"/>
      <c r="R34" s="187" t="s">
        <v>86</v>
      </c>
      <c r="S34" s="181"/>
      <c r="T34" s="181"/>
      <c r="U34" s="181"/>
      <c r="V34" s="181"/>
      <c r="W34" s="181"/>
      <c r="X34" s="181"/>
      <c r="Y34" s="181"/>
      <c r="Z34" s="181"/>
      <c r="AA34" s="181"/>
      <c r="AB34" s="181"/>
      <c r="AC34" s="181"/>
      <c r="AD34" s="181"/>
      <c r="AE34" s="176"/>
    </row>
    <row r="35" spans="4:31" ht="12.75" customHeight="1">
      <c r="D35" s="175"/>
      <c r="G35" s="191"/>
      <c r="H35" s="211" t="s">
        <v>212</v>
      </c>
      <c r="I35" s="220"/>
      <c r="J35" s="220"/>
      <c r="K35" s="220"/>
      <c r="L35" s="220"/>
      <c r="M35" s="220"/>
      <c r="N35" s="220"/>
      <c r="O35" s="220"/>
      <c r="P35" s="220"/>
      <c r="Q35" s="221"/>
      <c r="R35" s="187"/>
      <c r="S35" s="181"/>
      <c r="T35" s="181"/>
      <c r="U35" s="181"/>
      <c r="V35" s="181"/>
      <c r="W35" s="181"/>
      <c r="X35" s="181"/>
      <c r="Y35" s="181"/>
      <c r="Z35" s="181"/>
      <c r="AA35" s="181"/>
      <c r="AB35" s="181"/>
      <c r="AC35" s="181"/>
      <c r="AD35" s="181"/>
      <c r="AE35" s="176"/>
    </row>
    <row r="36" spans="4:31" ht="12.75" customHeight="1">
      <c r="D36" s="175"/>
      <c r="G36" s="190" t="s">
        <v>183</v>
      </c>
      <c r="H36" s="192" t="s">
        <v>27</v>
      </c>
      <c r="I36" s="193"/>
      <c r="J36" s="193"/>
      <c r="K36" s="194"/>
      <c r="L36" s="194"/>
      <c r="M36" s="194"/>
      <c r="N36" s="194"/>
      <c r="O36" s="194"/>
      <c r="P36" s="194"/>
      <c r="Q36" s="213"/>
      <c r="R36" s="187" t="s">
        <v>86</v>
      </c>
      <c r="S36" s="181"/>
      <c r="T36" s="181"/>
      <c r="U36" s="181"/>
      <c r="V36" s="181"/>
      <c r="W36" s="181"/>
      <c r="X36" s="181"/>
      <c r="Y36" s="181"/>
      <c r="Z36" s="181"/>
      <c r="AA36" s="181"/>
      <c r="AB36" s="181"/>
      <c r="AC36" s="181"/>
      <c r="AD36" s="181"/>
      <c r="AE36" s="176"/>
    </row>
    <row r="37" spans="4:31" ht="12.75" customHeight="1">
      <c r="D37" s="175"/>
      <c r="G37" s="191"/>
      <c r="H37" s="211" t="s">
        <v>212</v>
      </c>
      <c r="I37" s="220"/>
      <c r="J37" s="220"/>
      <c r="K37" s="220"/>
      <c r="L37" s="220"/>
      <c r="M37" s="220"/>
      <c r="N37" s="220"/>
      <c r="O37" s="220"/>
      <c r="P37" s="220"/>
      <c r="Q37" s="221"/>
      <c r="R37" s="187"/>
      <c r="S37" s="181"/>
      <c r="T37" s="181"/>
      <c r="U37" s="181"/>
      <c r="V37" s="181"/>
      <c r="W37" s="181"/>
      <c r="X37" s="181"/>
      <c r="Y37" s="181"/>
      <c r="Z37" s="181"/>
      <c r="AA37" s="181"/>
      <c r="AB37" s="181"/>
      <c r="AC37" s="181"/>
      <c r="AD37" s="181"/>
      <c r="AE37" s="176"/>
    </row>
    <row r="38" spans="4:31" ht="12.75" customHeight="1">
      <c r="D38" s="175"/>
      <c r="G38" s="190" t="s">
        <v>192</v>
      </c>
      <c r="H38" s="192" t="s">
        <v>28</v>
      </c>
      <c r="I38" s="193"/>
      <c r="J38" s="193"/>
      <c r="K38" s="194"/>
      <c r="L38" s="194"/>
      <c r="M38" s="194"/>
      <c r="N38" s="194"/>
      <c r="O38" s="194"/>
      <c r="P38" s="194"/>
      <c r="Q38" s="213"/>
      <c r="R38" s="187" t="s">
        <v>86</v>
      </c>
      <c r="S38" s="181"/>
      <c r="T38" s="181"/>
      <c r="U38" s="181"/>
      <c r="V38" s="181"/>
      <c r="W38" s="181"/>
      <c r="X38" s="181"/>
      <c r="Y38" s="181"/>
      <c r="Z38" s="181"/>
      <c r="AA38" s="181"/>
      <c r="AB38" s="181"/>
      <c r="AC38" s="181"/>
      <c r="AD38" s="181"/>
      <c r="AE38" s="176"/>
    </row>
    <row r="39" spans="4:31" ht="12.75" customHeight="1">
      <c r="D39" s="175"/>
      <c r="G39" s="191"/>
      <c r="H39" s="211" t="s">
        <v>212</v>
      </c>
      <c r="I39" s="220"/>
      <c r="J39" s="220"/>
      <c r="K39" s="220"/>
      <c r="L39" s="220"/>
      <c r="M39" s="220"/>
      <c r="N39" s="220"/>
      <c r="O39" s="220"/>
      <c r="P39" s="220"/>
      <c r="Q39" s="221"/>
      <c r="R39" s="187"/>
      <c r="S39" s="181"/>
      <c r="T39" s="181"/>
      <c r="U39" s="181"/>
      <c r="V39" s="181"/>
      <c r="W39" s="181"/>
      <c r="X39" s="181"/>
      <c r="Y39" s="181"/>
      <c r="Z39" s="181"/>
      <c r="AA39" s="181"/>
      <c r="AB39" s="181"/>
      <c r="AC39" s="181"/>
      <c r="AD39" s="181"/>
      <c r="AE39" s="176"/>
    </row>
    <row r="40" spans="4:31">
      <c r="D40" s="62"/>
      <c r="G40" s="183"/>
      <c r="H40" s="178"/>
      <c r="I40" s="178"/>
      <c r="J40" s="188"/>
      <c r="K40" s="184" t="s">
        <v>85</v>
      </c>
      <c r="L40" s="184"/>
      <c r="M40" s="184"/>
      <c r="N40" s="184"/>
      <c r="O40" s="184"/>
      <c r="P40" s="184"/>
      <c r="Q40" s="177"/>
      <c r="R40" s="177"/>
      <c r="S40" s="178"/>
      <c r="T40" s="178"/>
      <c r="U40" s="178"/>
      <c r="V40" s="178"/>
      <c r="W40" s="178"/>
      <c r="X40" s="178"/>
      <c r="Y40" s="178"/>
      <c r="Z40" s="178"/>
      <c r="AA40" s="178"/>
      <c r="AB40" s="178"/>
      <c r="AC40" s="178"/>
      <c r="AD40" s="179"/>
      <c r="AE40" s="61"/>
    </row>
    <row r="41" spans="4:31" ht="12.75" customHeight="1">
      <c r="D41" s="59" t="e">
        <f>D45/$P$41</f>
        <v>#DIV/0!</v>
      </c>
      <c r="G41" s="254" t="s">
        <v>213</v>
      </c>
      <c r="H41" s="254"/>
      <c r="I41" s="255"/>
      <c r="J41" s="185"/>
      <c r="P41" s="58"/>
      <c r="Q41" s="57"/>
      <c r="R41" s="56" t="s">
        <v>83</v>
      </c>
      <c r="S41" s="55"/>
      <c r="T41" s="54"/>
      <c r="U41" s="54"/>
      <c r="V41" s="54"/>
      <c r="W41" s="54"/>
      <c r="X41" s="54"/>
      <c r="Y41" s="54"/>
      <c r="Z41" s="54"/>
      <c r="AA41" s="54"/>
      <c r="AB41" s="54"/>
      <c r="AC41" s="54"/>
      <c r="AD41" s="53"/>
    </row>
    <row r="42" spans="4:31" ht="15" customHeight="1">
      <c r="D42" s="47" t="e">
        <f ca="1">ROUND(D47,2)-ROUND(C47,2)</f>
        <v>#REF!</v>
      </c>
      <c r="G42" s="254"/>
      <c r="H42" s="254"/>
      <c r="I42" s="255"/>
      <c r="J42" s="185"/>
      <c r="P42" s="52"/>
      <c r="Q42" s="51"/>
      <c r="R42" s="50" t="str">
        <f>IF(import.recurso="FGTS","Financiamento:","Repasse:")</f>
        <v>Repasse:</v>
      </c>
      <c r="S42" s="49"/>
      <c r="T42" s="47"/>
      <c r="U42" s="47"/>
      <c r="V42" s="47"/>
      <c r="W42" s="47"/>
      <c r="X42" s="47"/>
      <c r="Y42" s="47"/>
      <c r="Z42" s="47"/>
      <c r="AA42" s="47"/>
      <c r="AB42" s="47"/>
      <c r="AC42" s="47"/>
      <c r="AD42" s="48"/>
    </row>
    <row r="43" spans="4:31" ht="12.75" customHeight="1">
      <c r="D43" s="47" t="e">
        <f ca="1">ROUND(D48,2)-ROUND(C48,2)</f>
        <v>#REF!</v>
      </c>
      <c r="G43" s="60"/>
      <c r="J43" s="186"/>
      <c r="P43" s="41" t="s">
        <v>84</v>
      </c>
      <c r="Q43" s="46"/>
      <c r="R43" s="45" t="s">
        <v>81</v>
      </c>
      <c r="S43" s="44"/>
      <c r="T43" s="43"/>
      <c r="U43" s="43"/>
      <c r="V43" s="43"/>
      <c r="W43" s="43"/>
      <c r="X43" s="43"/>
      <c r="Y43" s="43"/>
      <c r="Z43" s="43"/>
      <c r="AA43" s="43"/>
      <c r="AB43" s="43"/>
      <c r="AC43" s="43"/>
      <c r="AD43" s="42"/>
    </row>
    <row r="44" spans="4:31">
      <c r="D44" s="37" t="e">
        <f ca="1">ROUND(D49,2)-ROUND(C49,2)</f>
        <v>#REF!</v>
      </c>
      <c r="G44" s="60"/>
      <c r="J44" s="186"/>
      <c r="P44" s="41"/>
      <c r="Q44" s="40"/>
      <c r="R44" s="39" t="s">
        <v>80</v>
      </c>
      <c r="S44" s="38"/>
      <c r="T44" s="37"/>
      <c r="U44" s="37"/>
      <c r="V44" s="37"/>
      <c r="W44" s="37"/>
      <c r="X44" s="37"/>
      <c r="Y44" s="37"/>
      <c r="Z44" s="37"/>
      <c r="AA44" s="37"/>
      <c r="AB44" s="37"/>
      <c r="AC44" s="37"/>
      <c r="AD44" s="36"/>
    </row>
    <row r="45" spans="4:31" ht="12.75">
      <c r="D45" s="35">
        <f>ROUND(D50,2)-ROUND(C50,2)</f>
        <v>0</v>
      </c>
      <c r="J45" s="185"/>
      <c r="P45" s="34"/>
      <c r="Q45" s="33"/>
      <c r="R45" s="32" t="s">
        <v>79</v>
      </c>
      <c r="S45" s="31"/>
      <c r="T45" s="30"/>
      <c r="U45" s="30"/>
      <c r="V45" s="30"/>
      <c r="W45" s="30"/>
      <c r="X45" s="30"/>
      <c r="Y45" s="30"/>
      <c r="Z45" s="30"/>
      <c r="AA45" s="30"/>
      <c r="AB45" s="30"/>
      <c r="AC45" s="30"/>
      <c r="AD45" s="29"/>
    </row>
    <row r="46" spans="4:31">
      <c r="D46" s="59" t="e">
        <f>D50/$P$41</f>
        <v>#DIV/0!</v>
      </c>
      <c r="J46" s="185"/>
      <c r="P46" s="58"/>
      <c r="Q46" s="57"/>
      <c r="R46" s="56" t="s">
        <v>83</v>
      </c>
      <c r="S46" s="55"/>
      <c r="T46" s="54"/>
      <c r="U46" s="54"/>
      <c r="V46" s="54"/>
      <c r="W46" s="54"/>
      <c r="X46" s="54"/>
      <c r="Y46" s="54"/>
      <c r="Z46" s="54"/>
      <c r="AA46" s="54"/>
      <c r="AB46" s="54"/>
      <c r="AC46" s="54"/>
      <c r="AD46" s="53"/>
    </row>
    <row r="47" spans="4:31">
      <c r="D47" s="47" t="e">
        <f ca="1">ROUND(D50-D49-D48,2)</f>
        <v>#REF!</v>
      </c>
      <c r="J47" s="185"/>
      <c r="P47" s="52"/>
      <c r="Q47" s="51"/>
      <c r="R47" s="50" t="str">
        <f>IF(import.recurso="FGTS","Financiamento:","Repasse:")</f>
        <v>Repasse:</v>
      </c>
      <c r="S47" s="49"/>
      <c r="T47" s="47"/>
      <c r="U47" s="47"/>
      <c r="V47" s="47"/>
      <c r="W47" s="47"/>
      <c r="X47" s="47"/>
      <c r="Y47" s="47"/>
      <c r="Z47" s="47"/>
      <c r="AA47" s="47"/>
      <c r="AB47" s="47"/>
      <c r="AC47" s="47"/>
      <c r="AD47" s="48"/>
      <c r="AE47" s="26" t="e">
        <f ca="1">AD47+SUMPRODUCT((OFFSET(#REF!,1,0):OFFSET($B$40,-3,0))*IF(ISNUMBER(OFFSET(AE$13,5,0):OFFSET(AE$40,-1,0)),OFFSET(AE$13,5,0):OFFSET(AE$40,-1,0),0))</f>
        <v>#REF!</v>
      </c>
    </row>
    <row r="48" spans="4:31">
      <c r="D48" s="47" t="e">
        <f t="array" aca="1" ref="D48" ca="1">C48+SUM((OFFSET(#REF!,1,0):OFFSET($B$40,-3,0))*IF(ISNUMBER(OFFSET(D$13,5,0):OFFSET(D$40,-1,0)),OFFSET(D$13,5,0):OFFSET(D$40,-1,0),0))</f>
        <v>#REF!</v>
      </c>
      <c r="J48" s="186"/>
      <c r="P48" s="41" t="s">
        <v>82</v>
      </c>
      <c r="Q48" s="46"/>
      <c r="R48" s="45" t="s">
        <v>81</v>
      </c>
      <c r="S48" s="44"/>
      <c r="T48" s="43"/>
      <c r="U48" s="43"/>
      <c r="V48" s="43"/>
      <c r="W48" s="43"/>
      <c r="X48" s="43"/>
      <c r="Y48" s="43"/>
      <c r="Z48" s="43"/>
      <c r="AA48" s="43"/>
      <c r="AB48" s="43"/>
      <c r="AC48" s="43"/>
      <c r="AD48" s="42"/>
      <c r="AE48" s="26" t="e">
        <f ca="1">AD48+SUMPRODUCT((OFFSET(#REF!,1,0):OFFSET($C$40,-3,0))*IF(ISNUMBER(OFFSET(AE$13,5,0):OFFSET(AE$40,-1,0)),OFFSET(AE$13,5,0):OFFSET(AE$40,-1,0),0))</f>
        <v>#REF!</v>
      </c>
    </row>
    <row r="49" spans="1:31">
      <c r="D49" s="37" t="e">
        <f t="array" aca="1" ref="D49" ca="1">C49+SUM((OFFSET(#REF!,1,0):OFFSET($C$40,-3,0))*IF(ISNUMBER(OFFSET(D$13,5,0):OFFSET(D$40,-1,0)),OFFSET(D$13,5,0):OFFSET(D$40,-1,0),0))</f>
        <v>#REF!</v>
      </c>
      <c r="J49" s="186"/>
      <c r="P49" s="41"/>
      <c r="Q49" s="40"/>
      <c r="R49" s="39" t="s">
        <v>80</v>
      </c>
      <c r="S49" s="38"/>
      <c r="T49" s="37"/>
      <c r="U49" s="37"/>
      <c r="V49" s="37"/>
      <c r="W49" s="37"/>
      <c r="X49" s="37"/>
      <c r="Y49" s="37"/>
      <c r="Z49" s="37"/>
      <c r="AA49" s="37"/>
      <c r="AB49" s="37"/>
      <c r="AC49" s="37"/>
      <c r="AD49" s="36"/>
      <c r="AE49" s="26" t="e">
        <f ca="1">ROUND(AE50-AE47-AE48,2)</f>
        <v>#REF!</v>
      </c>
    </row>
    <row r="50" spans="1:31" ht="12.75">
      <c r="D50" s="35">
        <f>C50+SUMIF($Q$14:$Q$40,"1$",D14:D40)</f>
        <v>0</v>
      </c>
      <c r="J50" s="185"/>
      <c r="P50" s="34"/>
      <c r="Q50" s="33"/>
      <c r="R50" s="32" t="s">
        <v>79</v>
      </c>
      <c r="S50" s="31"/>
      <c r="T50" s="30"/>
      <c r="U50" s="30"/>
      <c r="V50" s="30"/>
      <c r="W50" s="30"/>
      <c r="X50" s="30"/>
      <c r="Y50" s="30"/>
      <c r="Z50" s="30"/>
      <c r="AA50" s="30"/>
      <c r="AB50" s="30"/>
      <c r="AC50" s="30"/>
      <c r="AD50" s="29"/>
      <c r="AE50" s="26">
        <f>AD50+SUMIF($Q$14:$Q$40,"1$",AE14:AE40)</f>
        <v>0</v>
      </c>
    </row>
    <row r="51" spans="1:31" s="204" customFormat="1" ht="12.75">
      <c r="A51" s="202"/>
      <c r="B51" s="202"/>
      <c r="C51" s="202"/>
      <c r="D51" s="203"/>
      <c r="E51" s="202"/>
      <c r="F51" s="202"/>
      <c r="J51" s="185"/>
      <c r="K51" s="202"/>
      <c r="L51" s="202"/>
      <c r="M51" s="202"/>
      <c r="N51" s="202"/>
      <c r="O51" s="202"/>
      <c r="P51" s="185"/>
      <c r="Q51" s="205"/>
      <c r="R51" s="206"/>
      <c r="S51" s="207"/>
      <c r="T51" s="207"/>
      <c r="U51" s="207"/>
      <c r="V51" s="207"/>
      <c r="W51" s="207"/>
      <c r="X51" s="207"/>
      <c r="Y51" s="207"/>
      <c r="Z51" s="207"/>
      <c r="AA51" s="207"/>
      <c r="AB51" s="207"/>
      <c r="AC51" s="207"/>
      <c r="AD51" s="207"/>
    </row>
    <row r="52" spans="1:31" s="204" customFormat="1" ht="12.75">
      <c r="A52" s="202"/>
      <c r="B52" s="202"/>
      <c r="C52" s="202"/>
      <c r="D52" s="203"/>
      <c r="E52" s="202"/>
      <c r="F52" s="202"/>
      <c r="J52" s="185"/>
      <c r="K52" s="202"/>
      <c r="L52" s="202"/>
      <c r="M52" s="202"/>
      <c r="N52" s="202"/>
      <c r="O52" s="202"/>
      <c r="P52" s="185"/>
      <c r="Q52" s="205"/>
      <c r="R52" s="206"/>
      <c r="S52" s="207"/>
      <c r="T52" s="207"/>
      <c r="U52" s="207"/>
      <c r="V52" s="207"/>
      <c r="W52" s="207"/>
      <c r="X52" s="207"/>
      <c r="Y52" s="207"/>
      <c r="Z52" s="207"/>
      <c r="AA52" s="207"/>
      <c r="AB52" s="207"/>
      <c r="AC52" s="207"/>
      <c r="AD52" s="207"/>
    </row>
    <row r="54" spans="1:31" ht="32.25" customHeight="1">
      <c r="G54" s="227" t="s">
        <v>204</v>
      </c>
      <c r="H54" s="228"/>
      <c r="I54" s="228"/>
      <c r="J54" s="228"/>
      <c r="K54" s="228"/>
      <c r="L54" s="228"/>
      <c r="M54" s="228"/>
      <c r="N54" s="228"/>
      <c r="O54" s="228"/>
      <c r="P54" s="228"/>
      <c r="Q54" s="228"/>
      <c r="R54" s="228"/>
      <c r="S54" s="228"/>
      <c r="Y54" s="201"/>
      <c r="Z54" s="201"/>
      <c r="AA54" s="201"/>
      <c r="AB54" s="201"/>
      <c r="AC54" s="28"/>
      <c r="AD54" s="28"/>
    </row>
    <row r="55" spans="1:31" ht="32.25" customHeight="1">
      <c r="G55" s="227" t="s">
        <v>205</v>
      </c>
      <c r="H55" s="228"/>
      <c r="I55" s="228"/>
      <c r="J55" s="228"/>
      <c r="K55" s="228"/>
      <c r="L55" s="228"/>
      <c r="M55" s="228"/>
      <c r="N55" s="228"/>
      <c r="O55" s="228"/>
      <c r="P55" s="228"/>
      <c r="Q55" s="228"/>
      <c r="R55" s="228"/>
      <c r="S55" s="228"/>
      <c r="Y55" s="201"/>
      <c r="Z55" s="201"/>
      <c r="AA55" s="201"/>
      <c r="AB55" s="201"/>
      <c r="AC55" s="28"/>
      <c r="AD55" s="28"/>
    </row>
    <row r="56" spans="1:31" ht="32.25" customHeight="1">
      <c r="G56" s="200"/>
      <c r="H56" s="200"/>
      <c r="I56" s="200"/>
      <c r="J56" s="200"/>
      <c r="K56" s="200"/>
      <c r="L56" s="200"/>
      <c r="M56" s="200"/>
      <c r="N56" s="200"/>
      <c r="O56" s="200"/>
      <c r="P56" s="200"/>
      <c r="Q56" s="200"/>
      <c r="Y56" s="201"/>
      <c r="Z56" s="201"/>
      <c r="AA56" s="201"/>
      <c r="AB56" s="201"/>
      <c r="AC56" s="28"/>
      <c r="AD56" s="28"/>
    </row>
  </sheetData>
  <sheetProtection autoFilter="0"/>
  <mergeCells count="12">
    <mergeCell ref="AC4:AD4"/>
    <mergeCell ref="AC5:AD5"/>
    <mergeCell ref="G8:H8"/>
    <mergeCell ref="J8:R8"/>
    <mergeCell ref="S8:W8"/>
    <mergeCell ref="X8:AC8"/>
    <mergeCell ref="G55:S55"/>
    <mergeCell ref="G12:G13"/>
    <mergeCell ref="H12:Q13"/>
    <mergeCell ref="R12:R13"/>
    <mergeCell ref="G54:S54"/>
    <mergeCell ref="G41:I42"/>
  </mergeCells>
  <conditionalFormatting sqref="D1 S1:AD1 D14 S14:AD14 D17 S17:AD17 D20 S20:AD20">
    <cfRule type="expression" dxfId="67" priority="95" stopIfTrue="1">
      <formula>D1&lt;&gt;0</formula>
    </cfRule>
  </conditionalFormatting>
  <conditionalFormatting sqref="D2 S2:AE2 D15 D18 S18:AE18 D21 S21:AE21 D24:D39">
    <cfRule type="expression" dxfId="66" priority="84" stopIfTrue="1">
      <formula>AND(ISNUMBER(#REF!),#REF!&lt;&gt;0)</formula>
    </cfRule>
  </conditionalFormatting>
  <conditionalFormatting sqref="D23 S23:AD23">
    <cfRule type="expression" dxfId="65" priority="71" stopIfTrue="1">
      <formula>D23&lt;&gt;0</formula>
    </cfRule>
  </conditionalFormatting>
  <conditionalFormatting sqref="D41:D45 S42:AD42 S44:AD44">
    <cfRule type="expression" dxfId="64" priority="89" stopIfTrue="1">
      <formula>D$41=0</formula>
    </cfRule>
  </conditionalFormatting>
  <conditionalFormatting sqref="D46:D52">
    <cfRule type="expression" dxfId="63" priority="90" stopIfTrue="1">
      <formula>C$46=1</formula>
    </cfRule>
  </conditionalFormatting>
  <conditionalFormatting sqref="G15 G17:H17 G19:H19">
    <cfRule type="expression" dxfId="62" priority="47" stopIfTrue="1">
      <formula>$M14=2</formula>
    </cfRule>
    <cfRule type="expression" dxfId="61" priority="48" stopIfTrue="1">
      <formula>AND($M14=1,$S14&lt;&gt;"")</formula>
    </cfRule>
  </conditionalFormatting>
  <conditionalFormatting sqref="G27">
    <cfRule type="expression" dxfId="60" priority="39" stopIfTrue="1">
      <formula>$M26=2</formula>
    </cfRule>
    <cfRule type="expression" dxfId="59" priority="40" stopIfTrue="1">
      <formula>AND($M26=1,$S26&lt;&gt;"")</formula>
    </cfRule>
  </conditionalFormatting>
  <conditionalFormatting sqref="G14:H14 G16:H16 G18:J18">
    <cfRule type="expression" dxfId="58" priority="49" stopIfTrue="1">
      <formula>$M14=2</formula>
    </cfRule>
    <cfRule type="expression" dxfId="57" priority="50" stopIfTrue="1">
      <formula>AND($M14=1,$S14&lt;&gt;"")</formula>
    </cfRule>
  </conditionalFormatting>
  <conditionalFormatting sqref="G21:H21">
    <cfRule type="expression" dxfId="56" priority="17" stopIfTrue="1">
      <formula>$M20=2</formula>
    </cfRule>
    <cfRule type="expression" dxfId="55" priority="18" stopIfTrue="1">
      <formula>AND($M20=1,$S20&lt;&gt;"")</formula>
    </cfRule>
  </conditionalFormatting>
  <conditionalFormatting sqref="G23:H23">
    <cfRule type="expression" dxfId="54" priority="15" stopIfTrue="1">
      <formula>$M22=2</formula>
    </cfRule>
    <cfRule type="expression" dxfId="53" priority="16" stopIfTrue="1">
      <formula>AND($M22=1,$S22&lt;&gt;"")</formula>
    </cfRule>
  </conditionalFormatting>
  <conditionalFormatting sqref="G25:H25">
    <cfRule type="expression" dxfId="52" priority="13" stopIfTrue="1">
      <formula>$M24=2</formula>
    </cfRule>
    <cfRule type="expression" dxfId="51" priority="14" stopIfTrue="1">
      <formula>AND($M24=1,$S24&lt;&gt;"")</formula>
    </cfRule>
  </conditionalFormatting>
  <conditionalFormatting sqref="G29:H29">
    <cfRule type="expression" dxfId="50" priority="11" stopIfTrue="1">
      <formula>$M28=2</formula>
    </cfRule>
    <cfRule type="expression" dxfId="49" priority="12" stopIfTrue="1">
      <formula>AND($M28=1,$S28&lt;&gt;"")</formula>
    </cfRule>
  </conditionalFormatting>
  <conditionalFormatting sqref="G31:H31">
    <cfRule type="expression" dxfId="48" priority="10" stopIfTrue="1">
      <formula>AND($M30=1,$S30&lt;&gt;"")</formula>
    </cfRule>
    <cfRule type="expression" dxfId="47" priority="9" stopIfTrue="1">
      <formula>$M30=2</formula>
    </cfRule>
  </conditionalFormatting>
  <conditionalFormatting sqref="G33:H33">
    <cfRule type="expression" dxfId="46" priority="7" stopIfTrue="1">
      <formula>$M32=2</formula>
    </cfRule>
    <cfRule type="expression" dxfId="45" priority="8" stopIfTrue="1">
      <formula>AND($M32=1,$S32&lt;&gt;"")</formula>
    </cfRule>
  </conditionalFormatting>
  <conditionalFormatting sqref="G35:H35">
    <cfRule type="expression" dxfId="44" priority="5" stopIfTrue="1">
      <formula>$M34=2</formula>
    </cfRule>
    <cfRule type="expression" dxfId="43" priority="6" stopIfTrue="1">
      <formula>AND($M34=1,$S34&lt;&gt;"")</formula>
    </cfRule>
  </conditionalFormatting>
  <conditionalFormatting sqref="G37:H37">
    <cfRule type="expression" dxfId="42" priority="3" stopIfTrue="1">
      <formula>$M36=2</formula>
    </cfRule>
    <cfRule type="expression" dxfId="41" priority="4" stopIfTrue="1">
      <formula>AND($M36=1,$S36&lt;&gt;"")</formula>
    </cfRule>
  </conditionalFormatting>
  <conditionalFormatting sqref="G39:H39">
    <cfRule type="expression" dxfId="40" priority="2" stopIfTrue="1">
      <formula>AND($M38=1,$S38&lt;&gt;"")</formula>
    </cfRule>
    <cfRule type="expression" dxfId="39" priority="1" stopIfTrue="1">
      <formula>$M38=2</formula>
    </cfRule>
  </conditionalFormatting>
  <conditionalFormatting sqref="G20:J20 G22:J22 G24:J24">
    <cfRule type="expression" dxfId="38" priority="45" stopIfTrue="1">
      <formula>$M20=2</formula>
    </cfRule>
    <cfRule type="expression" dxfId="37" priority="46" stopIfTrue="1">
      <formula>AND($M20=1,$S20&lt;&gt;"")</formula>
    </cfRule>
  </conditionalFormatting>
  <conditionalFormatting sqref="G26:J26 G28:J28 G30:J30">
    <cfRule type="expression" dxfId="36" priority="42" stopIfTrue="1">
      <formula>AND($M26=1,$S26&lt;&gt;"")</formula>
    </cfRule>
    <cfRule type="expression" dxfId="35" priority="41" stopIfTrue="1">
      <formula>$M26=2</formula>
    </cfRule>
  </conditionalFormatting>
  <conditionalFormatting sqref="G32:J32">
    <cfRule type="expression" dxfId="34" priority="37" stopIfTrue="1">
      <formula>$M32=2</formula>
    </cfRule>
    <cfRule type="expression" dxfId="33" priority="38" stopIfTrue="1">
      <formula>AND($M32=1,$S32&lt;&gt;"")</formula>
    </cfRule>
  </conditionalFormatting>
  <conditionalFormatting sqref="G34:J34">
    <cfRule type="expression" dxfId="32" priority="34" stopIfTrue="1">
      <formula>AND($M34=1,$S34&lt;&gt;"")</formula>
    </cfRule>
    <cfRule type="expression" dxfId="31" priority="33" stopIfTrue="1">
      <formula>$M34=2</formula>
    </cfRule>
  </conditionalFormatting>
  <conditionalFormatting sqref="G36:J36">
    <cfRule type="expression" dxfId="30" priority="29" stopIfTrue="1">
      <formula>$M36=2</formula>
    </cfRule>
    <cfRule type="expression" dxfId="29" priority="30" stopIfTrue="1">
      <formula>AND($M36=1,$S36&lt;&gt;"")</formula>
    </cfRule>
  </conditionalFormatting>
  <conditionalFormatting sqref="G38:J38">
    <cfRule type="expression" dxfId="28" priority="25" stopIfTrue="1">
      <formula>$M38=2</formula>
    </cfRule>
    <cfRule type="expression" dxfId="27" priority="26" stopIfTrue="1">
      <formula>AND($M38=1,$S38&lt;&gt;"")</formula>
    </cfRule>
  </conditionalFormatting>
  <conditionalFormatting sqref="G1:Q1 K20:Q20">
    <cfRule type="expression" dxfId="26" priority="87" stopIfTrue="1">
      <formula>$K1=2</formula>
    </cfRule>
    <cfRule type="expression" dxfId="25" priority="88" stopIfTrue="1">
      <formula>AND($K1=1,$Q1&lt;&gt;"")</formula>
    </cfRule>
  </conditionalFormatting>
  <conditionalFormatting sqref="G2:Q2 K18:Q18 K24:Q24 K26:Q26">
    <cfRule type="expression" dxfId="24" priority="85" stopIfTrue="1">
      <formula>$K1=2</formula>
    </cfRule>
    <cfRule type="expression" dxfId="23" priority="86" stopIfTrue="1">
      <formula>AND($K1=1,$Q1&lt;&gt;"")</formula>
    </cfRule>
  </conditionalFormatting>
  <conditionalFormatting sqref="H15">
    <cfRule type="expression" dxfId="22" priority="21" stopIfTrue="1">
      <formula>$M15=2</formula>
    </cfRule>
    <cfRule type="expression" dxfId="21" priority="22" stopIfTrue="1">
      <formula>AND($M15=1,$S15&lt;&gt;"")</formula>
    </cfRule>
  </conditionalFormatting>
  <conditionalFormatting sqref="H27">
    <cfRule type="expression" dxfId="20" priority="20" stopIfTrue="1">
      <formula>AND($M27=1,$S27&lt;&gt;"")</formula>
    </cfRule>
    <cfRule type="expression" dxfId="19" priority="19" stopIfTrue="1">
      <formula>$M27=2</formula>
    </cfRule>
  </conditionalFormatting>
  <conditionalFormatting sqref="K28:Q28">
    <cfRule type="expression" dxfId="18" priority="234" stopIfTrue="1">
      <formula>AND($K25=1,$Q25&lt;&gt;"")</formula>
    </cfRule>
    <cfRule type="expression" dxfId="17" priority="233" stopIfTrue="1">
      <formula>$K25=2</formula>
    </cfRule>
  </conditionalFormatting>
  <conditionalFormatting sqref="K30:Q30">
    <cfRule type="expression" dxfId="16" priority="189" stopIfTrue="1">
      <formula>AND($K24=1,$Q24&lt;&gt;"")</formula>
    </cfRule>
    <cfRule type="expression" dxfId="15" priority="188" stopIfTrue="1">
      <formula>$K24=2</formula>
    </cfRule>
  </conditionalFormatting>
  <conditionalFormatting sqref="K32:Q32">
    <cfRule type="expression" dxfId="14" priority="222" stopIfTrue="1">
      <formula>AND($K25=1,$Q25&lt;&gt;"")</formula>
    </cfRule>
    <cfRule type="expression" dxfId="13" priority="221" stopIfTrue="1">
      <formula>$K25=2</formula>
    </cfRule>
  </conditionalFormatting>
  <conditionalFormatting sqref="K34:Q34">
    <cfRule type="expression" dxfId="12" priority="183" stopIfTrue="1">
      <formula>AND($K25=1,$Q25&lt;&gt;"")</formula>
    </cfRule>
    <cfRule type="expression" dxfId="11" priority="182" stopIfTrue="1">
      <formula>$K25=2</formula>
    </cfRule>
  </conditionalFormatting>
  <conditionalFormatting sqref="K36:Q36">
    <cfRule type="expression" dxfId="10" priority="306" stopIfTrue="1">
      <formula>AND($K25=1,$Q25&lt;&gt;"")</formula>
    </cfRule>
    <cfRule type="expression" dxfId="9" priority="305" stopIfTrue="1">
      <formula>$K25=2</formula>
    </cfRule>
  </conditionalFormatting>
  <conditionalFormatting sqref="K38:Q38">
    <cfRule type="expression" dxfId="8" priority="294" stopIfTrue="1">
      <formula>$K26=2</formula>
    </cfRule>
    <cfRule type="expression" dxfId="7" priority="295" stopIfTrue="1">
      <formula>AND($K26=1,$Q26&lt;&gt;"")</formula>
    </cfRule>
  </conditionalFormatting>
  <conditionalFormatting sqref="S41:AD41 S43:AD43 S45:AD45">
    <cfRule type="expression" dxfId="6" priority="93" stopIfTrue="1">
      <formula>S$41=0</formula>
    </cfRule>
  </conditionalFormatting>
  <conditionalFormatting sqref="S15:AE15">
    <cfRule type="expression" dxfId="5" priority="77" stopIfTrue="1">
      <formula>AND(ISNUMBER(#REF!),#REF!&lt;&gt;0)</formula>
    </cfRule>
  </conditionalFormatting>
  <conditionalFormatting sqref="S24:AE39">
    <cfRule type="expression" dxfId="4" priority="76" stopIfTrue="1">
      <formula>AND(ISNUMBER(#REF!),#REF!&lt;&gt;0)</formula>
    </cfRule>
  </conditionalFormatting>
  <conditionalFormatting sqref="T46:AD46 T48:AD48 T50:AD52">
    <cfRule type="expression" dxfId="3" priority="91" stopIfTrue="1">
      <formula>OFFSET(T$46,0,-1)&gt;=1</formula>
    </cfRule>
  </conditionalFormatting>
  <conditionalFormatting sqref="T47:AD47 T49:AD49">
    <cfRule type="expression" dxfId="2" priority="92" stopIfTrue="1">
      <formula>OFFSET(T$46,0,-1)&gt;=1</formula>
    </cfRule>
  </conditionalFormatting>
  <conditionalFormatting sqref="X7:AC8">
    <cfRule type="expression" dxfId="1" priority="82" stopIfTrue="1">
      <formula>QCI.ExisteManual</formula>
    </cfRule>
  </conditionalFormatting>
  <conditionalFormatting sqref="AD7:AD8">
    <cfRule type="expression" dxfId="0" priority="94" stopIfTrue="1">
      <formula>OR(TIPOORCAMENTO&lt;&gt;"Licitado",QCI.ExisteManual)</formula>
    </cfRule>
  </conditionalFormatting>
  <dataValidations count="3">
    <dataValidation type="list" allowBlank="1" showErrorMessage="1" sqref="JB10:JB12 SX10:SX12 ACT10:ACT12 AMP10:AMP12 AWL10:AWL12 BGH10:BGH12 BQD10:BQD12 BZZ10:BZZ12 CJV10:CJV12 CTR10:CTR12 DDN10:DDN12 DNJ10:DNJ12 DXF10:DXF12 EHB10:EHB12 EQX10:EQX12 FAT10:FAT12 FKP10:FKP12 FUL10:FUL12 GEH10:GEH12 GOD10:GOD12 GXZ10:GXZ12 HHV10:HHV12 HRR10:HRR12 IBN10:IBN12 ILJ10:ILJ12 IVF10:IVF12 JFB10:JFB12 JOX10:JOX12 JYT10:JYT12 KIP10:KIP12 KSL10:KSL12 LCH10:LCH12 LMD10:LMD12 LVZ10:LVZ12 MFV10:MFV12 MPR10:MPR12 MZN10:MZN12 NJJ10:NJJ12 NTF10:NTF12 ODB10:ODB12 OMX10:OMX12 OWT10:OWT12 PGP10:PGP12 PQL10:PQL12 QAH10:QAH12 QKD10:QKD12 QTZ10:QTZ12 RDV10:RDV12 RNR10:RNR12 RXN10:RXN12 SHJ10:SHJ12 SRF10:SRF12 TBB10:TBB12 TKX10:TKX12 TUT10:TUT12 UEP10:UEP12 UOL10:UOL12 UYH10:UYH12 VID10:VID12 VRZ10:VRZ12 WBV10:WBV12 WLR10:WLR12 WVN10:WVN12 JB65560 SX65560 ACT65560 AMP65560 AWL65560 BGH65560 BQD65560 BZZ65560 CJV65560 CTR65560 DDN65560 DNJ65560 DXF65560 EHB65560 EQX65560 FAT65560 FKP65560 FUL65560 GEH65560 GOD65560 GXZ65560 HHV65560 HRR65560 IBN65560 ILJ65560 IVF65560 JFB65560 JOX65560 JYT65560 KIP65560 KSL65560 LCH65560 LMD65560 LVZ65560 MFV65560 MPR65560 MZN65560 NJJ65560 NTF65560 ODB65560 OMX65560 OWT65560 PGP65560 PQL65560 QAH65560 QKD65560 QTZ65560 RDV65560 RNR65560 RXN65560 SHJ65560 SRF65560 TBB65560 TKX65560 TUT65560 UEP65560 UOL65560 UYH65560 VID65560 VRZ65560 WBV65560 WLR65560 WVN65560 JB131096 SX131096 ACT131096 AMP131096 AWL131096 BGH131096 BQD131096 BZZ131096 CJV131096 CTR131096 DDN131096 DNJ131096 DXF131096 EHB131096 EQX131096 FAT131096 FKP131096 FUL131096 GEH131096 GOD131096 GXZ131096 HHV131096 HRR131096 IBN131096 ILJ131096 IVF131096 JFB131096 JOX131096 JYT131096 KIP131096 KSL131096 LCH131096 LMD131096 LVZ131096 MFV131096 MPR131096 MZN131096 NJJ131096 NTF131096 ODB131096 OMX131096 OWT131096 PGP131096 PQL131096 QAH131096 QKD131096 QTZ131096 RDV131096 RNR131096 RXN131096 SHJ131096 SRF131096 TBB131096 TKX131096 TUT131096 UEP131096 UOL131096 UYH131096 VID131096 VRZ131096 WBV131096 WLR131096 WVN131096 JB196632 SX196632 ACT196632 AMP196632 AWL196632 BGH196632 BQD196632 BZZ196632 CJV196632 CTR196632 DDN196632 DNJ196632 DXF196632 EHB196632 EQX196632 FAT196632 FKP196632 FUL196632 GEH196632 GOD196632 GXZ196632 HHV196632 HRR196632 IBN196632 ILJ196632 IVF196632 JFB196632 JOX196632 JYT196632 KIP196632 KSL196632 LCH196632 LMD196632 LVZ196632 MFV196632 MPR196632 MZN196632 NJJ196632 NTF196632 ODB196632 OMX196632 OWT196632 PGP196632 PQL196632 QAH196632 QKD196632 QTZ196632 RDV196632 RNR196632 RXN196632 SHJ196632 SRF196632 TBB196632 TKX196632 TUT196632 UEP196632 UOL196632 UYH196632 VID196632 VRZ196632 WBV196632 WLR196632 WVN196632 JB262168 SX262168 ACT262168 AMP262168 AWL262168 BGH262168 BQD262168 BZZ262168 CJV262168 CTR262168 DDN262168 DNJ262168 DXF262168 EHB262168 EQX262168 FAT262168 FKP262168 FUL262168 GEH262168 GOD262168 GXZ262168 HHV262168 HRR262168 IBN262168 ILJ262168 IVF262168 JFB262168 JOX262168 JYT262168 KIP262168 KSL262168 LCH262168 LMD262168 LVZ262168 MFV262168 MPR262168 MZN262168 NJJ262168 NTF262168 ODB262168 OMX262168 OWT262168 PGP262168 PQL262168 QAH262168 QKD262168 QTZ262168 RDV262168 RNR262168 RXN262168 SHJ262168 SRF262168 TBB262168 TKX262168 TUT262168 UEP262168 UOL262168 UYH262168 VID262168 VRZ262168 WBV262168 WLR262168 WVN262168 JB327704 SX327704 ACT327704 AMP327704 AWL327704 BGH327704 BQD327704 BZZ327704 CJV327704 CTR327704 DDN327704 DNJ327704 DXF327704 EHB327704 EQX327704 FAT327704 FKP327704 FUL327704 GEH327704 GOD327704 GXZ327704 HHV327704 HRR327704 IBN327704 ILJ327704 IVF327704 JFB327704 JOX327704 JYT327704 KIP327704 KSL327704 LCH327704 LMD327704 LVZ327704 MFV327704 MPR327704 MZN327704 NJJ327704 NTF327704 ODB327704 OMX327704 OWT327704 PGP327704 PQL327704 QAH327704 QKD327704 QTZ327704 RDV327704 RNR327704 RXN327704 SHJ327704 SRF327704 TBB327704 TKX327704 TUT327704 UEP327704 UOL327704 UYH327704 VID327704 VRZ327704 WBV327704 WLR327704 WVN327704 JB393240 SX393240 ACT393240 AMP393240 AWL393240 BGH393240 BQD393240 BZZ393240 CJV393240 CTR393240 DDN393240 DNJ393240 DXF393240 EHB393240 EQX393240 FAT393240 FKP393240 FUL393240 GEH393240 GOD393240 GXZ393240 HHV393240 HRR393240 IBN393240 ILJ393240 IVF393240 JFB393240 JOX393240 JYT393240 KIP393240 KSL393240 LCH393240 LMD393240 LVZ393240 MFV393240 MPR393240 MZN393240 NJJ393240 NTF393240 ODB393240 OMX393240 OWT393240 PGP393240 PQL393240 QAH393240 QKD393240 QTZ393240 RDV393240 RNR393240 RXN393240 SHJ393240 SRF393240 TBB393240 TKX393240 TUT393240 UEP393240 UOL393240 UYH393240 VID393240 VRZ393240 WBV393240 WLR393240 WVN393240 JB458776 SX458776 ACT458776 AMP458776 AWL458776 BGH458776 BQD458776 BZZ458776 CJV458776 CTR458776 DDN458776 DNJ458776 DXF458776 EHB458776 EQX458776 FAT458776 FKP458776 FUL458776 GEH458776 GOD458776 GXZ458776 HHV458776 HRR458776 IBN458776 ILJ458776 IVF458776 JFB458776 JOX458776 JYT458776 KIP458776 KSL458776 LCH458776 LMD458776 LVZ458776 MFV458776 MPR458776 MZN458776 NJJ458776 NTF458776 ODB458776 OMX458776 OWT458776 PGP458776 PQL458776 QAH458776 QKD458776 QTZ458776 RDV458776 RNR458776 RXN458776 SHJ458776 SRF458776 TBB458776 TKX458776 TUT458776 UEP458776 UOL458776 UYH458776 VID458776 VRZ458776 WBV458776 WLR458776 WVN458776 JB524312 SX524312 ACT524312 AMP524312 AWL524312 BGH524312 BQD524312 BZZ524312 CJV524312 CTR524312 DDN524312 DNJ524312 DXF524312 EHB524312 EQX524312 FAT524312 FKP524312 FUL524312 GEH524312 GOD524312 GXZ524312 HHV524312 HRR524312 IBN524312 ILJ524312 IVF524312 JFB524312 JOX524312 JYT524312 KIP524312 KSL524312 LCH524312 LMD524312 LVZ524312 MFV524312 MPR524312 MZN524312 NJJ524312 NTF524312 ODB524312 OMX524312 OWT524312 PGP524312 PQL524312 QAH524312 QKD524312 QTZ524312 RDV524312 RNR524312 RXN524312 SHJ524312 SRF524312 TBB524312 TKX524312 TUT524312 UEP524312 UOL524312 UYH524312 VID524312 VRZ524312 WBV524312 WLR524312 WVN524312 JB589848 SX589848 ACT589848 AMP589848 AWL589848 BGH589848 BQD589848 BZZ589848 CJV589848 CTR589848 DDN589848 DNJ589848 DXF589848 EHB589848 EQX589848 FAT589848 FKP589848 FUL589848 GEH589848 GOD589848 GXZ589848 HHV589848 HRR589848 IBN589848 ILJ589848 IVF589848 JFB589848 JOX589848 JYT589848 KIP589848 KSL589848 LCH589848 LMD589848 LVZ589848 MFV589848 MPR589848 MZN589848 NJJ589848 NTF589848 ODB589848 OMX589848 OWT589848 PGP589848 PQL589848 QAH589848 QKD589848 QTZ589848 RDV589848 RNR589848 RXN589848 SHJ589848 SRF589848 TBB589848 TKX589848 TUT589848 UEP589848 UOL589848 UYH589848 VID589848 VRZ589848 WBV589848 WLR589848 WVN589848 JB655384 SX655384 ACT655384 AMP655384 AWL655384 BGH655384 BQD655384 BZZ655384 CJV655384 CTR655384 DDN655384 DNJ655384 DXF655384 EHB655384 EQX655384 FAT655384 FKP655384 FUL655384 GEH655384 GOD655384 GXZ655384 HHV655384 HRR655384 IBN655384 ILJ655384 IVF655384 JFB655384 JOX655384 JYT655384 KIP655384 KSL655384 LCH655384 LMD655384 LVZ655384 MFV655384 MPR655384 MZN655384 NJJ655384 NTF655384 ODB655384 OMX655384 OWT655384 PGP655384 PQL655384 QAH655384 QKD655384 QTZ655384 RDV655384 RNR655384 RXN655384 SHJ655384 SRF655384 TBB655384 TKX655384 TUT655384 UEP655384 UOL655384 UYH655384 VID655384 VRZ655384 WBV655384 WLR655384 WVN655384 JB720920 SX720920 ACT720920 AMP720920 AWL720920 BGH720920 BQD720920 BZZ720920 CJV720920 CTR720920 DDN720920 DNJ720920 DXF720920 EHB720920 EQX720920 FAT720920 FKP720920 FUL720920 GEH720920 GOD720920 GXZ720920 HHV720920 HRR720920 IBN720920 ILJ720920 IVF720920 JFB720920 JOX720920 JYT720920 KIP720920 KSL720920 LCH720920 LMD720920 LVZ720920 MFV720920 MPR720920 MZN720920 NJJ720920 NTF720920 ODB720920 OMX720920 OWT720920 PGP720920 PQL720920 QAH720920 QKD720920 QTZ720920 RDV720920 RNR720920 RXN720920 SHJ720920 SRF720920 TBB720920 TKX720920 TUT720920 UEP720920 UOL720920 UYH720920 VID720920 VRZ720920 WBV720920 WLR720920 WVN720920 JB786456 SX786456 ACT786456 AMP786456 AWL786456 BGH786456 BQD786456 BZZ786456 CJV786456 CTR786456 DDN786456 DNJ786456 DXF786456 EHB786456 EQX786456 FAT786456 FKP786456 FUL786456 GEH786456 GOD786456 GXZ786456 HHV786456 HRR786456 IBN786456 ILJ786456 IVF786456 JFB786456 JOX786456 JYT786456 KIP786456 KSL786456 LCH786456 LMD786456 LVZ786456 MFV786456 MPR786456 MZN786456 NJJ786456 NTF786456 ODB786456 OMX786456 OWT786456 PGP786456 PQL786456 QAH786456 QKD786456 QTZ786456 RDV786456 RNR786456 RXN786456 SHJ786456 SRF786456 TBB786456 TKX786456 TUT786456 UEP786456 UOL786456 UYH786456 VID786456 VRZ786456 WBV786456 WLR786456 WVN786456 JB851992 SX851992 ACT851992 AMP851992 AWL851992 BGH851992 BQD851992 BZZ851992 CJV851992 CTR851992 DDN851992 DNJ851992 DXF851992 EHB851992 EQX851992 FAT851992 FKP851992 FUL851992 GEH851992 GOD851992 GXZ851992 HHV851992 HRR851992 IBN851992 ILJ851992 IVF851992 JFB851992 JOX851992 JYT851992 KIP851992 KSL851992 LCH851992 LMD851992 LVZ851992 MFV851992 MPR851992 MZN851992 NJJ851992 NTF851992 ODB851992 OMX851992 OWT851992 PGP851992 PQL851992 QAH851992 QKD851992 QTZ851992 RDV851992 RNR851992 RXN851992 SHJ851992 SRF851992 TBB851992 TKX851992 TUT851992 UEP851992 UOL851992 UYH851992 VID851992 VRZ851992 WBV851992 WLR851992 WVN851992 JB917528 SX917528 ACT917528 AMP917528 AWL917528 BGH917528 BQD917528 BZZ917528 CJV917528 CTR917528 DDN917528 DNJ917528 DXF917528 EHB917528 EQX917528 FAT917528 FKP917528 FUL917528 GEH917528 GOD917528 GXZ917528 HHV917528 HRR917528 IBN917528 ILJ917528 IVF917528 JFB917528 JOX917528 JYT917528 KIP917528 KSL917528 LCH917528 LMD917528 LVZ917528 MFV917528 MPR917528 MZN917528 NJJ917528 NTF917528 ODB917528 OMX917528 OWT917528 PGP917528 PQL917528 QAH917528 QKD917528 QTZ917528 RDV917528 RNR917528 RXN917528 SHJ917528 SRF917528 TBB917528 TKX917528 TUT917528 UEP917528 UOL917528 UYH917528 VID917528 VRZ917528 WBV917528 WLR917528 WVN917528 JB983064 SX983064 ACT983064 AMP983064 AWL983064 BGH983064 BQD983064 BZZ983064 CJV983064 CTR983064 DDN983064 DNJ983064 DXF983064 EHB983064 EQX983064 FAT983064 FKP983064 FUL983064 GEH983064 GOD983064 GXZ983064 HHV983064 HRR983064 IBN983064 ILJ983064 IVF983064 JFB983064 JOX983064 JYT983064 KIP983064 KSL983064 LCH983064 LMD983064 LVZ983064 MFV983064 MPR983064 MZN983064 NJJ983064 NTF983064 ODB983064 OMX983064 OWT983064 PGP983064 PQL983064 QAH983064 QKD983064 QTZ983064 RDV983064 RNR983064 RXN983064 SHJ983064 SRF983064 TBB983064 TKX983064 TUT983064 UEP983064 UOL983064 UYH983064 VID983064 VRZ983064 WBV983064 WLR983064 WVN983064" xr:uid="{F934C3E3-4240-4BD7-865E-24F4F60F88E9}">
      <formula1>"1,2,3,4"</formula1>
      <formula2>0</formula2>
    </dataValidation>
    <dataValidation type="whole" operator="greaterThan" allowBlank="1" showErrorMessage="1" sqref="S65562 JO65562 TK65562 ADG65562 ANC65562 AWY65562 BGU65562 BQQ65562 CAM65562 CKI65562 CUE65562 DEA65562 DNW65562 DXS65562 EHO65562 ERK65562 FBG65562 FLC65562 FUY65562 GEU65562 GOQ65562 GYM65562 HII65562 HSE65562 ICA65562 ILW65562 IVS65562 JFO65562 JPK65562 JZG65562 KJC65562 KSY65562 LCU65562 LMQ65562 LWM65562 MGI65562 MQE65562 NAA65562 NJW65562 NTS65562 ODO65562 ONK65562 OXG65562 PHC65562 PQY65562 QAU65562 QKQ65562 QUM65562 REI65562 ROE65562 RYA65562 SHW65562 SRS65562 TBO65562 TLK65562 TVG65562 UFC65562 UOY65562 UYU65562 VIQ65562 VSM65562 WCI65562 WME65562 WWA65562 S131098 JO131098 TK131098 ADG131098 ANC131098 AWY131098 BGU131098 BQQ131098 CAM131098 CKI131098 CUE131098 DEA131098 DNW131098 DXS131098 EHO131098 ERK131098 FBG131098 FLC131098 FUY131098 GEU131098 GOQ131098 GYM131098 HII131098 HSE131098 ICA131098 ILW131098 IVS131098 JFO131098 JPK131098 JZG131098 KJC131098 KSY131098 LCU131098 LMQ131098 LWM131098 MGI131098 MQE131098 NAA131098 NJW131098 NTS131098 ODO131098 ONK131098 OXG131098 PHC131098 PQY131098 QAU131098 QKQ131098 QUM131098 REI131098 ROE131098 RYA131098 SHW131098 SRS131098 TBO131098 TLK131098 TVG131098 UFC131098 UOY131098 UYU131098 VIQ131098 VSM131098 WCI131098 WME131098 WWA131098 S196634 JO196634 TK196634 ADG196634 ANC196634 AWY196634 BGU196634 BQQ196634 CAM196634 CKI196634 CUE196634 DEA196634 DNW196634 DXS196634 EHO196634 ERK196634 FBG196634 FLC196634 FUY196634 GEU196634 GOQ196634 GYM196634 HII196634 HSE196634 ICA196634 ILW196634 IVS196634 JFO196634 JPK196634 JZG196634 KJC196634 KSY196634 LCU196634 LMQ196634 LWM196634 MGI196634 MQE196634 NAA196634 NJW196634 NTS196634 ODO196634 ONK196634 OXG196634 PHC196634 PQY196634 QAU196634 QKQ196634 QUM196634 REI196634 ROE196634 RYA196634 SHW196634 SRS196634 TBO196634 TLK196634 TVG196634 UFC196634 UOY196634 UYU196634 VIQ196634 VSM196634 WCI196634 WME196634 WWA196634 S262170 JO262170 TK262170 ADG262170 ANC262170 AWY262170 BGU262170 BQQ262170 CAM262170 CKI262170 CUE262170 DEA262170 DNW262170 DXS262170 EHO262170 ERK262170 FBG262170 FLC262170 FUY262170 GEU262170 GOQ262170 GYM262170 HII262170 HSE262170 ICA262170 ILW262170 IVS262170 JFO262170 JPK262170 JZG262170 KJC262170 KSY262170 LCU262170 LMQ262170 LWM262170 MGI262170 MQE262170 NAA262170 NJW262170 NTS262170 ODO262170 ONK262170 OXG262170 PHC262170 PQY262170 QAU262170 QKQ262170 QUM262170 REI262170 ROE262170 RYA262170 SHW262170 SRS262170 TBO262170 TLK262170 TVG262170 UFC262170 UOY262170 UYU262170 VIQ262170 VSM262170 WCI262170 WME262170 WWA262170 S327706 JO327706 TK327706 ADG327706 ANC327706 AWY327706 BGU327706 BQQ327706 CAM327706 CKI327706 CUE327706 DEA327706 DNW327706 DXS327706 EHO327706 ERK327706 FBG327706 FLC327706 FUY327706 GEU327706 GOQ327706 GYM327706 HII327706 HSE327706 ICA327706 ILW327706 IVS327706 JFO327706 JPK327706 JZG327706 KJC327706 KSY327706 LCU327706 LMQ327706 LWM327706 MGI327706 MQE327706 NAA327706 NJW327706 NTS327706 ODO327706 ONK327706 OXG327706 PHC327706 PQY327706 QAU327706 QKQ327706 QUM327706 REI327706 ROE327706 RYA327706 SHW327706 SRS327706 TBO327706 TLK327706 TVG327706 UFC327706 UOY327706 UYU327706 VIQ327706 VSM327706 WCI327706 WME327706 WWA327706 S393242 JO393242 TK393242 ADG393242 ANC393242 AWY393242 BGU393242 BQQ393242 CAM393242 CKI393242 CUE393242 DEA393242 DNW393242 DXS393242 EHO393242 ERK393242 FBG393242 FLC393242 FUY393242 GEU393242 GOQ393242 GYM393242 HII393242 HSE393242 ICA393242 ILW393242 IVS393242 JFO393242 JPK393242 JZG393242 KJC393242 KSY393242 LCU393242 LMQ393242 LWM393242 MGI393242 MQE393242 NAA393242 NJW393242 NTS393242 ODO393242 ONK393242 OXG393242 PHC393242 PQY393242 QAU393242 QKQ393242 QUM393242 REI393242 ROE393242 RYA393242 SHW393242 SRS393242 TBO393242 TLK393242 TVG393242 UFC393242 UOY393242 UYU393242 VIQ393242 VSM393242 WCI393242 WME393242 WWA393242 S458778 JO458778 TK458778 ADG458778 ANC458778 AWY458778 BGU458778 BQQ458778 CAM458778 CKI458778 CUE458778 DEA458778 DNW458778 DXS458778 EHO458778 ERK458778 FBG458778 FLC458778 FUY458778 GEU458778 GOQ458778 GYM458778 HII458778 HSE458778 ICA458778 ILW458778 IVS458778 JFO458778 JPK458778 JZG458778 KJC458778 KSY458778 LCU458778 LMQ458778 LWM458778 MGI458778 MQE458778 NAA458778 NJW458778 NTS458778 ODO458778 ONK458778 OXG458778 PHC458778 PQY458778 QAU458778 QKQ458778 QUM458778 REI458778 ROE458778 RYA458778 SHW458778 SRS458778 TBO458778 TLK458778 TVG458778 UFC458778 UOY458778 UYU458778 VIQ458778 VSM458778 WCI458778 WME458778 WWA458778 S524314 JO524314 TK524314 ADG524314 ANC524314 AWY524314 BGU524314 BQQ524314 CAM524314 CKI524314 CUE524314 DEA524314 DNW524314 DXS524314 EHO524314 ERK524314 FBG524314 FLC524314 FUY524314 GEU524314 GOQ524314 GYM524314 HII524314 HSE524314 ICA524314 ILW524314 IVS524314 JFO524314 JPK524314 JZG524314 KJC524314 KSY524314 LCU524314 LMQ524314 LWM524314 MGI524314 MQE524314 NAA524314 NJW524314 NTS524314 ODO524314 ONK524314 OXG524314 PHC524314 PQY524314 QAU524314 QKQ524314 QUM524314 REI524314 ROE524314 RYA524314 SHW524314 SRS524314 TBO524314 TLK524314 TVG524314 UFC524314 UOY524314 UYU524314 VIQ524314 VSM524314 WCI524314 WME524314 WWA524314 S589850 JO589850 TK589850 ADG589850 ANC589850 AWY589850 BGU589850 BQQ589850 CAM589850 CKI589850 CUE589850 DEA589850 DNW589850 DXS589850 EHO589850 ERK589850 FBG589850 FLC589850 FUY589850 GEU589850 GOQ589850 GYM589850 HII589850 HSE589850 ICA589850 ILW589850 IVS589850 JFO589850 JPK589850 JZG589850 KJC589850 KSY589850 LCU589850 LMQ589850 LWM589850 MGI589850 MQE589850 NAA589850 NJW589850 NTS589850 ODO589850 ONK589850 OXG589850 PHC589850 PQY589850 QAU589850 QKQ589850 QUM589850 REI589850 ROE589850 RYA589850 SHW589850 SRS589850 TBO589850 TLK589850 TVG589850 UFC589850 UOY589850 UYU589850 VIQ589850 VSM589850 WCI589850 WME589850 WWA589850 S655386 JO655386 TK655386 ADG655386 ANC655386 AWY655386 BGU655386 BQQ655386 CAM655386 CKI655386 CUE655386 DEA655386 DNW655386 DXS655386 EHO655386 ERK655386 FBG655386 FLC655386 FUY655386 GEU655386 GOQ655386 GYM655386 HII655386 HSE655386 ICA655386 ILW655386 IVS655386 JFO655386 JPK655386 JZG655386 KJC655386 KSY655386 LCU655386 LMQ655386 LWM655386 MGI655386 MQE655386 NAA655386 NJW655386 NTS655386 ODO655386 ONK655386 OXG655386 PHC655386 PQY655386 QAU655386 QKQ655386 QUM655386 REI655386 ROE655386 RYA655386 SHW655386 SRS655386 TBO655386 TLK655386 TVG655386 UFC655386 UOY655386 UYU655386 VIQ655386 VSM655386 WCI655386 WME655386 WWA655386 S720922 JO720922 TK720922 ADG720922 ANC720922 AWY720922 BGU720922 BQQ720922 CAM720922 CKI720922 CUE720922 DEA720922 DNW720922 DXS720922 EHO720922 ERK720922 FBG720922 FLC720922 FUY720922 GEU720922 GOQ720922 GYM720922 HII720922 HSE720922 ICA720922 ILW720922 IVS720922 JFO720922 JPK720922 JZG720922 KJC720922 KSY720922 LCU720922 LMQ720922 LWM720922 MGI720922 MQE720922 NAA720922 NJW720922 NTS720922 ODO720922 ONK720922 OXG720922 PHC720922 PQY720922 QAU720922 QKQ720922 QUM720922 REI720922 ROE720922 RYA720922 SHW720922 SRS720922 TBO720922 TLK720922 TVG720922 UFC720922 UOY720922 UYU720922 VIQ720922 VSM720922 WCI720922 WME720922 WWA720922 S786458 JO786458 TK786458 ADG786458 ANC786458 AWY786458 BGU786458 BQQ786458 CAM786458 CKI786458 CUE786458 DEA786458 DNW786458 DXS786458 EHO786458 ERK786458 FBG786458 FLC786458 FUY786458 GEU786458 GOQ786458 GYM786458 HII786458 HSE786458 ICA786458 ILW786458 IVS786458 JFO786458 JPK786458 JZG786458 KJC786458 KSY786458 LCU786458 LMQ786458 LWM786458 MGI786458 MQE786458 NAA786458 NJW786458 NTS786458 ODO786458 ONK786458 OXG786458 PHC786458 PQY786458 QAU786458 QKQ786458 QUM786458 REI786458 ROE786458 RYA786458 SHW786458 SRS786458 TBO786458 TLK786458 TVG786458 UFC786458 UOY786458 UYU786458 VIQ786458 VSM786458 WCI786458 WME786458 WWA786458 S851994 JO851994 TK851994 ADG851994 ANC851994 AWY851994 BGU851994 BQQ851994 CAM851994 CKI851994 CUE851994 DEA851994 DNW851994 DXS851994 EHO851994 ERK851994 FBG851994 FLC851994 FUY851994 GEU851994 GOQ851994 GYM851994 HII851994 HSE851994 ICA851994 ILW851994 IVS851994 JFO851994 JPK851994 JZG851994 KJC851994 KSY851994 LCU851994 LMQ851994 LWM851994 MGI851994 MQE851994 NAA851994 NJW851994 NTS851994 ODO851994 ONK851994 OXG851994 PHC851994 PQY851994 QAU851994 QKQ851994 QUM851994 REI851994 ROE851994 RYA851994 SHW851994 SRS851994 TBO851994 TLK851994 TVG851994 UFC851994 UOY851994 UYU851994 VIQ851994 VSM851994 WCI851994 WME851994 WWA851994 S917530 JO917530 TK917530 ADG917530 ANC917530 AWY917530 BGU917530 BQQ917530 CAM917530 CKI917530 CUE917530 DEA917530 DNW917530 DXS917530 EHO917530 ERK917530 FBG917530 FLC917530 FUY917530 GEU917530 GOQ917530 GYM917530 HII917530 HSE917530 ICA917530 ILW917530 IVS917530 JFO917530 JPK917530 JZG917530 KJC917530 KSY917530 LCU917530 LMQ917530 LWM917530 MGI917530 MQE917530 NAA917530 NJW917530 NTS917530 ODO917530 ONK917530 OXG917530 PHC917530 PQY917530 QAU917530 QKQ917530 QUM917530 REI917530 ROE917530 RYA917530 SHW917530 SRS917530 TBO917530 TLK917530 TVG917530 UFC917530 UOY917530 UYU917530 VIQ917530 VSM917530 WCI917530 WME917530 WWA917530 S983066 JO983066 TK983066 ADG983066 ANC983066 AWY983066 BGU983066 BQQ983066 CAM983066 CKI983066 CUE983066 DEA983066 DNW983066 DXS983066 EHO983066 ERK983066 FBG983066 FLC983066 FUY983066 GEU983066 GOQ983066 GYM983066 HII983066 HSE983066 ICA983066 ILW983066 IVS983066 JFO983066 JPK983066 JZG983066 KJC983066 KSY983066 LCU983066 LMQ983066 LWM983066 MGI983066 MQE983066 NAA983066 NJW983066 NTS983066 ODO983066 ONK983066 OXG983066 PHC983066 PQY983066 QAU983066 QKQ983066 QUM983066 REI983066 ROE983066 RYA983066 SHW983066 SRS983066 TBO983066 TLK983066 TVG983066 UFC983066 UOY983066 UYU983066 VIQ983066 VSM983066 WCI983066 WME983066 WWA983066" xr:uid="{8F63CFA9-63E2-4605-816D-3CA30C429DEA}">
      <formula1>0</formula1>
      <formula2>0</formula2>
    </dataValidation>
    <dataValidation type="date" operator="greaterThan" allowBlank="1" showInputMessage="1" showErrorMessage="1" errorTitle="Erro" error="Digite somente datas." sqref="S65563 JO65563 TK65563 ADG65563 ANC65563 AWY65563 BGU65563 BQQ65563 CAM65563 CKI65563 CUE65563 DEA65563 DNW65563 DXS65563 EHO65563 ERK65563 FBG65563 FLC65563 FUY65563 GEU65563 GOQ65563 GYM65563 HII65563 HSE65563 ICA65563 ILW65563 IVS65563 JFO65563 JPK65563 JZG65563 KJC65563 KSY65563 LCU65563 LMQ65563 LWM65563 MGI65563 MQE65563 NAA65563 NJW65563 NTS65563 ODO65563 ONK65563 OXG65563 PHC65563 PQY65563 QAU65563 QKQ65563 QUM65563 REI65563 ROE65563 RYA65563 SHW65563 SRS65563 TBO65563 TLK65563 TVG65563 UFC65563 UOY65563 UYU65563 VIQ65563 VSM65563 WCI65563 WME65563 WWA65563 S131099 JO131099 TK131099 ADG131099 ANC131099 AWY131099 BGU131099 BQQ131099 CAM131099 CKI131099 CUE131099 DEA131099 DNW131099 DXS131099 EHO131099 ERK131099 FBG131099 FLC131099 FUY131099 GEU131099 GOQ131099 GYM131099 HII131099 HSE131099 ICA131099 ILW131099 IVS131099 JFO131099 JPK131099 JZG131099 KJC131099 KSY131099 LCU131099 LMQ131099 LWM131099 MGI131099 MQE131099 NAA131099 NJW131099 NTS131099 ODO131099 ONK131099 OXG131099 PHC131099 PQY131099 QAU131099 QKQ131099 QUM131099 REI131099 ROE131099 RYA131099 SHW131099 SRS131099 TBO131099 TLK131099 TVG131099 UFC131099 UOY131099 UYU131099 VIQ131099 VSM131099 WCI131099 WME131099 WWA131099 S196635 JO196635 TK196635 ADG196635 ANC196635 AWY196635 BGU196635 BQQ196635 CAM196635 CKI196635 CUE196635 DEA196635 DNW196635 DXS196635 EHO196635 ERK196635 FBG196635 FLC196635 FUY196635 GEU196635 GOQ196635 GYM196635 HII196635 HSE196635 ICA196635 ILW196635 IVS196635 JFO196635 JPK196635 JZG196635 KJC196635 KSY196635 LCU196635 LMQ196635 LWM196635 MGI196635 MQE196635 NAA196635 NJW196635 NTS196635 ODO196635 ONK196635 OXG196635 PHC196635 PQY196635 QAU196635 QKQ196635 QUM196635 REI196635 ROE196635 RYA196635 SHW196635 SRS196635 TBO196635 TLK196635 TVG196635 UFC196635 UOY196635 UYU196635 VIQ196635 VSM196635 WCI196635 WME196635 WWA196635 S262171 JO262171 TK262171 ADG262171 ANC262171 AWY262171 BGU262171 BQQ262171 CAM262171 CKI262171 CUE262171 DEA262171 DNW262171 DXS262171 EHO262171 ERK262171 FBG262171 FLC262171 FUY262171 GEU262171 GOQ262171 GYM262171 HII262171 HSE262171 ICA262171 ILW262171 IVS262171 JFO262171 JPK262171 JZG262171 KJC262171 KSY262171 LCU262171 LMQ262171 LWM262171 MGI262171 MQE262171 NAA262171 NJW262171 NTS262171 ODO262171 ONK262171 OXG262171 PHC262171 PQY262171 QAU262171 QKQ262171 QUM262171 REI262171 ROE262171 RYA262171 SHW262171 SRS262171 TBO262171 TLK262171 TVG262171 UFC262171 UOY262171 UYU262171 VIQ262171 VSM262171 WCI262171 WME262171 WWA262171 S327707 JO327707 TK327707 ADG327707 ANC327707 AWY327707 BGU327707 BQQ327707 CAM327707 CKI327707 CUE327707 DEA327707 DNW327707 DXS327707 EHO327707 ERK327707 FBG327707 FLC327707 FUY327707 GEU327707 GOQ327707 GYM327707 HII327707 HSE327707 ICA327707 ILW327707 IVS327707 JFO327707 JPK327707 JZG327707 KJC327707 KSY327707 LCU327707 LMQ327707 LWM327707 MGI327707 MQE327707 NAA327707 NJW327707 NTS327707 ODO327707 ONK327707 OXG327707 PHC327707 PQY327707 QAU327707 QKQ327707 QUM327707 REI327707 ROE327707 RYA327707 SHW327707 SRS327707 TBO327707 TLK327707 TVG327707 UFC327707 UOY327707 UYU327707 VIQ327707 VSM327707 WCI327707 WME327707 WWA327707 S393243 JO393243 TK393243 ADG393243 ANC393243 AWY393243 BGU393243 BQQ393243 CAM393243 CKI393243 CUE393243 DEA393243 DNW393243 DXS393243 EHO393243 ERK393243 FBG393243 FLC393243 FUY393243 GEU393243 GOQ393243 GYM393243 HII393243 HSE393243 ICA393243 ILW393243 IVS393243 JFO393243 JPK393243 JZG393243 KJC393243 KSY393243 LCU393243 LMQ393243 LWM393243 MGI393243 MQE393243 NAA393243 NJW393243 NTS393243 ODO393243 ONK393243 OXG393243 PHC393243 PQY393243 QAU393243 QKQ393243 QUM393243 REI393243 ROE393243 RYA393243 SHW393243 SRS393243 TBO393243 TLK393243 TVG393243 UFC393243 UOY393243 UYU393243 VIQ393243 VSM393243 WCI393243 WME393243 WWA393243 S458779 JO458779 TK458779 ADG458779 ANC458779 AWY458779 BGU458779 BQQ458779 CAM458779 CKI458779 CUE458779 DEA458779 DNW458779 DXS458779 EHO458779 ERK458779 FBG458779 FLC458779 FUY458779 GEU458779 GOQ458779 GYM458779 HII458779 HSE458779 ICA458779 ILW458779 IVS458779 JFO458779 JPK458779 JZG458779 KJC458779 KSY458779 LCU458779 LMQ458779 LWM458779 MGI458779 MQE458779 NAA458779 NJW458779 NTS458779 ODO458779 ONK458779 OXG458779 PHC458779 PQY458779 QAU458779 QKQ458779 QUM458779 REI458779 ROE458779 RYA458779 SHW458779 SRS458779 TBO458779 TLK458779 TVG458779 UFC458779 UOY458779 UYU458779 VIQ458779 VSM458779 WCI458779 WME458779 WWA458779 S524315 JO524315 TK524315 ADG524315 ANC524315 AWY524315 BGU524315 BQQ524315 CAM524315 CKI524315 CUE524315 DEA524315 DNW524315 DXS524315 EHO524315 ERK524315 FBG524315 FLC524315 FUY524315 GEU524315 GOQ524315 GYM524315 HII524315 HSE524315 ICA524315 ILW524315 IVS524315 JFO524315 JPK524315 JZG524315 KJC524315 KSY524315 LCU524315 LMQ524315 LWM524315 MGI524315 MQE524315 NAA524315 NJW524315 NTS524315 ODO524315 ONK524315 OXG524315 PHC524315 PQY524315 QAU524315 QKQ524315 QUM524315 REI524315 ROE524315 RYA524315 SHW524315 SRS524315 TBO524315 TLK524315 TVG524315 UFC524315 UOY524315 UYU524315 VIQ524315 VSM524315 WCI524315 WME524315 WWA524315 S589851 JO589851 TK589851 ADG589851 ANC589851 AWY589851 BGU589851 BQQ589851 CAM589851 CKI589851 CUE589851 DEA589851 DNW589851 DXS589851 EHO589851 ERK589851 FBG589851 FLC589851 FUY589851 GEU589851 GOQ589851 GYM589851 HII589851 HSE589851 ICA589851 ILW589851 IVS589851 JFO589851 JPK589851 JZG589851 KJC589851 KSY589851 LCU589851 LMQ589851 LWM589851 MGI589851 MQE589851 NAA589851 NJW589851 NTS589851 ODO589851 ONK589851 OXG589851 PHC589851 PQY589851 QAU589851 QKQ589851 QUM589851 REI589851 ROE589851 RYA589851 SHW589851 SRS589851 TBO589851 TLK589851 TVG589851 UFC589851 UOY589851 UYU589851 VIQ589851 VSM589851 WCI589851 WME589851 WWA589851 S655387 JO655387 TK655387 ADG655387 ANC655387 AWY655387 BGU655387 BQQ655387 CAM655387 CKI655387 CUE655387 DEA655387 DNW655387 DXS655387 EHO655387 ERK655387 FBG655387 FLC655387 FUY655387 GEU655387 GOQ655387 GYM655387 HII655387 HSE655387 ICA655387 ILW655387 IVS655387 JFO655387 JPK655387 JZG655387 KJC655387 KSY655387 LCU655387 LMQ655387 LWM655387 MGI655387 MQE655387 NAA655387 NJW655387 NTS655387 ODO655387 ONK655387 OXG655387 PHC655387 PQY655387 QAU655387 QKQ655387 QUM655387 REI655387 ROE655387 RYA655387 SHW655387 SRS655387 TBO655387 TLK655387 TVG655387 UFC655387 UOY655387 UYU655387 VIQ655387 VSM655387 WCI655387 WME655387 WWA655387 S720923 JO720923 TK720923 ADG720923 ANC720923 AWY720923 BGU720923 BQQ720923 CAM720923 CKI720923 CUE720923 DEA720923 DNW720923 DXS720923 EHO720923 ERK720923 FBG720923 FLC720923 FUY720923 GEU720923 GOQ720923 GYM720923 HII720923 HSE720923 ICA720923 ILW720923 IVS720923 JFO720923 JPK720923 JZG720923 KJC720923 KSY720923 LCU720923 LMQ720923 LWM720923 MGI720923 MQE720923 NAA720923 NJW720923 NTS720923 ODO720923 ONK720923 OXG720923 PHC720923 PQY720923 QAU720923 QKQ720923 QUM720923 REI720923 ROE720923 RYA720923 SHW720923 SRS720923 TBO720923 TLK720923 TVG720923 UFC720923 UOY720923 UYU720923 VIQ720923 VSM720923 WCI720923 WME720923 WWA720923 S786459 JO786459 TK786459 ADG786459 ANC786459 AWY786459 BGU786459 BQQ786459 CAM786459 CKI786459 CUE786459 DEA786459 DNW786459 DXS786459 EHO786459 ERK786459 FBG786459 FLC786459 FUY786459 GEU786459 GOQ786459 GYM786459 HII786459 HSE786459 ICA786459 ILW786459 IVS786459 JFO786459 JPK786459 JZG786459 KJC786459 KSY786459 LCU786459 LMQ786459 LWM786459 MGI786459 MQE786459 NAA786459 NJW786459 NTS786459 ODO786459 ONK786459 OXG786459 PHC786459 PQY786459 QAU786459 QKQ786459 QUM786459 REI786459 ROE786459 RYA786459 SHW786459 SRS786459 TBO786459 TLK786459 TVG786459 UFC786459 UOY786459 UYU786459 VIQ786459 VSM786459 WCI786459 WME786459 WWA786459 S851995 JO851995 TK851995 ADG851995 ANC851995 AWY851995 BGU851995 BQQ851995 CAM851995 CKI851995 CUE851995 DEA851995 DNW851995 DXS851995 EHO851995 ERK851995 FBG851995 FLC851995 FUY851995 GEU851995 GOQ851995 GYM851995 HII851995 HSE851995 ICA851995 ILW851995 IVS851995 JFO851995 JPK851995 JZG851995 KJC851995 KSY851995 LCU851995 LMQ851995 LWM851995 MGI851995 MQE851995 NAA851995 NJW851995 NTS851995 ODO851995 ONK851995 OXG851995 PHC851995 PQY851995 QAU851995 QKQ851995 QUM851995 REI851995 ROE851995 RYA851995 SHW851995 SRS851995 TBO851995 TLK851995 TVG851995 UFC851995 UOY851995 UYU851995 VIQ851995 VSM851995 WCI851995 WME851995 WWA851995 S917531 JO917531 TK917531 ADG917531 ANC917531 AWY917531 BGU917531 BQQ917531 CAM917531 CKI917531 CUE917531 DEA917531 DNW917531 DXS917531 EHO917531 ERK917531 FBG917531 FLC917531 FUY917531 GEU917531 GOQ917531 GYM917531 HII917531 HSE917531 ICA917531 ILW917531 IVS917531 JFO917531 JPK917531 JZG917531 KJC917531 KSY917531 LCU917531 LMQ917531 LWM917531 MGI917531 MQE917531 NAA917531 NJW917531 NTS917531 ODO917531 ONK917531 OXG917531 PHC917531 PQY917531 QAU917531 QKQ917531 QUM917531 REI917531 ROE917531 RYA917531 SHW917531 SRS917531 TBO917531 TLK917531 TVG917531 UFC917531 UOY917531 UYU917531 VIQ917531 VSM917531 WCI917531 WME917531 WWA917531 S983067 JO983067 TK983067 ADG983067 ANC983067 AWY983067 BGU983067 BQQ983067 CAM983067 CKI983067 CUE983067 DEA983067 DNW983067 DXS983067 EHO983067 ERK983067 FBG983067 FLC983067 FUY983067 GEU983067 GOQ983067 GYM983067 HII983067 HSE983067 ICA983067 ILW983067 IVS983067 JFO983067 JPK983067 JZG983067 KJC983067 KSY983067 LCU983067 LMQ983067 LWM983067 MGI983067 MQE983067 NAA983067 NJW983067 NTS983067 ODO983067 ONK983067 OXG983067 PHC983067 PQY983067 QAU983067 QKQ983067 QUM983067 REI983067 ROE983067 RYA983067 SHW983067 SRS983067 TBO983067 TLK983067 TVG983067 UFC983067 UOY983067 UYU983067 VIQ983067 VSM983067 WCI983067 WME983067 WWA983067" xr:uid="{7A5130F7-66BE-4E70-A7E2-5B2340D7DAB7}">
      <formula1>36526</formula1>
    </dataValidation>
  </dataValidations>
  <pageMargins left="0.78740157480314965" right="0.78740157480314965" top="0.78740157480314965" bottom="0.78740157480314965" header="0.59055118110236227" footer="0.59055118110236227"/>
  <pageSetup paperSize="9" scale="60" firstPageNumber="0" orientation="landscape" r:id="rId1"/>
  <headerFooter alignWithMargins="0">
    <oddHeader>&amp;C&amp;14I</oddHeader>
    <oddFooter>&amp;LPMv3.0.4&amp;R&amp;P / &amp;N</oddFooter>
  </headerFooter>
  <drawing r:id="rId2"/>
  <extLst>
    <ext xmlns:x14="http://schemas.microsoft.com/office/spreadsheetml/2009/9/main" uri="{CCE6A557-97BC-4b89-ADB6-D9C93CAAB3DF}">
      <x14:dataValidations xmlns:xm="http://schemas.microsoft.com/office/excel/2006/main" count="2">
        <x14:dataValidation allowBlank="1" showInputMessage="1" showErrorMessage="1" prompt="Preencha na célula de baixo. Se o acompanhamento for PLE, preencha no botão PREENCHIMENTO POR EVENTOS, acima." xr:uid="{18C65E77-8278-4163-B664-3DFA9FD71765}">
          <xm:sqref>D1 IY1 SU1 ACQ1 AMM1 AWI1 BGE1 BQA1 BZW1 CJS1 CTO1 DDK1 DNG1 DXC1 EGY1 EQU1 FAQ1 FKM1 FUI1 GEE1 GOA1 GXW1 HHS1 HRO1 IBK1 ILG1 IVC1 JEY1 JOU1 JYQ1 KIM1 KSI1 LCE1 LMA1 LVW1 MFS1 MPO1 MZK1 NJG1 NTC1 OCY1 OMU1 OWQ1 PGM1 PQI1 QAE1 QKA1 QTW1 RDS1 RNO1 RXK1 SHG1 SRC1 TAY1 TKU1 TUQ1 UEM1 UOI1 UYE1 VIA1 VRW1 WBS1 WLO1 WVK1 D65551 IY65551 SU65551 ACQ65551 AMM65551 AWI65551 BGE65551 BQA65551 BZW65551 CJS65551 CTO65551 DDK65551 DNG65551 DXC65551 EGY65551 EQU65551 FAQ65551 FKM65551 FUI65551 GEE65551 GOA65551 GXW65551 HHS65551 HRO65551 IBK65551 ILG65551 IVC65551 JEY65551 JOU65551 JYQ65551 KIM65551 KSI65551 LCE65551 LMA65551 LVW65551 MFS65551 MPO65551 MZK65551 NJG65551 NTC65551 OCY65551 OMU65551 OWQ65551 PGM65551 PQI65551 QAE65551 QKA65551 QTW65551 RDS65551 RNO65551 RXK65551 SHG65551 SRC65551 TAY65551 TKU65551 TUQ65551 UEM65551 UOI65551 UYE65551 VIA65551 VRW65551 WBS65551 WLO65551 WVK65551 D131087 IY131087 SU131087 ACQ131087 AMM131087 AWI131087 BGE131087 BQA131087 BZW131087 CJS131087 CTO131087 DDK131087 DNG131087 DXC131087 EGY131087 EQU131087 FAQ131087 FKM131087 FUI131087 GEE131087 GOA131087 GXW131087 HHS131087 HRO131087 IBK131087 ILG131087 IVC131087 JEY131087 JOU131087 JYQ131087 KIM131087 KSI131087 LCE131087 LMA131087 LVW131087 MFS131087 MPO131087 MZK131087 NJG131087 NTC131087 OCY131087 OMU131087 OWQ131087 PGM131087 PQI131087 QAE131087 QKA131087 QTW131087 RDS131087 RNO131087 RXK131087 SHG131087 SRC131087 TAY131087 TKU131087 TUQ131087 UEM131087 UOI131087 UYE131087 VIA131087 VRW131087 WBS131087 WLO131087 WVK131087 D196623 IY196623 SU196623 ACQ196623 AMM196623 AWI196623 BGE196623 BQA196623 BZW196623 CJS196623 CTO196623 DDK196623 DNG196623 DXC196623 EGY196623 EQU196623 FAQ196623 FKM196623 FUI196623 GEE196623 GOA196623 GXW196623 HHS196623 HRO196623 IBK196623 ILG196623 IVC196623 JEY196623 JOU196623 JYQ196623 KIM196623 KSI196623 LCE196623 LMA196623 LVW196623 MFS196623 MPO196623 MZK196623 NJG196623 NTC196623 OCY196623 OMU196623 OWQ196623 PGM196623 PQI196623 QAE196623 QKA196623 QTW196623 RDS196623 RNO196623 RXK196623 SHG196623 SRC196623 TAY196623 TKU196623 TUQ196623 UEM196623 UOI196623 UYE196623 VIA196623 VRW196623 WBS196623 WLO196623 WVK196623 D262159 IY262159 SU262159 ACQ262159 AMM262159 AWI262159 BGE262159 BQA262159 BZW262159 CJS262159 CTO262159 DDK262159 DNG262159 DXC262159 EGY262159 EQU262159 FAQ262159 FKM262159 FUI262159 GEE262159 GOA262159 GXW262159 HHS262159 HRO262159 IBK262159 ILG262159 IVC262159 JEY262159 JOU262159 JYQ262159 KIM262159 KSI262159 LCE262159 LMA262159 LVW262159 MFS262159 MPO262159 MZK262159 NJG262159 NTC262159 OCY262159 OMU262159 OWQ262159 PGM262159 PQI262159 QAE262159 QKA262159 QTW262159 RDS262159 RNO262159 RXK262159 SHG262159 SRC262159 TAY262159 TKU262159 TUQ262159 UEM262159 UOI262159 UYE262159 VIA262159 VRW262159 WBS262159 WLO262159 WVK262159 D327695 IY327695 SU327695 ACQ327695 AMM327695 AWI327695 BGE327695 BQA327695 BZW327695 CJS327695 CTO327695 DDK327695 DNG327695 DXC327695 EGY327695 EQU327695 FAQ327695 FKM327695 FUI327695 GEE327695 GOA327695 GXW327695 HHS327695 HRO327695 IBK327695 ILG327695 IVC327695 JEY327695 JOU327695 JYQ327695 KIM327695 KSI327695 LCE327695 LMA327695 LVW327695 MFS327695 MPO327695 MZK327695 NJG327695 NTC327695 OCY327695 OMU327695 OWQ327695 PGM327695 PQI327695 QAE327695 QKA327695 QTW327695 RDS327695 RNO327695 RXK327695 SHG327695 SRC327695 TAY327695 TKU327695 TUQ327695 UEM327695 UOI327695 UYE327695 VIA327695 VRW327695 WBS327695 WLO327695 WVK327695 D393231 IY393231 SU393231 ACQ393231 AMM393231 AWI393231 BGE393231 BQA393231 BZW393231 CJS393231 CTO393231 DDK393231 DNG393231 DXC393231 EGY393231 EQU393231 FAQ393231 FKM393231 FUI393231 GEE393231 GOA393231 GXW393231 HHS393231 HRO393231 IBK393231 ILG393231 IVC393231 JEY393231 JOU393231 JYQ393231 KIM393231 KSI393231 LCE393231 LMA393231 LVW393231 MFS393231 MPO393231 MZK393231 NJG393231 NTC393231 OCY393231 OMU393231 OWQ393231 PGM393231 PQI393231 QAE393231 QKA393231 QTW393231 RDS393231 RNO393231 RXK393231 SHG393231 SRC393231 TAY393231 TKU393231 TUQ393231 UEM393231 UOI393231 UYE393231 VIA393231 VRW393231 WBS393231 WLO393231 WVK393231 D458767 IY458767 SU458767 ACQ458767 AMM458767 AWI458767 BGE458767 BQA458767 BZW458767 CJS458767 CTO458767 DDK458767 DNG458767 DXC458767 EGY458767 EQU458767 FAQ458767 FKM458767 FUI458767 GEE458767 GOA458767 GXW458767 HHS458767 HRO458767 IBK458767 ILG458767 IVC458767 JEY458767 JOU458767 JYQ458767 KIM458767 KSI458767 LCE458767 LMA458767 LVW458767 MFS458767 MPO458767 MZK458767 NJG458767 NTC458767 OCY458767 OMU458767 OWQ458767 PGM458767 PQI458767 QAE458767 QKA458767 QTW458767 RDS458767 RNO458767 RXK458767 SHG458767 SRC458767 TAY458767 TKU458767 TUQ458767 UEM458767 UOI458767 UYE458767 VIA458767 VRW458767 WBS458767 WLO458767 WVK458767 D524303 IY524303 SU524303 ACQ524303 AMM524303 AWI524303 BGE524303 BQA524303 BZW524303 CJS524303 CTO524303 DDK524303 DNG524303 DXC524303 EGY524303 EQU524303 FAQ524303 FKM524303 FUI524303 GEE524303 GOA524303 GXW524303 HHS524303 HRO524303 IBK524303 ILG524303 IVC524303 JEY524303 JOU524303 JYQ524303 KIM524303 KSI524303 LCE524303 LMA524303 LVW524303 MFS524303 MPO524303 MZK524303 NJG524303 NTC524303 OCY524303 OMU524303 OWQ524303 PGM524303 PQI524303 QAE524303 QKA524303 QTW524303 RDS524303 RNO524303 RXK524303 SHG524303 SRC524303 TAY524303 TKU524303 TUQ524303 UEM524303 UOI524303 UYE524303 VIA524303 VRW524303 WBS524303 WLO524303 WVK524303 D589839 IY589839 SU589839 ACQ589839 AMM589839 AWI589839 BGE589839 BQA589839 BZW589839 CJS589839 CTO589839 DDK589839 DNG589839 DXC589839 EGY589839 EQU589839 FAQ589839 FKM589839 FUI589839 GEE589839 GOA589839 GXW589839 HHS589839 HRO589839 IBK589839 ILG589839 IVC589839 JEY589839 JOU589839 JYQ589839 KIM589839 KSI589839 LCE589839 LMA589839 LVW589839 MFS589839 MPO589839 MZK589839 NJG589839 NTC589839 OCY589839 OMU589839 OWQ589839 PGM589839 PQI589839 QAE589839 QKA589839 QTW589839 RDS589839 RNO589839 RXK589839 SHG589839 SRC589839 TAY589839 TKU589839 TUQ589839 UEM589839 UOI589839 UYE589839 VIA589839 VRW589839 WBS589839 WLO589839 WVK589839 D655375 IY655375 SU655375 ACQ655375 AMM655375 AWI655375 BGE655375 BQA655375 BZW655375 CJS655375 CTO655375 DDK655375 DNG655375 DXC655375 EGY655375 EQU655375 FAQ655375 FKM655375 FUI655375 GEE655375 GOA655375 GXW655375 HHS655375 HRO655375 IBK655375 ILG655375 IVC655375 JEY655375 JOU655375 JYQ655375 KIM655375 KSI655375 LCE655375 LMA655375 LVW655375 MFS655375 MPO655375 MZK655375 NJG655375 NTC655375 OCY655375 OMU655375 OWQ655375 PGM655375 PQI655375 QAE655375 QKA655375 QTW655375 RDS655375 RNO655375 RXK655375 SHG655375 SRC655375 TAY655375 TKU655375 TUQ655375 UEM655375 UOI655375 UYE655375 VIA655375 VRW655375 WBS655375 WLO655375 WVK655375 D720911 IY720911 SU720911 ACQ720911 AMM720911 AWI720911 BGE720911 BQA720911 BZW720911 CJS720911 CTO720911 DDK720911 DNG720911 DXC720911 EGY720911 EQU720911 FAQ720911 FKM720911 FUI720911 GEE720911 GOA720911 GXW720911 HHS720911 HRO720911 IBK720911 ILG720911 IVC720911 JEY720911 JOU720911 JYQ720911 KIM720911 KSI720911 LCE720911 LMA720911 LVW720911 MFS720911 MPO720911 MZK720911 NJG720911 NTC720911 OCY720911 OMU720911 OWQ720911 PGM720911 PQI720911 QAE720911 QKA720911 QTW720911 RDS720911 RNO720911 RXK720911 SHG720911 SRC720911 TAY720911 TKU720911 TUQ720911 UEM720911 UOI720911 UYE720911 VIA720911 VRW720911 WBS720911 WLO720911 WVK720911 D786447 IY786447 SU786447 ACQ786447 AMM786447 AWI786447 BGE786447 BQA786447 BZW786447 CJS786447 CTO786447 DDK786447 DNG786447 DXC786447 EGY786447 EQU786447 FAQ786447 FKM786447 FUI786447 GEE786447 GOA786447 GXW786447 HHS786447 HRO786447 IBK786447 ILG786447 IVC786447 JEY786447 JOU786447 JYQ786447 KIM786447 KSI786447 LCE786447 LMA786447 LVW786447 MFS786447 MPO786447 MZK786447 NJG786447 NTC786447 OCY786447 OMU786447 OWQ786447 PGM786447 PQI786447 QAE786447 QKA786447 QTW786447 RDS786447 RNO786447 RXK786447 SHG786447 SRC786447 TAY786447 TKU786447 TUQ786447 UEM786447 UOI786447 UYE786447 VIA786447 VRW786447 WBS786447 WLO786447 WVK786447 D851983 IY851983 SU851983 ACQ851983 AMM851983 AWI851983 BGE851983 BQA851983 BZW851983 CJS851983 CTO851983 DDK851983 DNG851983 DXC851983 EGY851983 EQU851983 FAQ851983 FKM851983 FUI851983 GEE851983 GOA851983 GXW851983 HHS851983 HRO851983 IBK851983 ILG851983 IVC851983 JEY851983 JOU851983 JYQ851983 KIM851983 KSI851983 LCE851983 LMA851983 LVW851983 MFS851983 MPO851983 MZK851983 NJG851983 NTC851983 OCY851983 OMU851983 OWQ851983 PGM851983 PQI851983 QAE851983 QKA851983 QTW851983 RDS851983 RNO851983 RXK851983 SHG851983 SRC851983 TAY851983 TKU851983 TUQ851983 UEM851983 UOI851983 UYE851983 VIA851983 VRW851983 WBS851983 WLO851983 WVK851983 D917519 IY917519 SU917519 ACQ917519 AMM917519 AWI917519 BGE917519 BQA917519 BZW917519 CJS917519 CTO917519 DDK917519 DNG917519 DXC917519 EGY917519 EQU917519 FAQ917519 FKM917519 FUI917519 GEE917519 GOA917519 GXW917519 HHS917519 HRO917519 IBK917519 ILG917519 IVC917519 JEY917519 JOU917519 JYQ917519 KIM917519 KSI917519 LCE917519 LMA917519 LVW917519 MFS917519 MPO917519 MZK917519 NJG917519 NTC917519 OCY917519 OMU917519 OWQ917519 PGM917519 PQI917519 QAE917519 QKA917519 QTW917519 RDS917519 RNO917519 RXK917519 SHG917519 SRC917519 TAY917519 TKU917519 TUQ917519 UEM917519 UOI917519 UYE917519 VIA917519 VRW917519 WBS917519 WLO917519 WVK917519 D983055 IY983055 SU983055 ACQ983055 AMM983055 AWI983055 BGE983055 BQA983055 BZW983055 CJS983055 CTO983055 DDK983055 DNG983055 DXC983055 EGY983055 EQU983055 FAQ983055 FKM983055 FUI983055 GEE983055 GOA983055 GXW983055 HHS983055 HRO983055 IBK983055 ILG983055 IVC983055 JEY983055 JOU983055 JYQ983055 KIM983055 KSI983055 LCE983055 LMA983055 LVW983055 MFS983055 MPO983055 MZK983055 NJG983055 NTC983055 OCY983055 OMU983055 OWQ983055 PGM983055 PQI983055 QAE983055 QKA983055 QTW983055 RDS983055 RNO983055 RXK983055 SHG983055 SRC983055 TAY983055 TKU983055 TUQ983055 UEM983055 UOI983055 UYE983055 VIA983055 VRW983055 WBS983055 WLO983055 WVK983055 S1:AD1 JO1:JZ1 TK1:TV1 ADG1:ADR1 ANC1:ANN1 AWY1:AXJ1 BGU1:BHF1 BQQ1:BRB1 CAM1:CAX1 CKI1:CKT1 CUE1:CUP1 DEA1:DEL1 DNW1:DOH1 DXS1:DYD1 EHO1:EHZ1 ERK1:ERV1 FBG1:FBR1 FLC1:FLN1 FUY1:FVJ1 GEU1:GFF1 GOQ1:GPB1 GYM1:GYX1 HII1:HIT1 HSE1:HSP1 ICA1:ICL1 ILW1:IMH1 IVS1:IWD1 JFO1:JFZ1 JPK1:JPV1 JZG1:JZR1 KJC1:KJN1 KSY1:KTJ1 LCU1:LDF1 LMQ1:LNB1 LWM1:LWX1 MGI1:MGT1 MQE1:MQP1 NAA1:NAL1 NJW1:NKH1 NTS1:NUD1 ODO1:ODZ1 ONK1:ONV1 OXG1:OXR1 PHC1:PHN1 PQY1:PRJ1 QAU1:QBF1 QKQ1:QLB1 QUM1:QUX1 REI1:RET1 ROE1:ROP1 RYA1:RYL1 SHW1:SIH1 SRS1:SSD1 TBO1:TBZ1 TLK1:TLV1 TVG1:TVR1 UFC1:UFN1 UOY1:UPJ1 UYU1:UZF1 VIQ1:VJB1 VSM1:VSX1 WCI1:WCT1 WME1:WMP1 WWA1:WWL1 S65551:AD65551 JO65551:JZ65551 TK65551:TV65551 ADG65551:ADR65551 ANC65551:ANN65551 AWY65551:AXJ65551 BGU65551:BHF65551 BQQ65551:BRB65551 CAM65551:CAX65551 CKI65551:CKT65551 CUE65551:CUP65551 DEA65551:DEL65551 DNW65551:DOH65551 DXS65551:DYD65551 EHO65551:EHZ65551 ERK65551:ERV65551 FBG65551:FBR65551 FLC65551:FLN65551 FUY65551:FVJ65551 GEU65551:GFF65551 GOQ65551:GPB65551 GYM65551:GYX65551 HII65551:HIT65551 HSE65551:HSP65551 ICA65551:ICL65551 ILW65551:IMH65551 IVS65551:IWD65551 JFO65551:JFZ65551 JPK65551:JPV65551 JZG65551:JZR65551 KJC65551:KJN65551 KSY65551:KTJ65551 LCU65551:LDF65551 LMQ65551:LNB65551 LWM65551:LWX65551 MGI65551:MGT65551 MQE65551:MQP65551 NAA65551:NAL65551 NJW65551:NKH65551 NTS65551:NUD65551 ODO65551:ODZ65551 ONK65551:ONV65551 OXG65551:OXR65551 PHC65551:PHN65551 PQY65551:PRJ65551 QAU65551:QBF65551 QKQ65551:QLB65551 QUM65551:QUX65551 REI65551:RET65551 ROE65551:ROP65551 RYA65551:RYL65551 SHW65551:SIH65551 SRS65551:SSD65551 TBO65551:TBZ65551 TLK65551:TLV65551 TVG65551:TVR65551 UFC65551:UFN65551 UOY65551:UPJ65551 UYU65551:UZF65551 VIQ65551:VJB65551 VSM65551:VSX65551 WCI65551:WCT65551 WME65551:WMP65551 WWA65551:WWL65551 S131087:AD131087 JO131087:JZ131087 TK131087:TV131087 ADG131087:ADR131087 ANC131087:ANN131087 AWY131087:AXJ131087 BGU131087:BHF131087 BQQ131087:BRB131087 CAM131087:CAX131087 CKI131087:CKT131087 CUE131087:CUP131087 DEA131087:DEL131087 DNW131087:DOH131087 DXS131087:DYD131087 EHO131087:EHZ131087 ERK131087:ERV131087 FBG131087:FBR131087 FLC131087:FLN131087 FUY131087:FVJ131087 GEU131087:GFF131087 GOQ131087:GPB131087 GYM131087:GYX131087 HII131087:HIT131087 HSE131087:HSP131087 ICA131087:ICL131087 ILW131087:IMH131087 IVS131087:IWD131087 JFO131087:JFZ131087 JPK131087:JPV131087 JZG131087:JZR131087 KJC131087:KJN131087 KSY131087:KTJ131087 LCU131087:LDF131087 LMQ131087:LNB131087 LWM131087:LWX131087 MGI131087:MGT131087 MQE131087:MQP131087 NAA131087:NAL131087 NJW131087:NKH131087 NTS131087:NUD131087 ODO131087:ODZ131087 ONK131087:ONV131087 OXG131087:OXR131087 PHC131087:PHN131087 PQY131087:PRJ131087 QAU131087:QBF131087 QKQ131087:QLB131087 QUM131087:QUX131087 REI131087:RET131087 ROE131087:ROP131087 RYA131087:RYL131087 SHW131087:SIH131087 SRS131087:SSD131087 TBO131087:TBZ131087 TLK131087:TLV131087 TVG131087:TVR131087 UFC131087:UFN131087 UOY131087:UPJ131087 UYU131087:UZF131087 VIQ131087:VJB131087 VSM131087:VSX131087 WCI131087:WCT131087 WME131087:WMP131087 WWA131087:WWL131087 S196623:AD196623 JO196623:JZ196623 TK196623:TV196623 ADG196623:ADR196623 ANC196623:ANN196623 AWY196623:AXJ196623 BGU196623:BHF196623 BQQ196623:BRB196623 CAM196623:CAX196623 CKI196623:CKT196623 CUE196623:CUP196623 DEA196623:DEL196623 DNW196623:DOH196623 DXS196623:DYD196623 EHO196623:EHZ196623 ERK196623:ERV196623 FBG196623:FBR196623 FLC196623:FLN196623 FUY196623:FVJ196623 GEU196623:GFF196623 GOQ196623:GPB196623 GYM196623:GYX196623 HII196623:HIT196623 HSE196623:HSP196623 ICA196623:ICL196623 ILW196623:IMH196623 IVS196623:IWD196623 JFO196623:JFZ196623 JPK196623:JPV196623 JZG196623:JZR196623 KJC196623:KJN196623 KSY196623:KTJ196623 LCU196623:LDF196623 LMQ196623:LNB196623 LWM196623:LWX196623 MGI196623:MGT196623 MQE196623:MQP196623 NAA196623:NAL196623 NJW196623:NKH196623 NTS196623:NUD196623 ODO196623:ODZ196623 ONK196623:ONV196623 OXG196623:OXR196623 PHC196623:PHN196623 PQY196623:PRJ196623 QAU196623:QBF196623 QKQ196623:QLB196623 QUM196623:QUX196623 REI196623:RET196623 ROE196623:ROP196623 RYA196623:RYL196623 SHW196623:SIH196623 SRS196623:SSD196623 TBO196623:TBZ196623 TLK196623:TLV196623 TVG196623:TVR196623 UFC196623:UFN196623 UOY196623:UPJ196623 UYU196623:UZF196623 VIQ196623:VJB196623 VSM196623:VSX196623 WCI196623:WCT196623 WME196623:WMP196623 WWA196623:WWL196623 S262159:AD262159 JO262159:JZ262159 TK262159:TV262159 ADG262159:ADR262159 ANC262159:ANN262159 AWY262159:AXJ262159 BGU262159:BHF262159 BQQ262159:BRB262159 CAM262159:CAX262159 CKI262159:CKT262159 CUE262159:CUP262159 DEA262159:DEL262159 DNW262159:DOH262159 DXS262159:DYD262159 EHO262159:EHZ262159 ERK262159:ERV262159 FBG262159:FBR262159 FLC262159:FLN262159 FUY262159:FVJ262159 GEU262159:GFF262159 GOQ262159:GPB262159 GYM262159:GYX262159 HII262159:HIT262159 HSE262159:HSP262159 ICA262159:ICL262159 ILW262159:IMH262159 IVS262159:IWD262159 JFO262159:JFZ262159 JPK262159:JPV262159 JZG262159:JZR262159 KJC262159:KJN262159 KSY262159:KTJ262159 LCU262159:LDF262159 LMQ262159:LNB262159 LWM262159:LWX262159 MGI262159:MGT262159 MQE262159:MQP262159 NAA262159:NAL262159 NJW262159:NKH262159 NTS262159:NUD262159 ODO262159:ODZ262159 ONK262159:ONV262159 OXG262159:OXR262159 PHC262159:PHN262159 PQY262159:PRJ262159 QAU262159:QBF262159 QKQ262159:QLB262159 QUM262159:QUX262159 REI262159:RET262159 ROE262159:ROP262159 RYA262159:RYL262159 SHW262159:SIH262159 SRS262159:SSD262159 TBO262159:TBZ262159 TLK262159:TLV262159 TVG262159:TVR262159 UFC262159:UFN262159 UOY262159:UPJ262159 UYU262159:UZF262159 VIQ262159:VJB262159 VSM262159:VSX262159 WCI262159:WCT262159 WME262159:WMP262159 WWA262159:WWL262159 S327695:AD327695 JO327695:JZ327695 TK327695:TV327695 ADG327695:ADR327695 ANC327695:ANN327695 AWY327695:AXJ327695 BGU327695:BHF327695 BQQ327695:BRB327695 CAM327695:CAX327695 CKI327695:CKT327695 CUE327695:CUP327695 DEA327695:DEL327695 DNW327695:DOH327695 DXS327695:DYD327695 EHO327695:EHZ327695 ERK327695:ERV327695 FBG327695:FBR327695 FLC327695:FLN327695 FUY327695:FVJ327695 GEU327695:GFF327695 GOQ327695:GPB327695 GYM327695:GYX327695 HII327695:HIT327695 HSE327695:HSP327695 ICA327695:ICL327695 ILW327695:IMH327695 IVS327695:IWD327695 JFO327695:JFZ327695 JPK327695:JPV327695 JZG327695:JZR327695 KJC327695:KJN327695 KSY327695:KTJ327695 LCU327695:LDF327695 LMQ327695:LNB327695 LWM327695:LWX327695 MGI327695:MGT327695 MQE327695:MQP327695 NAA327695:NAL327695 NJW327695:NKH327695 NTS327695:NUD327695 ODO327695:ODZ327695 ONK327695:ONV327695 OXG327695:OXR327695 PHC327695:PHN327695 PQY327695:PRJ327695 QAU327695:QBF327695 QKQ327695:QLB327695 QUM327695:QUX327695 REI327695:RET327695 ROE327695:ROP327695 RYA327695:RYL327695 SHW327695:SIH327695 SRS327695:SSD327695 TBO327695:TBZ327695 TLK327695:TLV327695 TVG327695:TVR327695 UFC327695:UFN327695 UOY327695:UPJ327695 UYU327695:UZF327695 VIQ327695:VJB327695 VSM327695:VSX327695 WCI327695:WCT327695 WME327695:WMP327695 WWA327695:WWL327695 S393231:AD393231 JO393231:JZ393231 TK393231:TV393231 ADG393231:ADR393231 ANC393231:ANN393231 AWY393231:AXJ393231 BGU393231:BHF393231 BQQ393231:BRB393231 CAM393231:CAX393231 CKI393231:CKT393231 CUE393231:CUP393231 DEA393231:DEL393231 DNW393231:DOH393231 DXS393231:DYD393231 EHO393231:EHZ393231 ERK393231:ERV393231 FBG393231:FBR393231 FLC393231:FLN393231 FUY393231:FVJ393231 GEU393231:GFF393231 GOQ393231:GPB393231 GYM393231:GYX393231 HII393231:HIT393231 HSE393231:HSP393231 ICA393231:ICL393231 ILW393231:IMH393231 IVS393231:IWD393231 JFO393231:JFZ393231 JPK393231:JPV393231 JZG393231:JZR393231 KJC393231:KJN393231 KSY393231:KTJ393231 LCU393231:LDF393231 LMQ393231:LNB393231 LWM393231:LWX393231 MGI393231:MGT393231 MQE393231:MQP393231 NAA393231:NAL393231 NJW393231:NKH393231 NTS393231:NUD393231 ODO393231:ODZ393231 ONK393231:ONV393231 OXG393231:OXR393231 PHC393231:PHN393231 PQY393231:PRJ393231 QAU393231:QBF393231 QKQ393231:QLB393231 QUM393231:QUX393231 REI393231:RET393231 ROE393231:ROP393231 RYA393231:RYL393231 SHW393231:SIH393231 SRS393231:SSD393231 TBO393231:TBZ393231 TLK393231:TLV393231 TVG393231:TVR393231 UFC393231:UFN393231 UOY393231:UPJ393231 UYU393231:UZF393231 VIQ393231:VJB393231 VSM393231:VSX393231 WCI393231:WCT393231 WME393231:WMP393231 WWA393231:WWL393231 S458767:AD458767 JO458767:JZ458767 TK458767:TV458767 ADG458767:ADR458767 ANC458767:ANN458767 AWY458767:AXJ458767 BGU458767:BHF458767 BQQ458767:BRB458767 CAM458767:CAX458767 CKI458767:CKT458767 CUE458767:CUP458767 DEA458767:DEL458767 DNW458767:DOH458767 DXS458767:DYD458767 EHO458767:EHZ458767 ERK458767:ERV458767 FBG458767:FBR458767 FLC458767:FLN458767 FUY458767:FVJ458767 GEU458767:GFF458767 GOQ458767:GPB458767 GYM458767:GYX458767 HII458767:HIT458767 HSE458767:HSP458767 ICA458767:ICL458767 ILW458767:IMH458767 IVS458767:IWD458767 JFO458767:JFZ458767 JPK458767:JPV458767 JZG458767:JZR458767 KJC458767:KJN458767 KSY458767:KTJ458767 LCU458767:LDF458767 LMQ458767:LNB458767 LWM458767:LWX458767 MGI458767:MGT458767 MQE458767:MQP458767 NAA458767:NAL458767 NJW458767:NKH458767 NTS458767:NUD458767 ODO458767:ODZ458767 ONK458767:ONV458767 OXG458767:OXR458767 PHC458767:PHN458767 PQY458767:PRJ458767 QAU458767:QBF458767 QKQ458767:QLB458767 QUM458767:QUX458767 REI458767:RET458767 ROE458767:ROP458767 RYA458767:RYL458767 SHW458767:SIH458767 SRS458767:SSD458767 TBO458767:TBZ458767 TLK458767:TLV458767 TVG458767:TVR458767 UFC458767:UFN458767 UOY458767:UPJ458767 UYU458767:UZF458767 VIQ458767:VJB458767 VSM458767:VSX458767 WCI458767:WCT458767 WME458767:WMP458767 WWA458767:WWL458767 S524303:AD524303 JO524303:JZ524303 TK524303:TV524303 ADG524303:ADR524303 ANC524303:ANN524303 AWY524303:AXJ524303 BGU524303:BHF524303 BQQ524303:BRB524303 CAM524303:CAX524303 CKI524303:CKT524303 CUE524303:CUP524303 DEA524303:DEL524303 DNW524303:DOH524303 DXS524303:DYD524303 EHO524303:EHZ524303 ERK524303:ERV524303 FBG524303:FBR524303 FLC524303:FLN524303 FUY524303:FVJ524303 GEU524303:GFF524303 GOQ524303:GPB524303 GYM524303:GYX524303 HII524303:HIT524303 HSE524303:HSP524303 ICA524303:ICL524303 ILW524303:IMH524303 IVS524303:IWD524303 JFO524303:JFZ524303 JPK524303:JPV524303 JZG524303:JZR524303 KJC524303:KJN524303 KSY524303:KTJ524303 LCU524303:LDF524303 LMQ524303:LNB524303 LWM524303:LWX524303 MGI524303:MGT524303 MQE524303:MQP524303 NAA524303:NAL524303 NJW524303:NKH524303 NTS524303:NUD524303 ODO524303:ODZ524303 ONK524303:ONV524303 OXG524303:OXR524303 PHC524303:PHN524303 PQY524303:PRJ524303 QAU524303:QBF524303 QKQ524303:QLB524303 QUM524303:QUX524303 REI524303:RET524303 ROE524303:ROP524303 RYA524303:RYL524303 SHW524303:SIH524303 SRS524303:SSD524303 TBO524303:TBZ524303 TLK524303:TLV524303 TVG524303:TVR524303 UFC524303:UFN524303 UOY524303:UPJ524303 UYU524303:UZF524303 VIQ524303:VJB524303 VSM524303:VSX524303 WCI524303:WCT524303 WME524303:WMP524303 WWA524303:WWL524303 S589839:AD589839 JO589839:JZ589839 TK589839:TV589839 ADG589839:ADR589839 ANC589839:ANN589839 AWY589839:AXJ589839 BGU589839:BHF589839 BQQ589839:BRB589839 CAM589839:CAX589839 CKI589839:CKT589839 CUE589839:CUP589839 DEA589839:DEL589839 DNW589839:DOH589839 DXS589839:DYD589839 EHO589839:EHZ589839 ERK589839:ERV589839 FBG589839:FBR589839 FLC589839:FLN589839 FUY589839:FVJ589839 GEU589839:GFF589839 GOQ589839:GPB589839 GYM589839:GYX589839 HII589839:HIT589839 HSE589839:HSP589839 ICA589839:ICL589839 ILW589839:IMH589839 IVS589839:IWD589839 JFO589839:JFZ589839 JPK589839:JPV589839 JZG589839:JZR589839 KJC589839:KJN589839 KSY589839:KTJ589839 LCU589839:LDF589839 LMQ589839:LNB589839 LWM589839:LWX589839 MGI589839:MGT589839 MQE589839:MQP589839 NAA589839:NAL589839 NJW589839:NKH589839 NTS589839:NUD589839 ODO589839:ODZ589839 ONK589839:ONV589839 OXG589839:OXR589839 PHC589839:PHN589839 PQY589839:PRJ589839 QAU589839:QBF589839 QKQ589839:QLB589839 QUM589839:QUX589839 REI589839:RET589839 ROE589839:ROP589839 RYA589839:RYL589839 SHW589839:SIH589839 SRS589839:SSD589839 TBO589839:TBZ589839 TLK589839:TLV589839 TVG589839:TVR589839 UFC589839:UFN589839 UOY589839:UPJ589839 UYU589839:UZF589839 VIQ589839:VJB589839 VSM589839:VSX589839 WCI589839:WCT589839 WME589839:WMP589839 WWA589839:WWL589839 S655375:AD655375 JO655375:JZ655375 TK655375:TV655375 ADG655375:ADR655375 ANC655375:ANN655375 AWY655375:AXJ655375 BGU655375:BHF655375 BQQ655375:BRB655375 CAM655375:CAX655375 CKI655375:CKT655375 CUE655375:CUP655375 DEA655375:DEL655375 DNW655375:DOH655375 DXS655375:DYD655375 EHO655375:EHZ655375 ERK655375:ERV655375 FBG655375:FBR655375 FLC655375:FLN655375 FUY655375:FVJ655375 GEU655375:GFF655375 GOQ655375:GPB655375 GYM655375:GYX655375 HII655375:HIT655375 HSE655375:HSP655375 ICA655375:ICL655375 ILW655375:IMH655375 IVS655375:IWD655375 JFO655375:JFZ655375 JPK655375:JPV655375 JZG655375:JZR655375 KJC655375:KJN655375 KSY655375:KTJ655375 LCU655375:LDF655375 LMQ655375:LNB655375 LWM655375:LWX655375 MGI655375:MGT655375 MQE655375:MQP655375 NAA655375:NAL655375 NJW655375:NKH655375 NTS655375:NUD655375 ODO655375:ODZ655375 ONK655375:ONV655375 OXG655375:OXR655375 PHC655375:PHN655375 PQY655375:PRJ655375 QAU655375:QBF655375 QKQ655375:QLB655375 QUM655375:QUX655375 REI655375:RET655375 ROE655375:ROP655375 RYA655375:RYL655375 SHW655375:SIH655375 SRS655375:SSD655375 TBO655375:TBZ655375 TLK655375:TLV655375 TVG655375:TVR655375 UFC655375:UFN655375 UOY655375:UPJ655375 UYU655375:UZF655375 VIQ655375:VJB655375 VSM655375:VSX655375 WCI655375:WCT655375 WME655375:WMP655375 WWA655375:WWL655375 S720911:AD720911 JO720911:JZ720911 TK720911:TV720911 ADG720911:ADR720911 ANC720911:ANN720911 AWY720911:AXJ720911 BGU720911:BHF720911 BQQ720911:BRB720911 CAM720911:CAX720911 CKI720911:CKT720911 CUE720911:CUP720911 DEA720911:DEL720911 DNW720911:DOH720911 DXS720911:DYD720911 EHO720911:EHZ720911 ERK720911:ERV720911 FBG720911:FBR720911 FLC720911:FLN720911 FUY720911:FVJ720911 GEU720911:GFF720911 GOQ720911:GPB720911 GYM720911:GYX720911 HII720911:HIT720911 HSE720911:HSP720911 ICA720911:ICL720911 ILW720911:IMH720911 IVS720911:IWD720911 JFO720911:JFZ720911 JPK720911:JPV720911 JZG720911:JZR720911 KJC720911:KJN720911 KSY720911:KTJ720911 LCU720911:LDF720911 LMQ720911:LNB720911 LWM720911:LWX720911 MGI720911:MGT720911 MQE720911:MQP720911 NAA720911:NAL720911 NJW720911:NKH720911 NTS720911:NUD720911 ODO720911:ODZ720911 ONK720911:ONV720911 OXG720911:OXR720911 PHC720911:PHN720911 PQY720911:PRJ720911 QAU720911:QBF720911 QKQ720911:QLB720911 QUM720911:QUX720911 REI720911:RET720911 ROE720911:ROP720911 RYA720911:RYL720911 SHW720911:SIH720911 SRS720911:SSD720911 TBO720911:TBZ720911 TLK720911:TLV720911 TVG720911:TVR720911 UFC720911:UFN720911 UOY720911:UPJ720911 UYU720911:UZF720911 VIQ720911:VJB720911 VSM720911:VSX720911 WCI720911:WCT720911 WME720911:WMP720911 WWA720911:WWL720911 S786447:AD786447 JO786447:JZ786447 TK786447:TV786447 ADG786447:ADR786447 ANC786447:ANN786447 AWY786447:AXJ786447 BGU786447:BHF786447 BQQ786447:BRB786447 CAM786447:CAX786447 CKI786447:CKT786447 CUE786447:CUP786447 DEA786447:DEL786447 DNW786447:DOH786447 DXS786447:DYD786447 EHO786447:EHZ786447 ERK786447:ERV786447 FBG786447:FBR786447 FLC786447:FLN786447 FUY786447:FVJ786447 GEU786447:GFF786447 GOQ786447:GPB786447 GYM786447:GYX786447 HII786447:HIT786447 HSE786447:HSP786447 ICA786447:ICL786447 ILW786447:IMH786447 IVS786447:IWD786447 JFO786447:JFZ786447 JPK786447:JPV786447 JZG786447:JZR786447 KJC786447:KJN786447 KSY786447:KTJ786447 LCU786447:LDF786447 LMQ786447:LNB786447 LWM786447:LWX786447 MGI786447:MGT786447 MQE786447:MQP786447 NAA786447:NAL786447 NJW786447:NKH786447 NTS786447:NUD786447 ODO786447:ODZ786447 ONK786447:ONV786447 OXG786447:OXR786447 PHC786447:PHN786447 PQY786447:PRJ786447 QAU786447:QBF786447 QKQ786447:QLB786447 QUM786447:QUX786447 REI786447:RET786447 ROE786447:ROP786447 RYA786447:RYL786447 SHW786447:SIH786447 SRS786447:SSD786447 TBO786447:TBZ786447 TLK786447:TLV786447 TVG786447:TVR786447 UFC786447:UFN786447 UOY786447:UPJ786447 UYU786447:UZF786447 VIQ786447:VJB786447 VSM786447:VSX786447 WCI786447:WCT786447 WME786447:WMP786447 WWA786447:WWL786447 S851983:AD851983 JO851983:JZ851983 TK851983:TV851983 ADG851983:ADR851983 ANC851983:ANN851983 AWY851983:AXJ851983 BGU851983:BHF851983 BQQ851983:BRB851983 CAM851983:CAX851983 CKI851983:CKT851983 CUE851983:CUP851983 DEA851983:DEL851983 DNW851983:DOH851983 DXS851983:DYD851983 EHO851983:EHZ851983 ERK851983:ERV851983 FBG851983:FBR851983 FLC851983:FLN851983 FUY851983:FVJ851983 GEU851983:GFF851983 GOQ851983:GPB851983 GYM851983:GYX851983 HII851983:HIT851983 HSE851983:HSP851983 ICA851983:ICL851983 ILW851983:IMH851983 IVS851983:IWD851983 JFO851983:JFZ851983 JPK851983:JPV851983 JZG851983:JZR851983 KJC851983:KJN851983 KSY851983:KTJ851983 LCU851983:LDF851983 LMQ851983:LNB851983 LWM851983:LWX851983 MGI851983:MGT851983 MQE851983:MQP851983 NAA851983:NAL851983 NJW851983:NKH851983 NTS851983:NUD851983 ODO851983:ODZ851983 ONK851983:ONV851983 OXG851983:OXR851983 PHC851983:PHN851983 PQY851983:PRJ851983 QAU851983:QBF851983 QKQ851983:QLB851983 QUM851983:QUX851983 REI851983:RET851983 ROE851983:ROP851983 RYA851983:RYL851983 SHW851983:SIH851983 SRS851983:SSD851983 TBO851983:TBZ851983 TLK851983:TLV851983 TVG851983:TVR851983 UFC851983:UFN851983 UOY851983:UPJ851983 UYU851983:UZF851983 VIQ851983:VJB851983 VSM851983:VSX851983 WCI851983:WCT851983 WME851983:WMP851983 WWA851983:WWL851983 S917519:AD917519 JO917519:JZ917519 TK917519:TV917519 ADG917519:ADR917519 ANC917519:ANN917519 AWY917519:AXJ917519 BGU917519:BHF917519 BQQ917519:BRB917519 CAM917519:CAX917519 CKI917519:CKT917519 CUE917519:CUP917519 DEA917519:DEL917519 DNW917519:DOH917519 DXS917519:DYD917519 EHO917519:EHZ917519 ERK917519:ERV917519 FBG917519:FBR917519 FLC917519:FLN917519 FUY917519:FVJ917519 GEU917519:GFF917519 GOQ917519:GPB917519 GYM917519:GYX917519 HII917519:HIT917519 HSE917519:HSP917519 ICA917519:ICL917519 ILW917519:IMH917519 IVS917519:IWD917519 JFO917519:JFZ917519 JPK917519:JPV917519 JZG917519:JZR917519 KJC917519:KJN917519 KSY917519:KTJ917519 LCU917519:LDF917519 LMQ917519:LNB917519 LWM917519:LWX917519 MGI917519:MGT917519 MQE917519:MQP917519 NAA917519:NAL917519 NJW917519:NKH917519 NTS917519:NUD917519 ODO917519:ODZ917519 ONK917519:ONV917519 OXG917519:OXR917519 PHC917519:PHN917519 PQY917519:PRJ917519 QAU917519:QBF917519 QKQ917519:QLB917519 QUM917519:QUX917519 REI917519:RET917519 ROE917519:ROP917519 RYA917519:RYL917519 SHW917519:SIH917519 SRS917519:SSD917519 TBO917519:TBZ917519 TLK917519:TLV917519 TVG917519:TVR917519 UFC917519:UFN917519 UOY917519:UPJ917519 UYU917519:UZF917519 VIQ917519:VJB917519 VSM917519:VSX917519 WCI917519:WCT917519 WME917519:WMP917519 WWA917519:WWL917519 S983055:AD983055 JO983055:JZ983055 TK983055:TV983055 ADG983055:ADR983055 ANC983055:ANN983055 AWY983055:AXJ983055 BGU983055:BHF983055 BQQ983055:BRB983055 CAM983055:CAX983055 CKI983055:CKT983055 CUE983055:CUP983055 DEA983055:DEL983055 DNW983055:DOH983055 DXS983055:DYD983055 EHO983055:EHZ983055 ERK983055:ERV983055 FBG983055:FBR983055 FLC983055:FLN983055 FUY983055:FVJ983055 GEU983055:GFF983055 GOQ983055:GPB983055 GYM983055:GYX983055 HII983055:HIT983055 HSE983055:HSP983055 ICA983055:ICL983055 ILW983055:IMH983055 IVS983055:IWD983055 JFO983055:JFZ983055 JPK983055:JPV983055 JZG983055:JZR983055 KJC983055:KJN983055 KSY983055:KTJ983055 LCU983055:LDF983055 LMQ983055:LNB983055 LWM983055:LWX983055 MGI983055:MGT983055 MQE983055:MQP983055 NAA983055:NAL983055 NJW983055:NKH983055 NTS983055:NUD983055 ODO983055:ODZ983055 ONK983055:ONV983055 OXG983055:OXR983055 PHC983055:PHN983055 PQY983055:PRJ983055 QAU983055:QBF983055 QKQ983055:QLB983055 QUM983055:QUX983055 REI983055:RET983055 ROE983055:ROP983055 RYA983055:RYL983055 SHW983055:SIH983055 SRS983055:SSD983055 TBO983055:TBZ983055 TLK983055:TLV983055 TVG983055:TVR983055 UFC983055:UFN983055 UOY983055:UPJ983055 UYU983055:UZF983055 VIQ983055:VJB983055 VSM983055:VSX983055 WCI983055:WCT983055 WME983055:WMP983055 WWA983055:WWL983055 D14 IY14 SU14 ACQ14 AMM14 AWI14 BGE14 BQA14 BZW14 CJS14 CTO14 DDK14 DNG14 DXC14 EGY14 EQU14 FAQ14 FKM14 FUI14 GEE14 GOA14 GXW14 HHS14 HRO14 IBK14 ILG14 IVC14 JEY14 JOU14 JYQ14 KIM14 KSI14 LCE14 LMA14 LVW14 MFS14 MPO14 MZK14 NJG14 NTC14 OCY14 OMU14 OWQ14 PGM14 PQI14 QAE14 QKA14 QTW14 RDS14 RNO14 RXK14 SHG14 SRC14 TAY14 TKU14 TUQ14 UEM14 UOI14 UYE14 VIA14 VRW14 WBS14 WLO14 WVK14 D65564 IY65564 SU65564 ACQ65564 AMM65564 AWI65564 BGE65564 BQA65564 BZW65564 CJS65564 CTO65564 DDK65564 DNG65564 DXC65564 EGY65564 EQU65564 FAQ65564 FKM65564 FUI65564 GEE65564 GOA65564 GXW65564 HHS65564 HRO65564 IBK65564 ILG65564 IVC65564 JEY65564 JOU65564 JYQ65564 KIM65564 KSI65564 LCE65564 LMA65564 LVW65564 MFS65564 MPO65564 MZK65564 NJG65564 NTC65564 OCY65564 OMU65564 OWQ65564 PGM65564 PQI65564 QAE65564 QKA65564 QTW65564 RDS65564 RNO65564 RXK65564 SHG65564 SRC65564 TAY65564 TKU65564 TUQ65564 UEM65564 UOI65564 UYE65564 VIA65564 VRW65564 WBS65564 WLO65564 WVK65564 D131100 IY131100 SU131100 ACQ131100 AMM131100 AWI131100 BGE131100 BQA131100 BZW131100 CJS131100 CTO131100 DDK131100 DNG131100 DXC131100 EGY131100 EQU131100 FAQ131100 FKM131100 FUI131100 GEE131100 GOA131100 GXW131100 HHS131100 HRO131100 IBK131100 ILG131100 IVC131100 JEY131100 JOU131100 JYQ131100 KIM131100 KSI131100 LCE131100 LMA131100 LVW131100 MFS131100 MPO131100 MZK131100 NJG131100 NTC131100 OCY131100 OMU131100 OWQ131100 PGM131100 PQI131100 QAE131100 QKA131100 QTW131100 RDS131100 RNO131100 RXK131100 SHG131100 SRC131100 TAY131100 TKU131100 TUQ131100 UEM131100 UOI131100 UYE131100 VIA131100 VRW131100 WBS131100 WLO131100 WVK131100 D196636 IY196636 SU196636 ACQ196636 AMM196636 AWI196636 BGE196636 BQA196636 BZW196636 CJS196636 CTO196636 DDK196636 DNG196636 DXC196636 EGY196636 EQU196636 FAQ196636 FKM196636 FUI196636 GEE196636 GOA196636 GXW196636 HHS196636 HRO196636 IBK196636 ILG196636 IVC196636 JEY196636 JOU196636 JYQ196636 KIM196636 KSI196636 LCE196636 LMA196636 LVW196636 MFS196636 MPO196636 MZK196636 NJG196636 NTC196636 OCY196636 OMU196636 OWQ196636 PGM196636 PQI196636 QAE196636 QKA196636 QTW196636 RDS196636 RNO196636 RXK196636 SHG196636 SRC196636 TAY196636 TKU196636 TUQ196636 UEM196636 UOI196636 UYE196636 VIA196636 VRW196636 WBS196636 WLO196636 WVK196636 D262172 IY262172 SU262172 ACQ262172 AMM262172 AWI262172 BGE262172 BQA262172 BZW262172 CJS262172 CTO262172 DDK262172 DNG262172 DXC262172 EGY262172 EQU262172 FAQ262172 FKM262172 FUI262172 GEE262172 GOA262172 GXW262172 HHS262172 HRO262172 IBK262172 ILG262172 IVC262172 JEY262172 JOU262172 JYQ262172 KIM262172 KSI262172 LCE262172 LMA262172 LVW262172 MFS262172 MPO262172 MZK262172 NJG262172 NTC262172 OCY262172 OMU262172 OWQ262172 PGM262172 PQI262172 QAE262172 QKA262172 QTW262172 RDS262172 RNO262172 RXK262172 SHG262172 SRC262172 TAY262172 TKU262172 TUQ262172 UEM262172 UOI262172 UYE262172 VIA262172 VRW262172 WBS262172 WLO262172 WVK262172 D327708 IY327708 SU327708 ACQ327708 AMM327708 AWI327708 BGE327708 BQA327708 BZW327708 CJS327708 CTO327708 DDK327708 DNG327708 DXC327708 EGY327708 EQU327708 FAQ327708 FKM327708 FUI327708 GEE327708 GOA327708 GXW327708 HHS327708 HRO327708 IBK327708 ILG327708 IVC327708 JEY327708 JOU327708 JYQ327708 KIM327708 KSI327708 LCE327708 LMA327708 LVW327708 MFS327708 MPO327708 MZK327708 NJG327708 NTC327708 OCY327708 OMU327708 OWQ327708 PGM327708 PQI327708 QAE327708 QKA327708 QTW327708 RDS327708 RNO327708 RXK327708 SHG327708 SRC327708 TAY327708 TKU327708 TUQ327708 UEM327708 UOI327708 UYE327708 VIA327708 VRW327708 WBS327708 WLO327708 WVK327708 D393244 IY393244 SU393244 ACQ393244 AMM393244 AWI393244 BGE393244 BQA393244 BZW393244 CJS393244 CTO393244 DDK393244 DNG393244 DXC393244 EGY393244 EQU393244 FAQ393244 FKM393244 FUI393244 GEE393244 GOA393244 GXW393244 HHS393244 HRO393244 IBK393244 ILG393244 IVC393244 JEY393244 JOU393244 JYQ393244 KIM393244 KSI393244 LCE393244 LMA393244 LVW393244 MFS393244 MPO393244 MZK393244 NJG393244 NTC393244 OCY393244 OMU393244 OWQ393244 PGM393244 PQI393244 QAE393244 QKA393244 QTW393244 RDS393244 RNO393244 RXK393244 SHG393244 SRC393244 TAY393244 TKU393244 TUQ393244 UEM393244 UOI393244 UYE393244 VIA393244 VRW393244 WBS393244 WLO393244 WVK393244 D458780 IY458780 SU458780 ACQ458780 AMM458780 AWI458780 BGE458780 BQA458780 BZW458780 CJS458780 CTO458780 DDK458780 DNG458780 DXC458780 EGY458780 EQU458780 FAQ458780 FKM458780 FUI458780 GEE458780 GOA458780 GXW458780 HHS458780 HRO458780 IBK458780 ILG458780 IVC458780 JEY458780 JOU458780 JYQ458780 KIM458780 KSI458780 LCE458780 LMA458780 LVW458780 MFS458780 MPO458780 MZK458780 NJG458780 NTC458780 OCY458780 OMU458780 OWQ458780 PGM458780 PQI458780 QAE458780 QKA458780 QTW458780 RDS458780 RNO458780 RXK458780 SHG458780 SRC458780 TAY458780 TKU458780 TUQ458780 UEM458780 UOI458780 UYE458780 VIA458780 VRW458780 WBS458780 WLO458780 WVK458780 D524316 IY524316 SU524316 ACQ524316 AMM524316 AWI524316 BGE524316 BQA524316 BZW524316 CJS524316 CTO524316 DDK524316 DNG524316 DXC524316 EGY524316 EQU524316 FAQ524316 FKM524316 FUI524316 GEE524316 GOA524316 GXW524316 HHS524316 HRO524316 IBK524316 ILG524316 IVC524316 JEY524316 JOU524316 JYQ524316 KIM524316 KSI524316 LCE524316 LMA524316 LVW524316 MFS524316 MPO524316 MZK524316 NJG524316 NTC524316 OCY524316 OMU524316 OWQ524316 PGM524316 PQI524316 QAE524316 QKA524316 QTW524316 RDS524316 RNO524316 RXK524316 SHG524316 SRC524316 TAY524316 TKU524316 TUQ524316 UEM524316 UOI524316 UYE524316 VIA524316 VRW524316 WBS524316 WLO524316 WVK524316 D589852 IY589852 SU589852 ACQ589852 AMM589852 AWI589852 BGE589852 BQA589852 BZW589852 CJS589852 CTO589852 DDK589852 DNG589852 DXC589852 EGY589852 EQU589852 FAQ589852 FKM589852 FUI589852 GEE589852 GOA589852 GXW589852 HHS589852 HRO589852 IBK589852 ILG589852 IVC589852 JEY589852 JOU589852 JYQ589852 KIM589852 KSI589852 LCE589852 LMA589852 LVW589852 MFS589852 MPO589852 MZK589852 NJG589852 NTC589852 OCY589852 OMU589852 OWQ589852 PGM589852 PQI589852 QAE589852 QKA589852 QTW589852 RDS589852 RNO589852 RXK589852 SHG589852 SRC589852 TAY589852 TKU589852 TUQ589852 UEM589852 UOI589852 UYE589852 VIA589852 VRW589852 WBS589852 WLO589852 WVK589852 D655388 IY655388 SU655388 ACQ655388 AMM655388 AWI655388 BGE655388 BQA655388 BZW655388 CJS655388 CTO655388 DDK655388 DNG655388 DXC655388 EGY655388 EQU655388 FAQ655388 FKM655388 FUI655388 GEE655388 GOA655388 GXW655388 HHS655388 HRO655388 IBK655388 ILG655388 IVC655388 JEY655388 JOU655388 JYQ655388 KIM655388 KSI655388 LCE655388 LMA655388 LVW655388 MFS655388 MPO655388 MZK655388 NJG655388 NTC655388 OCY655388 OMU655388 OWQ655388 PGM655388 PQI655388 QAE655388 QKA655388 QTW655388 RDS655388 RNO655388 RXK655388 SHG655388 SRC655388 TAY655388 TKU655388 TUQ655388 UEM655388 UOI655388 UYE655388 VIA655388 VRW655388 WBS655388 WLO655388 WVK655388 D720924 IY720924 SU720924 ACQ720924 AMM720924 AWI720924 BGE720924 BQA720924 BZW720924 CJS720924 CTO720924 DDK720924 DNG720924 DXC720924 EGY720924 EQU720924 FAQ720924 FKM720924 FUI720924 GEE720924 GOA720924 GXW720924 HHS720924 HRO720924 IBK720924 ILG720924 IVC720924 JEY720924 JOU720924 JYQ720924 KIM720924 KSI720924 LCE720924 LMA720924 LVW720924 MFS720924 MPO720924 MZK720924 NJG720924 NTC720924 OCY720924 OMU720924 OWQ720924 PGM720924 PQI720924 QAE720924 QKA720924 QTW720924 RDS720924 RNO720924 RXK720924 SHG720924 SRC720924 TAY720924 TKU720924 TUQ720924 UEM720924 UOI720924 UYE720924 VIA720924 VRW720924 WBS720924 WLO720924 WVK720924 D786460 IY786460 SU786460 ACQ786460 AMM786460 AWI786460 BGE786460 BQA786460 BZW786460 CJS786460 CTO786460 DDK786460 DNG786460 DXC786460 EGY786460 EQU786460 FAQ786460 FKM786460 FUI786460 GEE786460 GOA786460 GXW786460 HHS786460 HRO786460 IBK786460 ILG786460 IVC786460 JEY786460 JOU786460 JYQ786460 KIM786460 KSI786460 LCE786460 LMA786460 LVW786460 MFS786460 MPO786460 MZK786460 NJG786460 NTC786460 OCY786460 OMU786460 OWQ786460 PGM786460 PQI786460 QAE786460 QKA786460 QTW786460 RDS786460 RNO786460 RXK786460 SHG786460 SRC786460 TAY786460 TKU786460 TUQ786460 UEM786460 UOI786460 UYE786460 VIA786460 VRW786460 WBS786460 WLO786460 WVK786460 D851996 IY851996 SU851996 ACQ851996 AMM851996 AWI851996 BGE851996 BQA851996 BZW851996 CJS851996 CTO851996 DDK851996 DNG851996 DXC851996 EGY851996 EQU851996 FAQ851996 FKM851996 FUI851996 GEE851996 GOA851996 GXW851996 HHS851996 HRO851996 IBK851996 ILG851996 IVC851996 JEY851996 JOU851996 JYQ851996 KIM851996 KSI851996 LCE851996 LMA851996 LVW851996 MFS851996 MPO851996 MZK851996 NJG851996 NTC851996 OCY851996 OMU851996 OWQ851996 PGM851996 PQI851996 QAE851996 QKA851996 QTW851996 RDS851996 RNO851996 RXK851996 SHG851996 SRC851996 TAY851996 TKU851996 TUQ851996 UEM851996 UOI851996 UYE851996 VIA851996 VRW851996 WBS851996 WLO851996 WVK851996 D917532 IY917532 SU917532 ACQ917532 AMM917532 AWI917532 BGE917532 BQA917532 BZW917532 CJS917532 CTO917532 DDK917532 DNG917532 DXC917532 EGY917532 EQU917532 FAQ917532 FKM917532 FUI917532 GEE917532 GOA917532 GXW917532 HHS917532 HRO917532 IBK917532 ILG917532 IVC917532 JEY917532 JOU917532 JYQ917532 KIM917532 KSI917532 LCE917532 LMA917532 LVW917532 MFS917532 MPO917532 MZK917532 NJG917532 NTC917532 OCY917532 OMU917532 OWQ917532 PGM917532 PQI917532 QAE917532 QKA917532 QTW917532 RDS917532 RNO917532 RXK917532 SHG917532 SRC917532 TAY917532 TKU917532 TUQ917532 UEM917532 UOI917532 UYE917532 VIA917532 VRW917532 WBS917532 WLO917532 WVK917532 D983068 IY983068 SU983068 ACQ983068 AMM983068 AWI983068 BGE983068 BQA983068 BZW983068 CJS983068 CTO983068 DDK983068 DNG983068 DXC983068 EGY983068 EQU983068 FAQ983068 FKM983068 FUI983068 GEE983068 GOA983068 GXW983068 HHS983068 HRO983068 IBK983068 ILG983068 IVC983068 JEY983068 JOU983068 JYQ983068 KIM983068 KSI983068 LCE983068 LMA983068 LVW983068 MFS983068 MPO983068 MZK983068 NJG983068 NTC983068 OCY983068 OMU983068 OWQ983068 PGM983068 PQI983068 QAE983068 QKA983068 QTW983068 RDS983068 RNO983068 RXK983068 SHG983068 SRC983068 TAY983068 TKU983068 TUQ983068 UEM983068 UOI983068 UYE983068 VIA983068 VRW983068 WBS983068 WLO983068 WVK983068 D17 IY17 SU17 ACQ17 AMM17 AWI17 BGE17 BQA17 BZW17 CJS17 CTO17 DDK17 DNG17 DXC17 EGY17 EQU17 FAQ17 FKM17 FUI17 GEE17 GOA17 GXW17 HHS17 HRO17 IBK17 ILG17 IVC17 JEY17 JOU17 JYQ17 KIM17 KSI17 LCE17 LMA17 LVW17 MFS17 MPO17 MZK17 NJG17 NTC17 OCY17 OMU17 OWQ17 PGM17 PQI17 QAE17 QKA17 QTW17 RDS17 RNO17 RXK17 SHG17 SRC17 TAY17 TKU17 TUQ17 UEM17 UOI17 UYE17 VIA17 VRW17 WBS17 WLO17 WVK17 D65567 IY65567 SU65567 ACQ65567 AMM65567 AWI65567 BGE65567 BQA65567 BZW65567 CJS65567 CTO65567 DDK65567 DNG65567 DXC65567 EGY65567 EQU65567 FAQ65567 FKM65567 FUI65567 GEE65567 GOA65567 GXW65567 HHS65567 HRO65567 IBK65567 ILG65567 IVC65567 JEY65567 JOU65567 JYQ65567 KIM65567 KSI65567 LCE65567 LMA65567 LVW65567 MFS65567 MPO65567 MZK65567 NJG65567 NTC65567 OCY65567 OMU65567 OWQ65567 PGM65567 PQI65567 QAE65567 QKA65567 QTW65567 RDS65567 RNO65567 RXK65567 SHG65567 SRC65567 TAY65567 TKU65567 TUQ65567 UEM65567 UOI65567 UYE65567 VIA65567 VRW65567 WBS65567 WLO65567 WVK65567 D131103 IY131103 SU131103 ACQ131103 AMM131103 AWI131103 BGE131103 BQA131103 BZW131103 CJS131103 CTO131103 DDK131103 DNG131103 DXC131103 EGY131103 EQU131103 FAQ131103 FKM131103 FUI131103 GEE131103 GOA131103 GXW131103 HHS131103 HRO131103 IBK131103 ILG131103 IVC131103 JEY131103 JOU131103 JYQ131103 KIM131103 KSI131103 LCE131103 LMA131103 LVW131103 MFS131103 MPO131103 MZK131103 NJG131103 NTC131103 OCY131103 OMU131103 OWQ131103 PGM131103 PQI131103 QAE131103 QKA131103 QTW131103 RDS131103 RNO131103 RXK131103 SHG131103 SRC131103 TAY131103 TKU131103 TUQ131103 UEM131103 UOI131103 UYE131103 VIA131103 VRW131103 WBS131103 WLO131103 WVK131103 D196639 IY196639 SU196639 ACQ196639 AMM196639 AWI196639 BGE196639 BQA196639 BZW196639 CJS196639 CTO196639 DDK196639 DNG196639 DXC196639 EGY196639 EQU196639 FAQ196639 FKM196639 FUI196639 GEE196639 GOA196639 GXW196639 HHS196639 HRO196639 IBK196639 ILG196639 IVC196639 JEY196639 JOU196639 JYQ196639 KIM196639 KSI196639 LCE196639 LMA196639 LVW196639 MFS196639 MPO196639 MZK196639 NJG196639 NTC196639 OCY196639 OMU196639 OWQ196639 PGM196639 PQI196639 QAE196639 QKA196639 QTW196639 RDS196639 RNO196639 RXK196639 SHG196639 SRC196639 TAY196639 TKU196639 TUQ196639 UEM196639 UOI196639 UYE196639 VIA196639 VRW196639 WBS196639 WLO196639 WVK196639 D262175 IY262175 SU262175 ACQ262175 AMM262175 AWI262175 BGE262175 BQA262175 BZW262175 CJS262175 CTO262175 DDK262175 DNG262175 DXC262175 EGY262175 EQU262175 FAQ262175 FKM262175 FUI262175 GEE262175 GOA262175 GXW262175 HHS262175 HRO262175 IBK262175 ILG262175 IVC262175 JEY262175 JOU262175 JYQ262175 KIM262175 KSI262175 LCE262175 LMA262175 LVW262175 MFS262175 MPO262175 MZK262175 NJG262175 NTC262175 OCY262175 OMU262175 OWQ262175 PGM262175 PQI262175 QAE262175 QKA262175 QTW262175 RDS262175 RNO262175 RXK262175 SHG262175 SRC262175 TAY262175 TKU262175 TUQ262175 UEM262175 UOI262175 UYE262175 VIA262175 VRW262175 WBS262175 WLO262175 WVK262175 D327711 IY327711 SU327711 ACQ327711 AMM327711 AWI327711 BGE327711 BQA327711 BZW327711 CJS327711 CTO327711 DDK327711 DNG327711 DXC327711 EGY327711 EQU327711 FAQ327711 FKM327711 FUI327711 GEE327711 GOA327711 GXW327711 HHS327711 HRO327711 IBK327711 ILG327711 IVC327711 JEY327711 JOU327711 JYQ327711 KIM327711 KSI327711 LCE327711 LMA327711 LVW327711 MFS327711 MPO327711 MZK327711 NJG327711 NTC327711 OCY327711 OMU327711 OWQ327711 PGM327711 PQI327711 QAE327711 QKA327711 QTW327711 RDS327711 RNO327711 RXK327711 SHG327711 SRC327711 TAY327711 TKU327711 TUQ327711 UEM327711 UOI327711 UYE327711 VIA327711 VRW327711 WBS327711 WLO327711 WVK327711 D393247 IY393247 SU393247 ACQ393247 AMM393247 AWI393247 BGE393247 BQA393247 BZW393247 CJS393247 CTO393247 DDK393247 DNG393247 DXC393247 EGY393247 EQU393247 FAQ393247 FKM393247 FUI393247 GEE393247 GOA393247 GXW393247 HHS393247 HRO393247 IBK393247 ILG393247 IVC393247 JEY393247 JOU393247 JYQ393247 KIM393247 KSI393247 LCE393247 LMA393247 LVW393247 MFS393247 MPO393247 MZK393247 NJG393247 NTC393247 OCY393247 OMU393247 OWQ393247 PGM393247 PQI393247 QAE393247 QKA393247 QTW393247 RDS393247 RNO393247 RXK393247 SHG393247 SRC393247 TAY393247 TKU393247 TUQ393247 UEM393247 UOI393247 UYE393247 VIA393247 VRW393247 WBS393247 WLO393247 WVK393247 D458783 IY458783 SU458783 ACQ458783 AMM458783 AWI458783 BGE458783 BQA458783 BZW458783 CJS458783 CTO458783 DDK458783 DNG458783 DXC458783 EGY458783 EQU458783 FAQ458783 FKM458783 FUI458783 GEE458783 GOA458783 GXW458783 HHS458783 HRO458783 IBK458783 ILG458783 IVC458783 JEY458783 JOU458783 JYQ458783 KIM458783 KSI458783 LCE458783 LMA458783 LVW458783 MFS458783 MPO458783 MZK458783 NJG458783 NTC458783 OCY458783 OMU458783 OWQ458783 PGM458783 PQI458783 QAE458783 QKA458783 QTW458783 RDS458783 RNO458783 RXK458783 SHG458783 SRC458783 TAY458783 TKU458783 TUQ458783 UEM458783 UOI458783 UYE458783 VIA458783 VRW458783 WBS458783 WLO458783 WVK458783 D524319 IY524319 SU524319 ACQ524319 AMM524319 AWI524319 BGE524319 BQA524319 BZW524319 CJS524319 CTO524319 DDK524319 DNG524319 DXC524319 EGY524319 EQU524319 FAQ524319 FKM524319 FUI524319 GEE524319 GOA524319 GXW524319 HHS524319 HRO524319 IBK524319 ILG524319 IVC524319 JEY524319 JOU524319 JYQ524319 KIM524319 KSI524319 LCE524319 LMA524319 LVW524319 MFS524319 MPO524319 MZK524319 NJG524319 NTC524319 OCY524319 OMU524319 OWQ524319 PGM524319 PQI524319 QAE524319 QKA524319 QTW524319 RDS524319 RNO524319 RXK524319 SHG524319 SRC524319 TAY524319 TKU524319 TUQ524319 UEM524319 UOI524319 UYE524319 VIA524319 VRW524319 WBS524319 WLO524319 WVK524319 D589855 IY589855 SU589855 ACQ589855 AMM589855 AWI589855 BGE589855 BQA589855 BZW589855 CJS589855 CTO589855 DDK589855 DNG589855 DXC589855 EGY589855 EQU589855 FAQ589855 FKM589855 FUI589855 GEE589855 GOA589855 GXW589855 HHS589855 HRO589855 IBK589855 ILG589855 IVC589855 JEY589855 JOU589855 JYQ589855 KIM589855 KSI589855 LCE589855 LMA589855 LVW589855 MFS589855 MPO589855 MZK589855 NJG589855 NTC589855 OCY589855 OMU589855 OWQ589855 PGM589855 PQI589855 QAE589855 QKA589855 QTW589855 RDS589855 RNO589855 RXK589855 SHG589855 SRC589855 TAY589855 TKU589855 TUQ589855 UEM589855 UOI589855 UYE589855 VIA589855 VRW589855 WBS589855 WLO589855 WVK589855 D655391 IY655391 SU655391 ACQ655391 AMM655391 AWI655391 BGE655391 BQA655391 BZW655391 CJS655391 CTO655391 DDK655391 DNG655391 DXC655391 EGY655391 EQU655391 FAQ655391 FKM655391 FUI655391 GEE655391 GOA655391 GXW655391 HHS655391 HRO655391 IBK655391 ILG655391 IVC655391 JEY655391 JOU655391 JYQ655391 KIM655391 KSI655391 LCE655391 LMA655391 LVW655391 MFS655391 MPO655391 MZK655391 NJG655391 NTC655391 OCY655391 OMU655391 OWQ655391 PGM655391 PQI655391 QAE655391 QKA655391 QTW655391 RDS655391 RNO655391 RXK655391 SHG655391 SRC655391 TAY655391 TKU655391 TUQ655391 UEM655391 UOI655391 UYE655391 VIA655391 VRW655391 WBS655391 WLO655391 WVK655391 D720927 IY720927 SU720927 ACQ720927 AMM720927 AWI720927 BGE720927 BQA720927 BZW720927 CJS720927 CTO720927 DDK720927 DNG720927 DXC720927 EGY720927 EQU720927 FAQ720927 FKM720927 FUI720927 GEE720927 GOA720927 GXW720927 HHS720927 HRO720927 IBK720927 ILG720927 IVC720927 JEY720927 JOU720927 JYQ720927 KIM720927 KSI720927 LCE720927 LMA720927 LVW720927 MFS720927 MPO720927 MZK720927 NJG720927 NTC720927 OCY720927 OMU720927 OWQ720927 PGM720927 PQI720927 QAE720927 QKA720927 QTW720927 RDS720927 RNO720927 RXK720927 SHG720927 SRC720927 TAY720927 TKU720927 TUQ720927 UEM720927 UOI720927 UYE720927 VIA720927 VRW720927 WBS720927 WLO720927 WVK720927 D786463 IY786463 SU786463 ACQ786463 AMM786463 AWI786463 BGE786463 BQA786463 BZW786463 CJS786463 CTO786463 DDK786463 DNG786463 DXC786463 EGY786463 EQU786463 FAQ786463 FKM786463 FUI786463 GEE786463 GOA786463 GXW786463 HHS786463 HRO786463 IBK786463 ILG786463 IVC786463 JEY786463 JOU786463 JYQ786463 KIM786463 KSI786463 LCE786463 LMA786463 LVW786463 MFS786463 MPO786463 MZK786463 NJG786463 NTC786463 OCY786463 OMU786463 OWQ786463 PGM786463 PQI786463 QAE786463 QKA786463 QTW786463 RDS786463 RNO786463 RXK786463 SHG786463 SRC786463 TAY786463 TKU786463 TUQ786463 UEM786463 UOI786463 UYE786463 VIA786463 VRW786463 WBS786463 WLO786463 WVK786463 D851999 IY851999 SU851999 ACQ851999 AMM851999 AWI851999 BGE851999 BQA851999 BZW851999 CJS851999 CTO851999 DDK851999 DNG851999 DXC851999 EGY851999 EQU851999 FAQ851999 FKM851999 FUI851999 GEE851999 GOA851999 GXW851999 HHS851999 HRO851999 IBK851999 ILG851999 IVC851999 JEY851999 JOU851999 JYQ851999 KIM851999 KSI851999 LCE851999 LMA851999 LVW851999 MFS851999 MPO851999 MZK851999 NJG851999 NTC851999 OCY851999 OMU851999 OWQ851999 PGM851999 PQI851999 QAE851999 QKA851999 QTW851999 RDS851999 RNO851999 RXK851999 SHG851999 SRC851999 TAY851999 TKU851999 TUQ851999 UEM851999 UOI851999 UYE851999 VIA851999 VRW851999 WBS851999 WLO851999 WVK851999 D917535 IY917535 SU917535 ACQ917535 AMM917535 AWI917535 BGE917535 BQA917535 BZW917535 CJS917535 CTO917535 DDK917535 DNG917535 DXC917535 EGY917535 EQU917535 FAQ917535 FKM917535 FUI917535 GEE917535 GOA917535 GXW917535 HHS917535 HRO917535 IBK917535 ILG917535 IVC917535 JEY917535 JOU917535 JYQ917535 KIM917535 KSI917535 LCE917535 LMA917535 LVW917535 MFS917535 MPO917535 MZK917535 NJG917535 NTC917535 OCY917535 OMU917535 OWQ917535 PGM917535 PQI917535 QAE917535 QKA917535 QTW917535 RDS917535 RNO917535 RXK917535 SHG917535 SRC917535 TAY917535 TKU917535 TUQ917535 UEM917535 UOI917535 UYE917535 VIA917535 VRW917535 WBS917535 WLO917535 WVK917535 D983071 IY983071 SU983071 ACQ983071 AMM983071 AWI983071 BGE983071 BQA983071 BZW983071 CJS983071 CTO983071 DDK983071 DNG983071 DXC983071 EGY983071 EQU983071 FAQ983071 FKM983071 FUI983071 GEE983071 GOA983071 GXW983071 HHS983071 HRO983071 IBK983071 ILG983071 IVC983071 JEY983071 JOU983071 JYQ983071 KIM983071 KSI983071 LCE983071 LMA983071 LVW983071 MFS983071 MPO983071 MZK983071 NJG983071 NTC983071 OCY983071 OMU983071 OWQ983071 PGM983071 PQI983071 QAE983071 QKA983071 QTW983071 RDS983071 RNO983071 RXK983071 SHG983071 SRC983071 TAY983071 TKU983071 TUQ983071 UEM983071 UOI983071 UYE983071 VIA983071 VRW983071 WBS983071 WLO983071 WVK983071 D20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D65570 IY65570 SU65570 ACQ65570 AMM65570 AWI65570 BGE65570 BQA65570 BZW65570 CJS65570 CTO65570 DDK65570 DNG65570 DXC65570 EGY65570 EQU65570 FAQ65570 FKM65570 FUI65570 GEE65570 GOA65570 GXW65570 HHS65570 HRO65570 IBK65570 ILG65570 IVC65570 JEY65570 JOU65570 JYQ65570 KIM65570 KSI65570 LCE65570 LMA65570 LVW65570 MFS65570 MPO65570 MZK65570 NJG65570 NTC65570 OCY65570 OMU65570 OWQ65570 PGM65570 PQI65570 QAE65570 QKA65570 QTW65570 RDS65570 RNO65570 RXK65570 SHG65570 SRC65570 TAY65570 TKU65570 TUQ65570 UEM65570 UOI65570 UYE65570 VIA65570 VRW65570 WBS65570 WLO65570 WVK65570 D131106 IY131106 SU131106 ACQ131106 AMM131106 AWI131106 BGE131106 BQA131106 BZW131106 CJS131106 CTO131106 DDK131106 DNG131106 DXC131106 EGY131106 EQU131106 FAQ131106 FKM131106 FUI131106 GEE131106 GOA131106 GXW131106 HHS131106 HRO131106 IBK131106 ILG131106 IVC131106 JEY131106 JOU131106 JYQ131106 KIM131106 KSI131106 LCE131106 LMA131106 LVW131106 MFS131106 MPO131106 MZK131106 NJG131106 NTC131106 OCY131106 OMU131106 OWQ131106 PGM131106 PQI131106 QAE131106 QKA131106 QTW131106 RDS131106 RNO131106 RXK131106 SHG131106 SRC131106 TAY131106 TKU131106 TUQ131106 UEM131106 UOI131106 UYE131106 VIA131106 VRW131106 WBS131106 WLO131106 WVK131106 D196642 IY196642 SU196642 ACQ196642 AMM196642 AWI196642 BGE196642 BQA196642 BZW196642 CJS196642 CTO196642 DDK196642 DNG196642 DXC196642 EGY196642 EQU196642 FAQ196642 FKM196642 FUI196642 GEE196642 GOA196642 GXW196642 HHS196642 HRO196642 IBK196642 ILG196642 IVC196642 JEY196642 JOU196642 JYQ196642 KIM196642 KSI196642 LCE196642 LMA196642 LVW196642 MFS196642 MPO196642 MZK196642 NJG196642 NTC196642 OCY196642 OMU196642 OWQ196642 PGM196642 PQI196642 QAE196642 QKA196642 QTW196642 RDS196642 RNO196642 RXK196642 SHG196642 SRC196642 TAY196642 TKU196642 TUQ196642 UEM196642 UOI196642 UYE196642 VIA196642 VRW196642 WBS196642 WLO196642 WVK196642 D262178 IY262178 SU262178 ACQ262178 AMM262178 AWI262178 BGE262178 BQA262178 BZW262178 CJS262178 CTO262178 DDK262178 DNG262178 DXC262178 EGY262178 EQU262178 FAQ262178 FKM262178 FUI262178 GEE262178 GOA262178 GXW262178 HHS262178 HRO262178 IBK262178 ILG262178 IVC262178 JEY262178 JOU262178 JYQ262178 KIM262178 KSI262178 LCE262178 LMA262178 LVW262178 MFS262178 MPO262178 MZK262178 NJG262178 NTC262178 OCY262178 OMU262178 OWQ262178 PGM262178 PQI262178 QAE262178 QKA262178 QTW262178 RDS262178 RNO262178 RXK262178 SHG262178 SRC262178 TAY262178 TKU262178 TUQ262178 UEM262178 UOI262178 UYE262178 VIA262178 VRW262178 WBS262178 WLO262178 WVK262178 D327714 IY327714 SU327714 ACQ327714 AMM327714 AWI327714 BGE327714 BQA327714 BZW327714 CJS327714 CTO327714 DDK327714 DNG327714 DXC327714 EGY327714 EQU327714 FAQ327714 FKM327714 FUI327714 GEE327714 GOA327714 GXW327714 HHS327714 HRO327714 IBK327714 ILG327714 IVC327714 JEY327714 JOU327714 JYQ327714 KIM327714 KSI327714 LCE327714 LMA327714 LVW327714 MFS327714 MPO327714 MZK327714 NJG327714 NTC327714 OCY327714 OMU327714 OWQ327714 PGM327714 PQI327714 QAE327714 QKA327714 QTW327714 RDS327714 RNO327714 RXK327714 SHG327714 SRC327714 TAY327714 TKU327714 TUQ327714 UEM327714 UOI327714 UYE327714 VIA327714 VRW327714 WBS327714 WLO327714 WVK327714 D393250 IY393250 SU393250 ACQ393250 AMM393250 AWI393250 BGE393250 BQA393250 BZW393250 CJS393250 CTO393250 DDK393250 DNG393250 DXC393250 EGY393250 EQU393250 FAQ393250 FKM393250 FUI393250 GEE393250 GOA393250 GXW393250 HHS393250 HRO393250 IBK393250 ILG393250 IVC393250 JEY393250 JOU393250 JYQ393250 KIM393250 KSI393250 LCE393250 LMA393250 LVW393250 MFS393250 MPO393250 MZK393250 NJG393250 NTC393250 OCY393250 OMU393250 OWQ393250 PGM393250 PQI393250 QAE393250 QKA393250 QTW393250 RDS393250 RNO393250 RXK393250 SHG393250 SRC393250 TAY393250 TKU393250 TUQ393250 UEM393250 UOI393250 UYE393250 VIA393250 VRW393250 WBS393250 WLO393250 WVK393250 D458786 IY458786 SU458786 ACQ458786 AMM458786 AWI458786 BGE458786 BQA458786 BZW458786 CJS458786 CTO458786 DDK458786 DNG458786 DXC458786 EGY458786 EQU458786 FAQ458786 FKM458786 FUI458786 GEE458786 GOA458786 GXW458786 HHS458786 HRO458786 IBK458786 ILG458786 IVC458786 JEY458786 JOU458786 JYQ458786 KIM458786 KSI458786 LCE458786 LMA458786 LVW458786 MFS458786 MPO458786 MZK458786 NJG458786 NTC458786 OCY458786 OMU458786 OWQ458786 PGM458786 PQI458786 QAE458786 QKA458786 QTW458786 RDS458786 RNO458786 RXK458786 SHG458786 SRC458786 TAY458786 TKU458786 TUQ458786 UEM458786 UOI458786 UYE458786 VIA458786 VRW458786 WBS458786 WLO458786 WVK458786 D524322 IY524322 SU524322 ACQ524322 AMM524322 AWI524322 BGE524322 BQA524322 BZW524322 CJS524322 CTO524322 DDK524322 DNG524322 DXC524322 EGY524322 EQU524322 FAQ524322 FKM524322 FUI524322 GEE524322 GOA524322 GXW524322 HHS524322 HRO524322 IBK524322 ILG524322 IVC524322 JEY524322 JOU524322 JYQ524322 KIM524322 KSI524322 LCE524322 LMA524322 LVW524322 MFS524322 MPO524322 MZK524322 NJG524322 NTC524322 OCY524322 OMU524322 OWQ524322 PGM524322 PQI524322 QAE524322 QKA524322 QTW524322 RDS524322 RNO524322 RXK524322 SHG524322 SRC524322 TAY524322 TKU524322 TUQ524322 UEM524322 UOI524322 UYE524322 VIA524322 VRW524322 WBS524322 WLO524322 WVK524322 D589858 IY589858 SU589858 ACQ589858 AMM589858 AWI589858 BGE589858 BQA589858 BZW589858 CJS589858 CTO589858 DDK589858 DNG589858 DXC589858 EGY589858 EQU589858 FAQ589858 FKM589858 FUI589858 GEE589858 GOA589858 GXW589858 HHS589858 HRO589858 IBK589858 ILG589858 IVC589858 JEY589858 JOU589858 JYQ589858 KIM589858 KSI589858 LCE589858 LMA589858 LVW589858 MFS589858 MPO589858 MZK589858 NJG589858 NTC589858 OCY589858 OMU589858 OWQ589858 PGM589858 PQI589858 QAE589858 QKA589858 QTW589858 RDS589858 RNO589858 RXK589858 SHG589858 SRC589858 TAY589858 TKU589858 TUQ589858 UEM589858 UOI589858 UYE589858 VIA589858 VRW589858 WBS589858 WLO589858 WVK589858 D655394 IY655394 SU655394 ACQ655394 AMM655394 AWI655394 BGE655394 BQA655394 BZW655394 CJS655394 CTO655394 DDK655394 DNG655394 DXC655394 EGY655394 EQU655394 FAQ655394 FKM655394 FUI655394 GEE655394 GOA655394 GXW655394 HHS655394 HRO655394 IBK655394 ILG655394 IVC655394 JEY655394 JOU655394 JYQ655394 KIM655394 KSI655394 LCE655394 LMA655394 LVW655394 MFS655394 MPO655394 MZK655394 NJG655394 NTC655394 OCY655394 OMU655394 OWQ655394 PGM655394 PQI655394 QAE655394 QKA655394 QTW655394 RDS655394 RNO655394 RXK655394 SHG655394 SRC655394 TAY655394 TKU655394 TUQ655394 UEM655394 UOI655394 UYE655394 VIA655394 VRW655394 WBS655394 WLO655394 WVK655394 D720930 IY720930 SU720930 ACQ720930 AMM720930 AWI720930 BGE720930 BQA720930 BZW720930 CJS720930 CTO720930 DDK720930 DNG720930 DXC720930 EGY720930 EQU720930 FAQ720930 FKM720930 FUI720930 GEE720930 GOA720930 GXW720930 HHS720930 HRO720930 IBK720930 ILG720930 IVC720930 JEY720930 JOU720930 JYQ720930 KIM720930 KSI720930 LCE720930 LMA720930 LVW720930 MFS720930 MPO720930 MZK720930 NJG720930 NTC720930 OCY720930 OMU720930 OWQ720930 PGM720930 PQI720930 QAE720930 QKA720930 QTW720930 RDS720930 RNO720930 RXK720930 SHG720930 SRC720930 TAY720930 TKU720930 TUQ720930 UEM720930 UOI720930 UYE720930 VIA720930 VRW720930 WBS720930 WLO720930 WVK720930 D786466 IY786466 SU786466 ACQ786466 AMM786466 AWI786466 BGE786466 BQA786466 BZW786466 CJS786466 CTO786466 DDK786466 DNG786466 DXC786466 EGY786466 EQU786466 FAQ786466 FKM786466 FUI786466 GEE786466 GOA786466 GXW786466 HHS786466 HRO786466 IBK786466 ILG786466 IVC786466 JEY786466 JOU786466 JYQ786466 KIM786466 KSI786466 LCE786466 LMA786466 LVW786466 MFS786466 MPO786466 MZK786466 NJG786466 NTC786466 OCY786466 OMU786466 OWQ786466 PGM786466 PQI786466 QAE786466 QKA786466 QTW786466 RDS786466 RNO786466 RXK786466 SHG786466 SRC786466 TAY786466 TKU786466 TUQ786466 UEM786466 UOI786466 UYE786466 VIA786466 VRW786466 WBS786466 WLO786466 WVK786466 D852002 IY852002 SU852002 ACQ852002 AMM852002 AWI852002 BGE852002 BQA852002 BZW852002 CJS852002 CTO852002 DDK852002 DNG852002 DXC852002 EGY852002 EQU852002 FAQ852002 FKM852002 FUI852002 GEE852002 GOA852002 GXW852002 HHS852002 HRO852002 IBK852002 ILG852002 IVC852002 JEY852002 JOU852002 JYQ852002 KIM852002 KSI852002 LCE852002 LMA852002 LVW852002 MFS852002 MPO852002 MZK852002 NJG852002 NTC852002 OCY852002 OMU852002 OWQ852002 PGM852002 PQI852002 QAE852002 QKA852002 QTW852002 RDS852002 RNO852002 RXK852002 SHG852002 SRC852002 TAY852002 TKU852002 TUQ852002 UEM852002 UOI852002 UYE852002 VIA852002 VRW852002 WBS852002 WLO852002 WVK852002 D917538 IY917538 SU917538 ACQ917538 AMM917538 AWI917538 BGE917538 BQA917538 BZW917538 CJS917538 CTO917538 DDK917538 DNG917538 DXC917538 EGY917538 EQU917538 FAQ917538 FKM917538 FUI917538 GEE917538 GOA917538 GXW917538 HHS917538 HRO917538 IBK917538 ILG917538 IVC917538 JEY917538 JOU917538 JYQ917538 KIM917538 KSI917538 LCE917538 LMA917538 LVW917538 MFS917538 MPO917538 MZK917538 NJG917538 NTC917538 OCY917538 OMU917538 OWQ917538 PGM917538 PQI917538 QAE917538 QKA917538 QTW917538 RDS917538 RNO917538 RXK917538 SHG917538 SRC917538 TAY917538 TKU917538 TUQ917538 UEM917538 UOI917538 UYE917538 VIA917538 VRW917538 WBS917538 WLO917538 WVK917538 D983074 IY983074 SU983074 ACQ983074 AMM983074 AWI983074 BGE983074 BQA983074 BZW983074 CJS983074 CTO983074 DDK983074 DNG983074 DXC983074 EGY983074 EQU983074 FAQ983074 FKM983074 FUI983074 GEE983074 GOA983074 GXW983074 HHS983074 HRO983074 IBK983074 ILG983074 IVC983074 JEY983074 JOU983074 JYQ983074 KIM983074 KSI983074 LCE983074 LMA983074 LVW983074 MFS983074 MPO983074 MZK983074 NJG983074 NTC983074 OCY983074 OMU983074 OWQ983074 PGM983074 PQI983074 QAE983074 QKA983074 QTW983074 RDS983074 RNO983074 RXK983074 SHG983074 SRC983074 TAY983074 TKU983074 TUQ983074 UEM983074 UOI983074 UYE983074 VIA983074 VRW983074 WBS983074 WLO983074 WVK983074 S14:AD14 JO14:JZ14 TK14:TV14 ADG14:ADR14 ANC14:ANN14 AWY14:AXJ14 BGU14:BHF14 BQQ14:BRB14 CAM14:CAX14 CKI14:CKT14 CUE14:CUP14 DEA14:DEL14 DNW14:DOH14 DXS14:DYD14 EHO14:EHZ14 ERK14:ERV14 FBG14:FBR14 FLC14:FLN14 FUY14:FVJ14 GEU14:GFF14 GOQ14:GPB14 GYM14:GYX14 HII14:HIT14 HSE14:HSP14 ICA14:ICL14 ILW14:IMH14 IVS14:IWD14 JFO14:JFZ14 JPK14:JPV14 JZG14:JZR14 KJC14:KJN14 KSY14:KTJ14 LCU14:LDF14 LMQ14:LNB14 LWM14:LWX14 MGI14:MGT14 MQE14:MQP14 NAA14:NAL14 NJW14:NKH14 NTS14:NUD14 ODO14:ODZ14 ONK14:ONV14 OXG14:OXR14 PHC14:PHN14 PQY14:PRJ14 QAU14:QBF14 QKQ14:QLB14 QUM14:QUX14 REI14:RET14 ROE14:ROP14 RYA14:RYL14 SHW14:SIH14 SRS14:SSD14 TBO14:TBZ14 TLK14:TLV14 TVG14:TVR14 UFC14:UFN14 UOY14:UPJ14 UYU14:UZF14 VIQ14:VJB14 VSM14:VSX14 WCI14:WCT14 WME14:WMP14 WWA14:WWL14 S65564:AD65564 JO65564:JZ65564 TK65564:TV65564 ADG65564:ADR65564 ANC65564:ANN65564 AWY65564:AXJ65564 BGU65564:BHF65564 BQQ65564:BRB65564 CAM65564:CAX65564 CKI65564:CKT65564 CUE65564:CUP65564 DEA65564:DEL65564 DNW65564:DOH65564 DXS65564:DYD65564 EHO65564:EHZ65564 ERK65564:ERV65564 FBG65564:FBR65564 FLC65564:FLN65564 FUY65564:FVJ65564 GEU65564:GFF65564 GOQ65564:GPB65564 GYM65564:GYX65564 HII65564:HIT65564 HSE65564:HSP65564 ICA65564:ICL65564 ILW65564:IMH65564 IVS65564:IWD65564 JFO65564:JFZ65564 JPK65564:JPV65564 JZG65564:JZR65564 KJC65564:KJN65564 KSY65564:KTJ65564 LCU65564:LDF65564 LMQ65564:LNB65564 LWM65564:LWX65564 MGI65564:MGT65564 MQE65564:MQP65564 NAA65564:NAL65564 NJW65564:NKH65564 NTS65564:NUD65564 ODO65564:ODZ65564 ONK65564:ONV65564 OXG65564:OXR65564 PHC65564:PHN65564 PQY65564:PRJ65564 QAU65564:QBF65564 QKQ65564:QLB65564 QUM65564:QUX65564 REI65564:RET65564 ROE65564:ROP65564 RYA65564:RYL65564 SHW65564:SIH65564 SRS65564:SSD65564 TBO65564:TBZ65564 TLK65564:TLV65564 TVG65564:TVR65564 UFC65564:UFN65564 UOY65564:UPJ65564 UYU65564:UZF65564 VIQ65564:VJB65564 VSM65564:VSX65564 WCI65564:WCT65564 WME65564:WMP65564 WWA65564:WWL65564 S131100:AD131100 JO131100:JZ131100 TK131100:TV131100 ADG131100:ADR131100 ANC131100:ANN131100 AWY131100:AXJ131100 BGU131100:BHF131100 BQQ131100:BRB131100 CAM131100:CAX131100 CKI131100:CKT131100 CUE131100:CUP131100 DEA131100:DEL131100 DNW131100:DOH131100 DXS131100:DYD131100 EHO131100:EHZ131100 ERK131100:ERV131100 FBG131100:FBR131100 FLC131100:FLN131100 FUY131100:FVJ131100 GEU131100:GFF131100 GOQ131100:GPB131100 GYM131100:GYX131100 HII131100:HIT131100 HSE131100:HSP131100 ICA131100:ICL131100 ILW131100:IMH131100 IVS131100:IWD131100 JFO131100:JFZ131100 JPK131100:JPV131100 JZG131100:JZR131100 KJC131100:KJN131100 KSY131100:KTJ131100 LCU131100:LDF131100 LMQ131100:LNB131100 LWM131100:LWX131100 MGI131100:MGT131100 MQE131100:MQP131100 NAA131100:NAL131100 NJW131100:NKH131100 NTS131100:NUD131100 ODO131100:ODZ131100 ONK131100:ONV131100 OXG131100:OXR131100 PHC131100:PHN131100 PQY131100:PRJ131100 QAU131100:QBF131100 QKQ131100:QLB131100 QUM131100:QUX131100 REI131100:RET131100 ROE131100:ROP131100 RYA131100:RYL131100 SHW131100:SIH131100 SRS131100:SSD131100 TBO131100:TBZ131100 TLK131100:TLV131100 TVG131100:TVR131100 UFC131100:UFN131100 UOY131100:UPJ131100 UYU131100:UZF131100 VIQ131100:VJB131100 VSM131100:VSX131100 WCI131100:WCT131100 WME131100:WMP131100 WWA131100:WWL131100 S196636:AD196636 JO196636:JZ196636 TK196636:TV196636 ADG196636:ADR196636 ANC196636:ANN196636 AWY196636:AXJ196636 BGU196636:BHF196636 BQQ196636:BRB196636 CAM196636:CAX196636 CKI196636:CKT196636 CUE196636:CUP196636 DEA196636:DEL196636 DNW196636:DOH196636 DXS196636:DYD196636 EHO196636:EHZ196636 ERK196636:ERV196636 FBG196636:FBR196636 FLC196636:FLN196636 FUY196636:FVJ196636 GEU196636:GFF196636 GOQ196636:GPB196636 GYM196636:GYX196636 HII196636:HIT196636 HSE196636:HSP196636 ICA196636:ICL196636 ILW196636:IMH196636 IVS196636:IWD196636 JFO196636:JFZ196636 JPK196636:JPV196636 JZG196636:JZR196636 KJC196636:KJN196636 KSY196636:KTJ196636 LCU196636:LDF196636 LMQ196636:LNB196636 LWM196636:LWX196636 MGI196636:MGT196636 MQE196636:MQP196636 NAA196636:NAL196636 NJW196636:NKH196636 NTS196636:NUD196636 ODO196636:ODZ196636 ONK196636:ONV196636 OXG196636:OXR196636 PHC196636:PHN196636 PQY196636:PRJ196636 QAU196636:QBF196636 QKQ196636:QLB196636 QUM196636:QUX196636 REI196636:RET196636 ROE196636:ROP196636 RYA196636:RYL196636 SHW196636:SIH196636 SRS196636:SSD196636 TBO196636:TBZ196636 TLK196636:TLV196636 TVG196636:TVR196636 UFC196636:UFN196636 UOY196636:UPJ196636 UYU196636:UZF196636 VIQ196636:VJB196636 VSM196636:VSX196636 WCI196636:WCT196636 WME196636:WMP196636 WWA196636:WWL196636 S262172:AD262172 JO262172:JZ262172 TK262172:TV262172 ADG262172:ADR262172 ANC262172:ANN262172 AWY262172:AXJ262172 BGU262172:BHF262172 BQQ262172:BRB262172 CAM262172:CAX262172 CKI262172:CKT262172 CUE262172:CUP262172 DEA262172:DEL262172 DNW262172:DOH262172 DXS262172:DYD262172 EHO262172:EHZ262172 ERK262172:ERV262172 FBG262172:FBR262172 FLC262172:FLN262172 FUY262172:FVJ262172 GEU262172:GFF262172 GOQ262172:GPB262172 GYM262172:GYX262172 HII262172:HIT262172 HSE262172:HSP262172 ICA262172:ICL262172 ILW262172:IMH262172 IVS262172:IWD262172 JFO262172:JFZ262172 JPK262172:JPV262172 JZG262172:JZR262172 KJC262172:KJN262172 KSY262172:KTJ262172 LCU262172:LDF262172 LMQ262172:LNB262172 LWM262172:LWX262172 MGI262172:MGT262172 MQE262172:MQP262172 NAA262172:NAL262172 NJW262172:NKH262172 NTS262172:NUD262172 ODO262172:ODZ262172 ONK262172:ONV262172 OXG262172:OXR262172 PHC262172:PHN262172 PQY262172:PRJ262172 QAU262172:QBF262172 QKQ262172:QLB262172 QUM262172:QUX262172 REI262172:RET262172 ROE262172:ROP262172 RYA262172:RYL262172 SHW262172:SIH262172 SRS262172:SSD262172 TBO262172:TBZ262172 TLK262172:TLV262172 TVG262172:TVR262172 UFC262172:UFN262172 UOY262172:UPJ262172 UYU262172:UZF262172 VIQ262172:VJB262172 VSM262172:VSX262172 WCI262172:WCT262172 WME262172:WMP262172 WWA262172:WWL262172 S327708:AD327708 JO327708:JZ327708 TK327708:TV327708 ADG327708:ADR327708 ANC327708:ANN327708 AWY327708:AXJ327708 BGU327708:BHF327708 BQQ327708:BRB327708 CAM327708:CAX327708 CKI327708:CKT327708 CUE327708:CUP327708 DEA327708:DEL327708 DNW327708:DOH327708 DXS327708:DYD327708 EHO327708:EHZ327708 ERK327708:ERV327708 FBG327708:FBR327708 FLC327708:FLN327708 FUY327708:FVJ327708 GEU327708:GFF327708 GOQ327708:GPB327708 GYM327708:GYX327708 HII327708:HIT327708 HSE327708:HSP327708 ICA327708:ICL327708 ILW327708:IMH327708 IVS327708:IWD327708 JFO327708:JFZ327708 JPK327708:JPV327708 JZG327708:JZR327708 KJC327708:KJN327708 KSY327708:KTJ327708 LCU327708:LDF327708 LMQ327708:LNB327708 LWM327708:LWX327708 MGI327708:MGT327708 MQE327708:MQP327708 NAA327708:NAL327708 NJW327708:NKH327708 NTS327708:NUD327708 ODO327708:ODZ327708 ONK327708:ONV327708 OXG327708:OXR327708 PHC327708:PHN327708 PQY327708:PRJ327708 QAU327708:QBF327708 QKQ327708:QLB327708 QUM327708:QUX327708 REI327708:RET327708 ROE327708:ROP327708 RYA327708:RYL327708 SHW327708:SIH327708 SRS327708:SSD327708 TBO327708:TBZ327708 TLK327708:TLV327708 TVG327708:TVR327708 UFC327708:UFN327708 UOY327708:UPJ327708 UYU327708:UZF327708 VIQ327708:VJB327708 VSM327708:VSX327708 WCI327708:WCT327708 WME327708:WMP327708 WWA327708:WWL327708 S393244:AD393244 JO393244:JZ393244 TK393244:TV393244 ADG393244:ADR393244 ANC393244:ANN393244 AWY393244:AXJ393244 BGU393244:BHF393244 BQQ393244:BRB393244 CAM393244:CAX393244 CKI393244:CKT393244 CUE393244:CUP393244 DEA393244:DEL393244 DNW393244:DOH393244 DXS393244:DYD393244 EHO393244:EHZ393244 ERK393244:ERV393244 FBG393244:FBR393244 FLC393244:FLN393244 FUY393244:FVJ393244 GEU393244:GFF393244 GOQ393244:GPB393244 GYM393244:GYX393244 HII393244:HIT393244 HSE393244:HSP393244 ICA393244:ICL393244 ILW393244:IMH393244 IVS393244:IWD393244 JFO393244:JFZ393244 JPK393244:JPV393244 JZG393244:JZR393244 KJC393244:KJN393244 KSY393244:KTJ393244 LCU393244:LDF393244 LMQ393244:LNB393244 LWM393244:LWX393244 MGI393244:MGT393244 MQE393244:MQP393244 NAA393244:NAL393244 NJW393244:NKH393244 NTS393244:NUD393244 ODO393244:ODZ393244 ONK393244:ONV393244 OXG393244:OXR393244 PHC393244:PHN393244 PQY393244:PRJ393244 QAU393244:QBF393244 QKQ393244:QLB393244 QUM393244:QUX393244 REI393244:RET393244 ROE393244:ROP393244 RYA393244:RYL393244 SHW393244:SIH393244 SRS393244:SSD393244 TBO393244:TBZ393244 TLK393244:TLV393244 TVG393244:TVR393244 UFC393244:UFN393244 UOY393244:UPJ393244 UYU393244:UZF393244 VIQ393244:VJB393244 VSM393244:VSX393244 WCI393244:WCT393244 WME393244:WMP393244 WWA393244:WWL393244 S458780:AD458780 JO458780:JZ458780 TK458780:TV458780 ADG458780:ADR458780 ANC458780:ANN458780 AWY458780:AXJ458780 BGU458780:BHF458780 BQQ458780:BRB458780 CAM458780:CAX458780 CKI458780:CKT458780 CUE458780:CUP458780 DEA458780:DEL458780 DNW458780:DOH458780 DXS458780:DYD458780 EHO458780:EHZ458780 ERK458780:ERV458780 FBG458780:FBR458780 FLC458780:FLN458780 FUY458780:FVJ458780 GEU458780:GFF458780 GOQ458780:GPB458780 GYM458780:GYX458780 HII458780:HIT458780 HSE458780:HSP458780 ICA458780:ICL458780 ILW458780:IMH458780 IVS458780:IWD458780 JFO458780:JFZ458780 JPK458780:JPV458780 JZG458780:JZR458780 KJC458780:KJN458780 KSY458780:KTJ458780 LCU458780:LDF458780 LMQ458780:LNB458780 LWM458780:LWX458780 MGI458780:MGT458780 MQE458780:MQP458780 NAA458780:NAL458780 NJW458780:NKH458780 NTS458780:NUD458780 ODO458780:ODZ458780 ONK458780:ONV458780 OXG458780:OXR458780 PHC458780:PHN458780 PQY458780:PRJ458780 QAU458780:QBF458780 QKQ458780:QLB458780 QUM458780:QUX458780 REI458780:RET458780 ROE458780:ROP458780 RYA458780:RYL458780 SHW458780:SIH458780 SRS458780:SSD458780 TBO458780:TBZ458780 TLK458780:TLV458780 TVG458780:TVR458780 UFC458780:UFN458780 UOY458780:UPJ458780 UYU458780:UZF458780 VIQ458780:VJB458780 VSM458780:VSX458780 WCI458780:WCT458780 WME458780:WMP458780 WWA458780:WWL458780 S524316:AD524316 JO524316:JZ524316 TK524316:TV524316 ADG524316:ADR524316 ANC524316:ANN524316 AWY524316:AXJ524316 BGU524316:BHF524316 BQQ524316:BRB524316 CAM524316:CAX524316 CKI524316:CKT524316 CUE524316:CUP524316 DEA524316:DEL524316 DNW524316:DOH524316 DXS524316:DYD524316 EHO524316:EHZ524316 ERK524316:ERV524316 FBG524316:FBR524316 FLC524316:FLN524316 FUY524316:FVJ524316 GEU524316:GFF524316 GOQ524316:GPB524316 GYM524316:GYX524316 HII524316:HIT524316 HSE524316:HSP524316 ICA524316:ICL524316 ILW524316:IMH524316 IVS524316:IWD524316 JFO524316:JFZ524316 JPK524316:JPV524316 JZG524316:JZR524316 KJC524316:KJN524316 KSY524316:KTJ524316 LCU524316:LDF524316 LMQ524316:LNB524316 LWM524316:LWX524316 MGI524316:MGT524316 MQE524316:MQP524316 NAA524316:NAL524316 NJW524316:NKH524316 NTS524316:NUD524316 ODO524316:ODZ524316 ONK524316:ONV524316 OXG524316:OXR524316 PHC524316:PHN524316 PQY524316:PRJ524316 QAU524316:QBF524316 QKQ524316:QLB524316 QUM524316:QUX524316 REI524316:RET524316 ROE524316:ROP524316 RYA524316:RYL524316 SHW524316:SIH524316 SRS524316:SSD524316 TBO524316:TBZ524316 TLK524316:TLV524316 TVG524316:TVR524316 UFC524316:UFN524316 UOY524316:UPJ524316 UYU524316:UZF524316 VIQ524316:VJB524316 VSM524316:VSX524316 WCI524316:WCT524316 WME524316:WMP524316 WWA524316:WWL524316 S589852:AD589852 JO589852:JZ589852 TK589852:TV589852 ADG589852:ADR589852 ANC589852:ANN589852 AWY589852:AXJ589852 BGU589852:BHF589852 BQQ589852:BRB589852 CAM589852:CAX589852 CKI589852:CKT589852 CUE589852:CUP589852 DEA589852:DEL589852 DNW589852:DOH589852 DXS589852:DYD589852 EHO589852:EHZ589852 ERK589852:ERV589852 FBG589852:FBR589852 FLC589852:FLN589852 FUY589852:FVJ589852 GEU589852:GFF589852 GOQ589852:GPB589852 GYM589852:GYX589852 HII589852:HIT589852 HSE589852:HSP589852 ICA589852:ICL589852 ILW589852:IMH589852 IVS589852:IWD589852 JFO589852:JFZ589852 JPK589852:JPV589852 JZG589852:JZR589852 KJC589852:KJN589852 KSY589852:KTJ589852 LCU589852:LDF589852 LMQ589852:LNB589852 LWM589852:LWX589852 MGI589852:MGT589852 MQE589852:MQP589852 NAA589852:NAL589852 NJW589852:NKH589852 NTS589852:NUD589852 ODO589852:ODZ589852 ONK589852:ONV589852 OXG589852:OXR589852 PHC589852:PHN589852 PQY589852:PRJ589852 QAU589852:QBF589852 QKQ589852:QLB589852 QUM589852:QUX589852 REI589852:RET589852 ROE589852:ROP589852 RYA589852:RYL589852 SHW589852:SIH589852 SRS589852:SSD589852 TBO589852:TBZ589852 TLK589852:TLV589852 TVG589852:TVR589852 UFC589852:UFN589852 UOY589852:UPJ589852 UYU589852:UZF589852 VIQ589852:VJB589852 VSM589852:VSX589852 WCI589852:WCT589852 WME589852:WMP589852 WWA589852:WWL589852 S655388:AD655388 JO655388:JZ655388 TK655388:TV655388 ADG655388:ADR655388 ANC655388:ANN655388 AWY655388:AXJ655388 BGU655388:BHF655388 BQQ655388:BRB655388 CAM655388:CAX655388 CKI655388:CKT655388 CUE655388:CUP655388 DEA655388:DEL655388 DNW655388:DOH655388 DXS655388:DYD655388 EHO655388:EHZ655388 ERK655388:ERV655388 FBG655388:FBR655388 FLC655388:FLN655388 FUY655388:FVJ655388 GEU655388:GFF655388 GOQ655388:GPB655388 GYM655388:GYX655388 HII655388:HIT655388 HSE655388:HSP655388 ICA655388:ICL655388 ILW655388:IMH655388 IVS655388:IWD655388 JFO655388:JFZ655388 JPK655388:JPV655388 JZG655388:JZR655388 KJC655388:KJN655388 KSY655388:KTJ655388 LCU655388:LDF655388 LMQ655388:LNB655388 LWM655388:LWX655388 MGI655388:MGT655388 MQE655388:MQP655388 NAA655388:NAL655388 NJW655388:NKH655388 NTS655388:NUD655388 ODO655388:ODZ655388 ONK655388:ONV655388 OXG655388:OXR655388 PHC655388:PHN655388 PQY655388:PRJ655388 QAU655388:QBF655388 QKQ655388:QLB655388 QUM655388:QUX655388 REI655388:RET655388 ROE655388:ROP655388 RYA655388:RYL655388 SHW655388:SIH655388 SRS655388:SSD655388 TBO655388:TBZ655388 TLK655388:TLV655388 TVG655388:TVR655388 UFC655388:UFN655388 UOY655388:UPJ655388 UYU655388:UZF655388 VIQ655388:VJB655388 VSM655388:VSX655388 WCI655388:WCT655388 WME655388:WMP655388 WWA655388:WWL655388 S720924:AD720924 JO720924:JZ720924 TK720924:TV720924 ADG720924:ADR720924 ANC720924:ANN720924 AWY720924:AXJ720924 BGU720924:BHF720924 BQQ720924:BRB720924 CAM720924:CAX720924 CKI720924:CKT720924 CUE720924:CUP720924 DEA720924:DEL720924 DNW720924:DOH720924 DXS720924:DYD720924 EHO720924:EHZ720924 ERK720924:ERV720924 FBG720924:FBR720924 FLC720924:FLN720924 FUY720924:FVJ720924 GEU720924:GFF720924 GOQ720924:GPB720924 GYM720924:GYX720924 HII720924:HIT720924 HSE720924:HSP720924 ICA720924:ICL720924 ILW720924:IMH720924 IVS720924:IWD720924 JFO720924:JFZ720924 JPK720924:JPV720924 JZG720924:JZR720924 KJC720924:KJN720924 KSY720924:KTJ720924 LCU720924:LDF720924 LMQ720924:LNB720924 LWM720924:LWX720924 MGI720924:MGT720924 MQE720924:MQP720924 NAA720924:NAL720924 NJW720924:NKH720924 NTS720924:NUD720924 ODO720924:ODZ720924 ONK720924:ONV720924 OXG720924:OXR720924 PHC720924:PHN720924 PQY720924:PRJ720924 QAU720924:QBF720924 QKQ720924:QLB720924 QUM720924:QUX720924 REI720924:RET720924 ROE720924:ROP720924 RYA720924:RYL720924 SHW720924:SIH720924 SRS720924:SSD720924 TBO720924:TBZ720924 TLK720924:TLV720924 TVG720924:TVR720924 UFC720924:UFN720924 UOY720924:UPJ720924 UYU720924:UZF720924 VIQ720924:VJB720924 VSM720924:VSX720924 WCI720924:WCT720924 WME720924:WMP720924 WWA720924:WWL720924 S786460:AD786460 JO786460:JZ786460 TK786460:TV786460 ADG786460:ADR786460 ANC786460:ANN786460 AWY786460:AXJ786460 BGU786460:BHF786460 BQQ786460:BRB786460 CAM786460:CAX786460 CKI786460:CKT786460 CUE786460:CUP786460 DEA786460:DEL786460 DNW786460:DOH786460 DXS786460:DYD786460 EHO786460:EHZ786460 ERK786460:ERV786460 FBG786460:FBR786460 FLC786460:FLN786460 FUY786460:FVJ786460 GEU786460:GFF786460 GOQ786460:GPB786460 GYM786460:GYX786460 HII786460:HIT786460 HSE786460:HSP786460 ICA786460:ICL786460 ILW786460:IMH786460 IVS786460:IWD786460 JFO786460:JFZ786460 JPK786460:JPV786460 JZG786460:JZR786460 KJC786460:KJN786460 KSY786460:KTJ786460 LCU786460:LDF786460 LMQ786460:LNB786460 LWM786460:LWX786460 MGI786460:MGT786460 MQE786460:MQP786460 NAA786460:NAL786460 NJW786460:NKH786460 NTS786460:NUD786460 ODO786460:ODZ786460 ONK786460:ONV786460 OXG786460:OXR786460 PHC786460:PHN786460 PQY786460:PRJ786460 QAU786460:QBF786460 QKQ786460:QLB786460 QUM786460:QUX786460 REI786460:RET786460 ROE786460:ROP786460 RYA786460:RYL786460 SHW786460:SIH786460 SRS786460:SSD786460 TBO786460:TBZ786460 TLK786460:TLV786460 TVG786460:TVR786460 UFC786460:UFN786460 UOY786460:UPJ786460 UYU786460:UZF786460 VIQ786460:VJB786460 VSM786460:VSX786460 WCI786460:WCT786460 WME786460:WMP786460 WWA786460:WWL786460 S851996:AD851996 JO851996:JZ851996 TK851996:TV851996 ADG851996:ADR851996 ANC851996:ANN851996 AWY851996:AXJ851996 BGU851996:BHF851996 BQQ851996:BRB851996 CAM851996:CAX851996 CKI851996:CKT851996 CUE851996:CUP851996 DEA851996:DEL851996 DNW851996:DOH851996 DXS851996:DYD851996 EHO851996:EHZ851996 ERK851996:ERV851996 FBG851996:FBR851996 FLC851996:FLN851996 FUY851996:FVJ851996 GEU851996:GFF851996 GOQ851996:GPB851996 GYM851996:GYX851996 HII851996:HIT851996 HSE851996:HSP851996 ICA851996:ICL851996 ILW851996:IMH851996 IVS851996:IWD851996 JFO851996:JFZ851996 JPK851996:JPV851996 JZG851996:JZR851996 KJC851996:KJN851996 KSY851996:KTJ851996 LCU851996:LDF851996 LMQ851996:LNB851996 LWM851996:LWX851996 MGI851996:MGT851996 MQE851996:MQP851996 NAA851996:NAL851996 NJW851996:NKH851996 NTS851996:NUD851996 ODO851996:ODZ851996 ONK851996:ONV851996 OXG851996:OXR851996 PHC851996:PHN851996 PQY851996:PRJ851996 QAU851996:QBF851996 QKQ851996:QLB851996 QUM851996:QUX851996 REI851996:RET851996 ROE851996:ROP851996 RYA851996:RYL851996 SHW851996:SIH851996 SRS851996:SSD851996 TBO851996:TBZ851996 TLK851996:TLV851996 TVG851996:TVR851996 UFC851996:UFN851996 UOY851996:UPJ851996 UYU851996:UZF851996 VIQ851996:VJB851996 VSM851996:VSX851996 WCI851996:WCT851996 WME851996:WMP851996 WWA851996:WWL851996 S917532:AD917532 JO917532:JZ917532 TK917532:TV917532 ADG917532:ADR917532 ANC917532:ANN917532 AWY917532:AXJ917532 BGU917532:BHF917532 BQQ917532:BRB917532 CAM917532:CAX917532 CKI917532:CKT917532 CUE917532:CUP917532 DEA917532:DEL917532 DNW917532:DOH917532 DXS917532:DYD917532 EHO917532:EHZ917532 ERK917532:ERV917532 FBG917532:FBR917532 FLC917532:FLN917532 FUY917532:FVJ917532 GEU917532:GFF917532 GOQ917532:GPB917532 GYM917532:GYX917532 HII917532:HIT917532 HSE917532:HSP917532 ICA917532:ICL917532 ILW917532:IMH917532 IVS917532:IWD917532 JFO917532:JFZ917532 JPK917532:JPV917532 JZG917532:JZR917532 KJC917532:KJN917532 KSY917532:KTJ917532 LCU917532:LDF917532 LMQ917532:LNB917532 LWM917532:LWX917532 MGI917532:MGT917532 MQE917532:MQP917532 NAA917532:NAL917532 NJW917532:NKH917532 NTS917532:NUD917532 ODO917532:ODZ917532 ONK917532:ONV917532 OXG917532:OXR917532 PHC917532:PHN917532 PQY917532:PRJ917532 QAU917532:QBF917532 QKQ917532:QLB917532 QUM917532:QUX917532 REI917532:RET917532 ROE917532:ROP917532 RYA917532:RYL917532 SHW917532:SIH917532 SRS917532:SSD917532 TBO917532:TBZ917532 TLK917532:TLV917532 TVG917532:TVR917532 UFC917532:UFN917532 UOY917532:UPJ917532 UYU917532:UZF917532 VIQ917532:VJB917532 VSM917532:VSX917532 WCI917532:WCT917532 WME917532:WMP917532 WWA917532:WWL917532 S983068:AD983068 JO983068:JZ983068 TK983068:TV983068 ADG983068:ADR983068 ANC983068:ANN983068 AWY983068:AXJ983068 BGU983068:BHF983068 BQQ983068:BRB983068 CAM983068:CAX983068 CKI983068:CKT983068 CUE983068:CUP983068 DEA983068:DEL983068 DNW983068:DOH983068 DXS983068:DYD983068 EHO983068:EHZ983068 ERK983068:ERV983068 FBG983068:FBR983068 FLC983068:FLN983068 FUY983068:FVJ983068 GEU983068:GFF983068 GOQ983068:GPB983068 GYM983068:GYX983068 HII983068:HIT983068 HSE983068:HSP983068 ICA983068:ICL983068 ILW983068:IMH983068 IVS983068:IWD983068 JFO983068:JFZ983068 JPK983068:JPV983068 JZG983068:JZR983068 KJC983068:KJN983068 KSY983068:KTJ983068 LCU983068:LDF983068 LMQ983068:LNB983068 LWM983068:LWX983068 MGI983068:MGT983068 MQE983068:MQP983068 NAA983068:NAL983068 NJW983068:NKH983068 NTS983068:NUD983068 ODO983068:ODZ983068 ONK983068:ONV983068 OXG983068:OXR983068 PHC983068:PHN983068 PQY983068:PRJ983068 QAU983068:QBF983068 QKQ983068:QLB983068 QUM983068:QUX983068 REI983068:RET983068 ROE983068:ROP983068 RYA983068:RYL983068 SHW983068:SIH983068 SRS983068:SSD983068 TBO983068:TBZ983068 TLK983068:TLV983068 TVG983068:TVR983068 UFC983068:UFN983068 UOY983068:UPJ983068 UYU983068:UZF983068 VIQ983068:VJB983068 VSM983068:VSX983068 WCI983068:WCT983068 WME983068:WMP983068 WWA983068:WWL983068 S17:AD17 JO17:JZ17 TK17:TV17 ADG17:ADR17 ANC17:ANN17 AWY17:AXJ17 BGU17:BHF17 BQQ17:BRB17 CAM17:CAX17 CKI17:CKT17 CUE17:CUP17 DEA17:DEL17 DNW17:DOH17 DXS17:DYD17 EHO17:EHZ17 ERK17:ERV17 FBG17:FBR17 FLC17:FLN17 FUY17:FVJ17 GEU17:GFF17 GOQ17:GPB17 GYM17:GYX17 HII17:HIT17 HSE17:HSP17 ICA17:ICL17 ILW17:IMH17 IVS17:IWD17 JFO17:JFZ17 JPK17:JPV17 JZG17:JZR17 KJC17:KJN17 KSY17:KTJ17 LCU17:LDF17 LMQ17:LNB17 LWM17:LWX17 MGI17:MGT17 MQE17:MQP17 NAA17:NAL17 NJW17:NKH17 NTS17:NUD17 ODO17:ODZ17 ONK17:ONV17 OXG17:OXR17 PHC17:PHN17 PQY17:PRJ17 QAU17:QBF17 QKQ17:QLB17 QUM17:QUX17 REI17:RET17 ROE17:ROP17 RYA17:RYL17 SHW17:SIH17 SRS17:SSD17 TBO17:TBZ17 TLK17:TLV17 TVG17:TVR17 UFC17:UFN17 UOY17:UPJ17 UYU17:UZF17 VIQ17:VJB17 VSM17:VSX17 WCI17:WCT17 WME17:WMP17 WWA17:WWL17 S65567:AD65567 JO65567:JZ65567 TK65567:TV65567 ADG65567:ADR65567 ANC65567:ANN65567 AWY65567:AXJ65567 BGU65567:BHF65567 BQQ65567:BRB65567 CAM65567:CAX65567 CKI65567:CKT65567 CUE65567:CUP65567 DEA65567:DEL65567 DNW65567:DOH65567 DXS65567:DYD65567 EHO65567:EHZ65567 ERK65567:ERV65567 FBG65567:FBR65567 FLC65567:FLN65567 FUY65567:FVJ65567 GEU65567:GFF65567 GOQ65567:GPB65567 GYM65567:GYX65567 HII65567:HIT65567 HSE65567:HSP65567 ICA65567:ICL65567 ILW65567:IMH65567 IVS65567:IWD65567 JFO65567:JFZ65567 JPK65567:JPV65567 JZG65567:JZR65567 KJC65567:KJN65567 KSY65567:KTJ65567 LCU65567:LDF65567 LMQ65567:LNB65567 LWM65567:LWX65567 MGI65567:MGT65567 MQE65567:MQP65567 NAA65567:NAL65567 NJW65567:NKH65567 NTS65567:NUD65567 ODO65567:ODZ65567 ONK65567:ONV65567 OXG65567:OXR65567 PHC65567:PHN65567 PQY65567:PRJ65567 QAU65567:QBF65567 QKQ65567:QLB65567 QUM65567:QUX65567 REI65567:RET65567 ROE65567:ROP65567 RYA65567:RYL65567 SHW65567:SIH65567 SRS65567:SSD65567 TBO65567:TBZ65567 TLK65567:TLV65567 TVG65567:TVR65567 UFC65567:UFN65567 UOY65567:UPJ65567 UYU65567:UZF65567 VIQ65567:VJB65567 VSM65567:VSX65567 WCI65567:WCT65567 WME65567:WMP65567 WWA65567:WWL65567 S131103:AD131103 JO131103:JZ131103 TK131103:TV131103 ADG131103:ADR131103 ANC131103:ANN131103 AWY131103:AXJ131103 BGU131103:BHF131103 BQQ131103:BRB131103 CAM131103:CAX131103 CKI131103:CKT131103 CUE131103:CUP131103 DEA131103:DEL131103 DNW131103:DOH131103 DXS131103:DYD131103 EHO131103:EHZ131103 ERK131103:ERV131103 FBG131103:FBR131103 FLC131103:FLN131103 FUY131103:FVJ131103 GEU131103:GFF131103 GOQ131103:GPB131103 GYM131103:GYX131103 HII131103:HIT131103 HSE131103:HSP131103 ICA131103:ICL131103 ILW131103:IMH131103 IVS131103:IWD131103 JFO131103:JFZ131103 JPK131103:JPV131103 JZG131103:JZR131103 KJC131103:KJN131103 KSY131103:KTJ131103 LCU131103:LDF131103 LMQ131103:LNB131103 LWM131103:LWX131103 MGI131103:MGT131103 MQE131103:MQP131103 NAA131103:NAL131103 NJW131103:NKH131103 NTS131103:NUD131103 ODO131103:ODZ131103 ONK131103:ONV131103 OXG131103:OXR131103 PHC131103:PHN131103 PQY131103:PRJ131103 QAU131103:QBF131103 QKQ131103:QLB131103 QUM131103:QUX131103 REI131103:RET131103 ROE131103:ROP131103 RYA131103:RYL131103 SHW131103:SIH131103 SRS131103:SSD131103 TBO131103:TBZ131103 TLK131103:TLV131103 TVG131103:TVR131103 UFC131103:UFN131103 UOY131103:UPJ131103 UYU131103:UZF131103 VIQ131103:VJB131103 VSM131103:VSX131103 WCI131103:WCT131103 WME131103:WMP131103 WWA131103:WWL131103 S196639:AD196639 JO196639:JZ196639 TK196639:TV196639 ADG196639:ADR196639 ANC196639:ANN196639 AWY196639:AXJ196639 BGU196639:BHF196639 BQQ196639:BRB196639 CAM196639:CAX196639 CKI196639:CKT196639 CUE196639:CUP196639 DEA196639:DEL196639 DNW196639:DOH196639 DXS196639:DYD196639 EHO196639:EHZ196639 ERK196639:ERV196639 FBG196639:FBR196639 FLC196639:FLN196639 FUY196639:FVJ196639 GEU196639:GFF196639 GOQ196639:GPB196639 GYM196639:GYX196639 HII196639:HIT196639 HSE196639:HSP196639 ICA196639:ICL196639 ILW196639:IMH196639 IVS196639:IWD196639 JFO196639:JFZ196639 JPK196639:JPV196639 JZG196639:JZR196639 KJC196639:KJN196639 KSY196639:KTJ196639 LCU196639:LDF196639 LMQ196639:LNB196639 LWM196639:LWX196639 MGI196639:MGT196639 MQE196639:MQP196639 NAA196639:NAL196639 NJW196639:NKH196639 NTS196639:NUD196639 ODO196639:ODZ196639 ONK196639:ONV196639 OXG196639:OXR196639 PHC196639:PHN196639 PQY196639:PRJ196639 QAU196639:QBF196639 QKQ196639:QLB196639 QUM196639:QUX196639 REI196639:RET196639 ROE196639:ROP196639 RYA196639:RYL196639 SHW196639:SIH196639 SRS196639:SSD196639 TBO196639:TBZ196639 TLK196639:TLV196639 TVG196639:TVR196639 UFC196639:UFN196639 UOY196639:UPJ196639 UYU196639:UZF196639 VIQ196639:VJB196639 VSM196639:VSX196639 WCI196639:WCT196639 WME196639:WMP196639 WWA196639:WWL196639 S262175:AD262175 JO262175:JZ262175 TK262175:TV262175 ADG262175:ADR262175 ANC262175:ANN262175 AWY262175:AXJ262175 BGU262175:BHF262175 BQQ262175:BRB262175 CAM262175:CAX262175 CKI262175:CKT262175 CUE262175:CUP262175 DEA262175:DEL262175 DNW262175:DOH262175 DXS262175:DYD262175 EHO262175:EHZ262175 ERK262175:ERV262175 FBG262175:FBR262175 FLC262175:FLN262175 FUY262175:FVJ262175 GEU262175:GFF262175 GOQ262175:GPB262175 GYM262175:GYX262175 HII262175:HIT262175 HSE262175:HSP262175 ICA262175:ICL262175 ILW262175:IMH262175 IVS262175:IWD262175 JFO262175:JFZ262175 JPK262175:JPV262175 JZG262175:JZR262175 KJC262175:KJN262175 KSY262175:KTJ262175 LCU262175:LDF262175 LMQ262175:LNB262175 LWM262175:LWX262175 MGI262175:MGT262175 MQE262175:MQP262175 NAA262175:NAL262175 NJW262175:NKH262175 NTS262175:NUD262175 ODO262175:ODZ262175 ONK262175:ONV262175 OXG262175:OXR262175 PHC262175:PHN262175 PQY262175:PRJ262175 QAU262175:QBF262175 QKQ262175:QLB262175 QUM262175:QUX262175 REI262175:RET262175 ROE262175:ROP262175 RYA262175:RYL262175 SHW262175:SIH262175 SRS262175:SSD262175 TBO262175:TBZ262175 TLK262175:TLV262175 TVG262175:TVR262175 UFC262175:UFN262175 UOY262175:UPJ262175 UYU262175:UZF262175 VIQ262175:VJB262175 VSM262175:VSX262175 WCI262175:WCT262175 WME262175:WMP262175 WWA262175:WWL262175 S327711:AD327711 JO327711:JZ327711 TK327711:TV327711 ADG327711:ADR327711 ANC327711:ANN327711 AWY327711:AXJ327711 BGU327711:BHF327711 BQQ327711:BRB327711 CAM327711:CAX327711 CKI327711:CKT327711 CUE327711:CUP327711 DEA327711:DEL327711 DNW327711:DOH327711 DXS327711:DYD327711 EHO327711:EHZ327711 ERK327711:ERV327711 FBG327711:FBR327711 FLC327711:FLN327711 FUY327711:FVJ327711 GEU327711:GFF327711 GOQ327711:GPB327711 GYM327711:GYX327711 HII327711:HIT327711 HSE327711:HSP327711 ICA327711:ICL327711 ILW327711:IMH327711 IVS327711:IWD327711 JFO327711:JFZ327711 JPK327711:JPV327711 JZG327711:JZR327711 KJC327711:KJN327711 KSY327711:KTJ327711 LCU327711:LDF327711 LMQ327711:LNB327711 LWM327711:LWX327711 MGI327711:MGT327711 MQE327711:MQP327711 NAA327711:NAL327711 NJW327711:NKH327711 NTS327711:NUD327711 ODO327711:ODZ327711 ONK327711:ONV327711 OXG327711:OXR327711 PHC327711:PHN327711 PQY327711:PRJ327711 QAU327711:QBF327711 QKQ327711:QLB327711 QUM327711:QUX327711 REI327711:RET327711 ROE327711:ROP327711 RYA327711:RYL327711 SHW327711:SIH327711 SRS327711:SSD327711 TBO327711:TBZ327711 TLK327711:TLV327711 TVG327711:TVR327711 UFC327711:UFN327711 UOY327711:UPJ327711 UYU327711:UZF327711 VIQ327711:VJB327711 VSM327711:VSX327711 WCI327711:WCT327711 WME327711:WMP327711 WWA327711:WWL327711 S393247:AD393247 JO393247:JZ393247 TK393247:TV393247 ADG393247:ADR393247 ANC393247:ANN393247 AWY393247:AXJ393247 BGU393247:BHF393247 BQQ393247:BRB393247 CAM393247:CAX393247 CKI393247:CKT393247 CUE393247:CUP393247 DEA393247:DEL393247 DNW393247:DOH393247 DXS393247:DYD393247 EHO393247:EHZ393247 ERK393247:ERV393247 FBG393247:FBR393247 FLC393247:FLN393247 FUY393247:FVJ393247 GEU393247:GFF393247 GOQ393247:GPB393247 GYM393247:GYX393247 HII393247:HIT393247 HSE393247:HSP393247 ICA393247:ICL393247 ILW393247:IMH393247 IVS393247:IWD393247 JFO393247:JFZ393247 JPK393247:JPV393247 JZG393247:JZR393247 KJC393247:KJN393247 KSY393247:KTJ393247 LCU393247:LDF393247 LMQ393247:LNB393247 LWM393247:LWX393247 MGI393247:MGT393247 MQE393247:MQP393247 NAA393247:NAL393247 NJW393247:NKH393247 NTS393247:NUD393247 ODO393247:ODZ393247 ONK393247:ONV393247 OXG393247:OXR393247 PHC393247:PHN393247 PQY393247:PRJ393247 QAU393247:QBF393247 QKQ393247:QLB393247 QUM393247:QUX393247 REI393247:RET393247 ROE393247:ROP393247 RYA393247:RYL393247 SHW393247:SIH393247 SRS393247:SSD393247 TBO393247:TBZ393247 TLK393247:TLV393247 TVG393247:TVR393247 UFC393247:UFN393247 UOY393247:UPJ393247 UYU393247:UZF393247 VIQ393247:VJB393247 VSM393247:VSX393247 WCI393247:WCT393247 WME393247:WMP393247 WWA393247:WWL393247 S458783:AD458783 JO458783:JZ458783 TK458783:TV458783 ADG458783:ADR458783 ANC458783:ANN458783 AWY458783:AXJ458783 BGU458783:BHF458783 BQQ458783:BRB458783 CAM458783:CAX458783 CKI458783:CKT458783 CUE458783:CUP458783 DEA458783:DEL458783 DNW458783:DOH458783 DXS458783:DYD458783 EHO458783:EHZ458783 ERK458783:ERV458783 FBG458783:FBR458783 FLC458783:FLN458783 FUY458783:FVJ458783 GEU458783:GFF458783 GOQ458783:GPB458783 GYM458783:GYX458783 HII458783:HIT458783 HSE458783:HSP458783 ICA458783:ICL458783 ILW458783:IMH458783 IVS458783:IWD458783 JFO458783:JFZ458783 JPK458783:JPV458783 JZG458783:JZR458783 KJC458783:KJN458783 KSY458783:KTJ458783 LCU458783:LDF458783 LMQ458783:LNB458783 LWM458783:LWX458783 MGI458783:MGT458783 MQE458783:MQP458783 NAA458783:NAL458783 NJW458783:NKH458783 NTS458783:NUD458783 ODO458783:ODZ458783 ONK458783:ONV458783 OXG458783:OXR458783 PHC458783:PHN458783 PQY458783:PRJ458783 QAU458783:QBF458783 QKQ458783:QLB458783 QUM458783:QUX458783 REI458783:RET458783 ROE458783:ROP458783 RYA458783:RYL458783 SHW458783:SIH458783 SRS458783:SSD458783 TBO458783:TBZ458783 TLK458783:TLV458783 TVG458783:TVR458783 UFC458783:UFN458783 UOY458783:UPJ458783 UYU458783:UZF458783 VIQ458783:VJB458783 VSM458783:VSX458783 WCI458783:WCT458783 WME458783:WMP458783 WWA458783:WWL458783 S524319:AD524319 JO524319:JZ524319 TK524319:TV524319 ADG524319:ADR524319 ANC524319:ANN524319 AWY524319:AXJ524319 BGU524319:BHF524319 BQQ524319:BRB524319 CAM524319:CAX524319 CKI524319:CKT524319 CUE524319:CUP524319 DEA524319:DEL524319 DNW524319:DOH524319 DXS524319:DYD524319 EHO524319:EHZ524319 ERK524319:ERV524319 FBG524319:FBR524319 FLC524319:FLN524319 FUY524319:FVJ524319 GEU524319:GFF524319 GOQ524319:GPB524319 GYM524319:GYX524319 HII524319:HIT524319 HSE524319:HSP524319 ICA524319:ICL524319 ILW524319:IMH524319 IVS524319:IWD524319 JFO524319:JFZ524319 JPK524319:JPV524319 JZG524319:JZR524319 KJC524319:KJN524319 KSY524319:KTJ524319 LCU524319:LDF524319 LMQ524319:LNB524319 LWM524319:LWX524319 MGI524319:MGT524319 MQE524319:MQP524319 NAA524319:NAL524319 NJW524319:NKH524319 NTS524319:NUD524319 ODO524319:ODZ524319 ONK524319:ONV524319 OXG524319:OXR524319 PHC524319:PHN524319 PQY524319:PRJ524319 QAU524319:QBF524319 QKQ524319:QLB524319 QUM524319:QUX524319 REI524319:RET524319 ROE524319:ROP524319 RYA524319:RYL524319 SHW524319:SIH524319 SRS524319:SSD524319 TBO524319:TBZ524319 TLK524319:TLV524319 TVG524319:TVR524319 UFC524319:UFN524319 UOY524319:UPJ524319 UYU524319:UZF524319 VIQ524319:VJB524319 VSM524319:VSX524319 WCI524319:WCT524319 WME524319:WMP524319 WWA524319:WWL524319 S589855:AD589855 JO589855:JZ589855 TK589855:TV589855 ADG589855:ADR589855 ANC589855:ANN589855 AWY589855:AXJ589855 BGU589855:BHF589855 BQQ589855:BRB589855 CAM589855:CAX589855 CKI589855:CKT589855 CUE589855:CUP589855 DEA589855:DEL589855 DNW589855:DOH589855 DXS589855:DYD589855 EHO589855:EHZ589855 ERK589855:ERV589855 FBG589855:FBR589855 FLC589855:FLN589855 FUY589855:FVJ589855 GEU589855:GFF589855 GOQ589855:GPB589855 GYM589855:GYX589855 HII589855:HIT589855 HSE589855:HSP589855 ICA589855:ICL589855 ILW589855:IMH589855 IVS589855:IWD589855 JFO589855:JFZ589855 JPK589855:JPV589855 JZG589855:JZR589855 KJC589855:KJN589855 KSY589855:KTJ589855 LCU589855:LDF589855 LMQ589855:LNB589855 LWM589855:LWX589855 MGI589855:MGT589855 MQE589855:MQP589855 NAA589855:NAL589855 NJW589855:NKH589855 NTS589855:NUD589855 ODO589855:ODZ589855 ONK589855:ONV589855 OXG589855:OXR589855 PHC589855:PHN589855 PQY589855:PRJ589855 QAU589855:QBF589855 QKQ589855:QLB589855 QUM589855:QUX589855 REI589855:RET589855 ROE589855:ROP589855 RYA589855:RYL589855 SHW589855:SIH589855 SRS589855:SSD589855 TBO589855:TBZ589855 TLK589855:TLV589855 TVG589855:TVR589855 UFC589855:UFN589855 UOY589855:UPJ589855 UYU589855:UZF589855 VIQ589855:VJB589855 VSM589855:VSX589855 WCI589855:WCT589855 WME589855:WMP589855 WWA589855:WWL589855 S655391:AD655391 JO655391:JZ655391 TK655391:TV655391 ADG655391:ADR655391 ANC655391:ANN655391 AWY655391:AXJ655391 BGU655391:BHF655391 BQQ655391:BRB655391 CAM655391:CAX655391 CKI655391:CKT655391 CUE655391:CUP655391 DEA655391:DEL655391 DNW655391:DOH655391 DXS655391:DYD655391 EHO655391:EHZ655391 ERK655391:ERV655391 FBG655391:FBR655391 FLC655391:FLN655391 FUY655391:FVJ655391 GEU655391:GFF655391 GOQ655391:GPB655391 GYM655391:GYX655391 HII655391:HIT655391 HSE655391:HSP655391 ICA655391:ICL655391 ILW655391:IMH655391 IVS655391:IWD655391 JFO655391:JFZ655391 JPK655391:JPV655391 JZG655391:JZR655391 KJC655391:KJN655391 KSY655391:KTJ655391 LCU655391:LDF655391 LMQ655391:LNB655391 LWM655391:LWX655391 MGI655391:MGT655391 MQE655391:MQP655391 NAA655391:NAL655391 NJW655391:NKH655391 NTS655391:NUD655391 ODO655391:ODZ655391 ONK655391:ONV655391 OXG655391:OXR655391 PHC655391:PHN655391 PQY655391:PRJ655391 QAU655391:QBF655391 QKQ655391:QLB655391 QUM655391:QUX655391 REI655391:RET655391 ROE655391:ROP655391 RYA655391:RYL655391 SHW655391:SIH655391 SRS655391:SSD655391 TBO655391:TBZ655391 TLK655391:TLV655391 TVG655391:TVR655391 UFC655391:UFN655391 UOY655391:UPJ655391 UYU655391:UZF655391 VIQ655391:VJB655391 VSM655391:VSX655391 WCI655391:WCT655391 WME655391:WMP655391 WWA655391:WWL655391 S720927:AD720927 JO720927:JZ720927 TK720927:TV720927 ADG720927:ADR720927 ANC720927:ANN720927 AWY720927:AXJ720927 BGU720927:BHF720927 BQQ720927:BRB720927 CAM720927:CAX720927 CKI720927:CKT720927 CUE720927:CUP720927 DEA720927:DEL720927 DNW720927:DOH720927 DXS720927:DYD720927 EHO720927:EHZ720927 ERK720927:ERV720927 FBG720927:FBR720927 FLC720927:FLN720927 FUY720927:FVJ720927 GEU720927:GFF720927 GOQ720927:GPB720927 GYM720927:GYX720927 HII720927:HIT720927 HSE720927:HSP720927 ICA720927:ICL720927 ILW720927:IMH720927 IVS720927:IWD720927 JFO720927:JFZ720927 JPK720927:JPV720927 JZG720927:JZR720927 KJC720927:KJN720927 KSY720927:KTJ720927 LCU720927:LDF720927 LMQ720927:LNB720927 LWM720927:LWX720927 MGI720927:MGT720927 MQE720927:MQP720927 NAA720927:NAL720927 NJW720927:NKH720927 NTS720927:NUD720927 ODO720927:ODZ720927 ONK720927:ONV720927 OXG720927:OXR720927 PHC720927:PHN720927 PQY720927:PRJ720927 QAU720927:QBF720927 QKQ720927:QLB720927 QUM720927:QUX720927 REI720927:RET720927 ROE720927:ROP720927 RYA720927:RYL720927 SHW720927:SIH720927 SRS720927:SSD720927 TBO720927:TBZ720927 TLK720927:TLV720927 TVG720927:TVR720927 UFC720927:UFN720927 UOY720927:UPJ720927 UYU720927:UZF720927 VIQ720927:VJB720927 VSM720927:VSX720927 WCI720927:WCT720927 WME720927:WMP720927 WWA720927:WWL720927 S786463:AD786463 JO786463:JZ786463 TK786463:TV786463 ADG786463:ADR786463 ANC786463:ANN786463 AWY786463:AXJ786463 BGU786463:BHF786463 BQQ786463:BRB786463 CAM786463:CAX786463 CKI786463:CKT786463 CUE786463:CUP786463 DEA786463:DEL786463 DNW786463:DOH786463 DXS786463:DYD786463 EHO786463:EHZ786463 ERK786463:ERV786463 FBG786463:FBR786463 FLC786463:FLN786463 FUY786463:FVJ786463 GEU786463:GFF786463 GOQ786463:GPB786463 GYM786463:GYX786463 HII786463:HIT786463 HSE786463:HSP786463 ICA786463:ICL786463 ILW786463:IMH786463 IVS786463:IWD786463 JFO786463:JFZ786463 JPK786463:JPV786463 JZG786463:JZR786463 KJC786463:KJN786463 KSY786463:KTJ786463 LCU786463:LDF786463 LMQ786463:LNB786463 LWM786463:LWX786463 MGI786463:MGT786463 MQE786463:MQP786463 NAA786463:NAL786463 NJW786463:NKH786463 NTS786463:NUD786463 ODO786463:ODZ786463 ONK786463:ONV786463 OXG786463:OXR786463 PHC786463:PHN786463 PQY786463:PRJ786463 QAU786463:QBF786463 QKQ786463:QLB786463 QUM786463:QUX786463 REI786463:RET786463 ROE786463:ROP786463 RYA786463:RYL786463 SHW786463:SIH786463 SRS786463:SSD786463 TBO786463:TBZ786463 TLK786463:TLV786463 TVG786463:TVR786463 UFC786463:UFN786463 UOY786463:UPJ786463 UYU786463:UZF786463 VIQ786463:VJB786463 VSM786463:VSX786463 WCI786463:WCT786463 WME786463:WMP786463 WWA786463:WWL786463 S851999:AD851999 JO851999:JZ851999 TK851999:TV851999 ADG851999:ADR851999 ANC851999:ANN851999 AWY851999:AXJ851999 BGU851999:BHF851999 BQQ851999:BRB851999 CAM851999:CAX851999 CKI851999:CKT851999 CUE851999:CUP851999 DEA851999:DEL851999 DNW851999:DOH851999 DXS851999:DYD851999 EHO851999:EHZ851999 ERK851999:ERV851999 FBG851999:FBR851999 FLC851999:FLN851999 FUY851999:FVJ851999 GEU851999:GFF851999 GOQ851999:GPB851999 GYM851999:GYX851999 HII851999:HIT851999 HSE851999:HSP851999 ICA851999:ICL851999 ILW851999:IMH851999 IVS851999:IWD851999 JFO851999:JFZ851999 JPK851999:JPV851999 JZG851999:JZR851999 KJC851999:KJN851999 KSY851999:KTJ851999 LCU851999:LDF851999 LMQ851999:LNB851999 LWM851999:LWX851999 MGI851999:MGT851999 MQE851999:MQP851999 NAA851999:NAL851999 NJW851999:NKH851999 NTS851999:NUD851999 ODO851999:ODZ851999 ONK851999:ONV851999 OXG851999:OXR851999 PHC851999:PHN851999 PQY851999:PRJ851999 QAU851999:QBF851999 QKQ851999:QLB851999 QUM851999:QUX851999 REI851999:RET851999 ROE851999:ROP851999 RYA851999:RYL851999 SHW851999:SIH851999 SRS851999:SSD851999 TBO851999:TBZ851999 TLK851999:TLV851999 TVG851999:TVR851999 UFC851999:UFN851999 UOY851999:UPJ851999 UYU851999:UZF851999 VIQ851999:VJB851999 VSM851999:VSX851999 WCI851999:WCT851999 WME851999:WMP851999 WWA851999:WWL851999 S917535:AD917535 JO917535:JZ917535 TK917535:TV917535 ADG917535:ADR917535 ANC917535:ANN917535 AWY917535:AXJ917535 BGU917535:BHF917535 BQQ917535:BRB917535 CAM917535:CAX917535 CKI917535:CKT917535 CUE917535:CUP917535 DEA917535:DEL917535 DNW917535:DOH917535 DXS917535:DYD917535 EHO917535:EHZ917535 ERK917535:ERV917535 FBG917535:FBR917535 FLC917535:FLN917535 FUY917535:FVJ917535 GEU917535:GFF917535 GOQ917535:GPB917535 GYM917535:GYX917535 HII917535:HIT917535 HSE917535:HSP917535 ICA917535:ICL917535 ILW917535:IMH917535 IVS917535:IWD917535 JFO917535:JFZ917535 JPK917535:JPV917535 JZG917535:JZR917535 KJC917535:KJN917535 KSY917535:KTJ917535 LCU917535:LDF917535 LMQ917535:LNB917535 LWM917535:LWX917535 MGI917535:MGT917535 MQE917535:MQP917535 NAA917535:NAL917535 NJW917535:NKH917535 NTS917535:NUD917535 ODO917535:ODZ917535 ONK917535:ONV917535 OXG917535:OXR917535 PHC917535:PHN917535 PQY917535:PRJ917535 QAU917535:QBF917535 QKQ917535:QLB917535 QUM917535:QUX917535 REI917535:RET917535 ROE917535:ROP917535 RYA917535:RYL917535 SHW917535:SIH917535 SRS917535:SSD917535 TBO917535:TBZ917535 TLK917535:TLV917535 TVG917535:TVR917535 UFC917535:UFN917535 UOY917535:UPJ917535 UYU917535:UZF917535 VIQ917535:VJB917535 VSM917535:VSX917535 WCI917535:WCT917535 WME917535:WMP917535 WWA917535:WWL917535 S983071:AD983071 JO983071:JZ983071 TK983071:TV983071 ADG983071:ADR983071 ANC983071:ANN983071 AWY983071:AXJ983071 BGU983071:BHF983071 BQQ983071:BRB983071 CAM983071:CAX983071 CKI983071:CKT983071 CUE983071:CUP983071 DEA983071:DEL983071 DNW983071:DOH983071 DXS983071:DYD983071 EHO983071:EHZ983071 ERK983071:ERV983071 FBG983071:FBR983071 FLC983071:FLN983071 FUY983071:FVJ983071 GEU983071:GFF983071 GOQ983071:GPB983071 GYM983071:GYX983071 HII983071:HIT983071 HSE983071:HSP983071 ICA983071:ICL983071 ILW983071:IMH983071 IVS983071:IWD983071 JFO983071:JFZ983071 JPK983071:JPV983071 JZG983071:JZR983071 KJC983071:KJN983071 KSY983071:KTJ983071 LCU983071:LDF983071 LMQ983071:LNB983071 LWM983071:LWX983071 MGI983071:MGT983071 MQE983071:MQP983071 NAA983071:NAL983071 NJW983071:NKH983071 NTS983071:NUD983071 ODO983071:ODZ983071 ONK983071:ONV983071 OXG983071:OXR983071 PHC983071:PHN983071 PQY983071:PRJ983071 QAU983071:QBF983071 QKQ983071:QLB983071 QUM983071:QUX983071 REI983071:RET983071 ROE983071:ROP983071 RYA983071:RYL983071 SHW983071:SIH983071 SRS983071:SSD983071 TBO983071:TBZ983071 TLK983071:TLV983071 TVG983071:TVR983071 UFC983071:UFN983071 UOY983071:UPJ983071 UYU983071:UZF983071 VIQ983071:VJB983071 VSM983071:VSX983071 WCI983071:WCT983071 WME983071:WMP983071 WWA983071:WWL983071 S20:AD20 JO20:JZ20 TK20:TV20 ADG20:ADR20 ANC20:ANN20 AWY20:AXJ20 BGU20:BHF20 BQQ20:BRB20 CAM20:CAX20 CKI20:CKT20 CUE20:CUP20 DEA20:DEL20 DNW20:DOH20 DXS20:DYD20 EHO20:EHZ20 ERK20:ERV20 FBG20:FBR20 FLC20:FLN20 FUY20:FVJ20 GEU20:GFF20 GOQ20:GPB20 GYM20:GYX20 HII20:HIT20 HSE20:HSP20 ICA20:ICL20 ILW20:IMH20 IVS20:IWD20 JFO20:JFZ20 JPK20:JPV20 JZG20:JZR20 KJC20:KJN20 KSY20:KTJ20 LCU20:LDF20 LMQ20:LNB20 LWM20:LWX20 MGI20:MGT20 MQE20:MQP20 NAA20:NAL20 NJW20:NKH20 NTS20:NUD20 ODO20:ODZ20 ONK20:ONV20 OXG20:OXR20 PHC20:PHN20 PQY20:PRJ20 QAU20:QBF20 QKQ20:QLB20 QUM20:QUX20 REI20:RET20 ROE20:ROP20 RYA20:RYL20 SHW20:SIH20 SRS20:SSD20 TBO20:TBZ20 TLK20:TLV20 TVG20:TVR20 UFC20:UFN20 UOY20:UPJ20 UYU20:UZF20 VIQ20:VJB20 VSM20:VSX20 WCI20:WCT20 WME20:WMP20 WWA20:WWL20 S65570:AD65570 JO65570:JZ65570 TK65570:TV65570 ADG65570:ADR65570 ANC65570:ANN65570 AWY65570:AXJ65570 BGU65570:BHF65570 BQQ65570:BRB65570 CAM65570:CAX65570 CKI65570:CKT65570 CUE65570:CUP65570 DEA65570:DEL65570 DNW65570:DOH65570 DXS65570:DYD65570 EHO65570:EHZ65570 ERK65570:ERV65570 FBG65570:FBR65570 FLC65570:FLN65570 FUY65570:FVJ65570 GEU65570:GFF65570 GOQ65570:GPB65570 GYM65570:GYX65570 HII65570:HIT65570 HSE65570:HSP65570 ICA65570:ICL65570 ILW65570:IMH65570 IVS65570:IWD65570 JFO65570:JFZ65570 JPK65570:JPV65570 JZG65570:JZR65570 KJC65570:KJN65570 KSY65570:KTJ65570 LCU65570:LDF65570 LMQ65570:LNB65570 LWM65570:LWX65570 MGI65570:MGT65570 MQE65570:MQP65570 NAA65570:NAL65570 NJW65570:NKH65570 NTS65570:NUD65570 ODO65570:ODZ65570 ONK65570:ONV65570 OXG65570:OXR65570 PHC65570:PHN65570 PQY65570:PRJ65570 QAU65570:QBF65570 QKQ65570:QLB65570 QUM65570:QUX65570 REI65570:RET65570 ROE65570:ROP65570 RYA65570:RYL65570 SHW65570:SIH65570 SRS65570:SSD65570 TBO65570:TBZ65570 TLK65570:TLV65570 TVG65570:TVR65570 UFC65570:UFN65570 UOY65570:UPJ65570 UYU65570:UZF65570 VIQ65570:VJB65570 VSM65570:VSX65570 WCI65570:WCT65570 WME65570:WMP65570 WWA65570:WWL65570 S131106:AD131106 JO131106:JZ131106 TK131106:TV131106 ADG131106:ADR131106 ANC131106:ANN131106 AWY131106:AXJ131106 BGU131106:BHF131106 BQQ131106:BRB131106 CAM131106:CAX131106 CKI131106:CKT131106 CUE131106:CUP131106 DEA131106:DEL131106 DNW131106:DOH131106 DXS131106:DYD131106 EHO131106:EHZ131106 ERK131106:ERV131106 FBG131106:FBR131106 FLC131106:FLN131106 FUY131106:FVJ131106 GEU131106:GFF131106 GOQ131106:GPB131106 GYM131106:GYX131106 HII131106:HIT131106 HSE131106:HSP131106 ICA131106:ICL131106 ILW131106:IMH131106 IVS131106:IWD131106 JFO131106:JFZ131106 JPK131106:JPV131106 JZG131106:JZR131106 KJC131106:KJN131106 KSY131106:KTJ131106 LCU131106:LDF131106 LMQ131106:LNB131106 LWM131106:LWX131106 MGI131106:MGT131106 MQE131106:MQP131106 NAA131106:NAL131106 NJW131106:NKH131106 NTS131106:NUD131106 ODO131106:ODZ131106 ONK131106:ONV131106 OXG131106:OXR131106 PHC131106:PHN131106 PQY131106:PRJ131106 QAU131106:QBF131106 QKQ131106:QLB131106 QUM131106:QUX131106 REI131106:RET131106 ROE131106:ROP131106 RYA131106:RYL131106 SHW131106:SIH131106 SRS131106:SSD131106 TBO131106:TBZ131106 TLK131106:TLV131106 TVG131106:TVR131106 UFC131106:UFN131106 UOY131106:UPJ131106 UYU131106:UZF131106 VIQ131106:VJB131106 VSM131106:VSX131106 WCI131106:WCT131106 WME131106:WMP131106 WWA131106:WWL131106 S196642:AD196642 JO196642:JZ196642 TK196642:TV196642 ADG196642:ADR196642 ANC196642:ANN196642 AWY196642:AXJ196642 BGU196642:BHF196642 BQQ196642:BRB196642 CAM196642:CAX196642 CKI196642:CKT196642 CUE196642:CUP196642 DEA196642:DEL196642 DNW196642:DOH196642 DXS196642:DYD196642 EHO196642:EHZ196642 ERK196642:ERV196642 FBG196642:FBR196642 FLC196642:FLN196642 FUY196642:FVJ196642 GEU196642:GFF196642 GOQ196642:GPB196642 GYM196642:GYX196642 HII196642:HIT196642 HSE196642:HSP196642 ICA196642:ICL196642 ILW196642:IMH196642 IVS196642:IWD196642 JFO196642:JFZ196642 JPK196642:JPV196642 JZG196642:JZR196642 KJC196642:KJN196642 KSY196642:KTJ196642 LCU196642:LDF196642 LMQ196642:LNB196642 LWM196642:LWX196642 MGI196642:MGT196642 MQE196642:MQP196642 NAA196642:NAL196642 NJW196642:NKH196642 NTS196642:NUD196642 ODO196642:ODZ196642 ONK196642:ONV196642 OXG196642:OXR196642 PHC196642:PHN196642 PQY196642:PRJ196642 QAU196642:QBF196642 QKQ196642:QLB196642 QUM196642:QUX196642 REI196642:RET196642 ROE196642:ROP196642 RYA196642:RYL196642 SHW196642:SIH196642 SRS196642:SSD196642 TBO196642:TBZ196642 TLK196642:TLV196642 TVG196642:TVR196642 UFC196642:UFN196642 UOY196642:UPJ196642 UYU196642:UZF196642 VIQ196642:VJB196642 VSM196642:VSX196642 WCI196642:WCT196642 WME196642:WMP196642 WWA196642:WWL196642 S262178:AD262178 JO262178:JZ262178 TK262178:TV262178 ADG262178:ADR262178 ANC262178:ANN262178 AWY262178:AXJ262178 BGU262178:BHF262178 BQQ262178:BRB262178 CAM262178:CAX262178 CKI262178:CKT262178 CUE262178:CUP262178 DEA262178:DEL262178 DNW262178:DOH262178 DXS262178:DYD262178 EHO262178:EHZ262178 ERK262178:ERV262178 FBG262178:FBR262178 FLC262178:FLN262178 FUY262178:FVJ262178 GEU262178:GFF262178 GOQ262178:GPB262178 GYM262178:GYX262178 HII262178:HIT262178 HSE262178:HSP262178 ICA262178:ICL262178 ILW262178:IMH262178 IVS262178:IWD262178 JFO262178:JFZ262178 JPK262178:JPV262178 JZG262178:JZR262178 KJC262178:KJN262178 KSY262178:KTJ262178 LCU262178:LDF262178 LMQ262178:LNB262178 LWM262178:LWX262178 MGI262178:MGT262178 MQE262178:MQP262178 NAA262178:NAL262178 NJW262178:NKH262178 NTS262178:NUD262178 ODO262178:ODZ262178 ONK262178:ONV262178 OXG262178:OXR262178 PHC262178:PHN262178 PQY262178:PRJ262178 QAU262178:QBF262178 QKQ262178:QLB262178 QUM262178:QUX262178 REI262178:RET262178 ROE262178:ROP262178 RYA262178:RYL262178 SHW262178:SIH262178 SRS262178:SSD262178 TBO262178:TBZ262178 TLK262178:TLV262178 TVG262178:TVR262178 UFC262178:UFN262178 UOY262178:UPJ262178 UYU262178:UZF262178 VIQ262178:VJB262178 VSM262178:VSX262178 WCI262178:WCT262178 WME262178:WMP262178 WWA262178:WWL262178 S327714:AD327714 JO327714:JZ327714 TK327714:TV327714 ADG327714:ADR327714 ANC327714:ANN327714 AWY327714:AXJ327714 BGU327714:BHF327714 BQQ327714:BRB327714 CAM327714:CAX327714 CKI327714:CKT327714 CUE327714:CUP327714 DEA327714:DEL327714 DNW327714:DOH327714 DXS327714:DYD327714 EHO327714:EHZ327714 ERK327714:ERV327714 FBG327714:FBR327714 FLC327714:FLN327714 FUY327714:FVJ327714 GEU327714:GFF327714 GOQ327714:GPB327714 GYM327714:GYX327714 HII327714:HIT327714 HSE327714:HSP327714 ICA327714:ICL327714 ILW327714:IMH327714 IVS327714:IWD327714 JFO327714:JFZ327714 JPK327714:JPV327714 JZG327714:JZR327714 KJC327714:KJN327714 KSY327714:KTJ327714 LCU327714:LDF327714 LMQ327714:LNB327714 LWM327714:LWX327714 MGI327714:MGT327714 MQE327714:MQP327714 NAA327714:NAL327714 NJW327714:NKH327714 NTS327714:NUD327714 ODO327714:ODZ327714 ONK327714:ONV327714 OXG327714:OXR327714 PHC327714:PHN327714 PQY327714:PRJ327714 QAU327714:QBF327714 QKQ327714:QLB327714 QUM327714:QUX327714 REI327714:RET327714 ROE327714:ROP327714 RYA327714:RYL327714 SHW327714:SIH327714 SRS327714:SSD327714 TBO327714:TBZ327714 TLK327714:TLV327714 TVG327714:TVR327714 UFC327714:UFN327714 UOY327714:UPJ327714 UYU327714:UZF327714 VIQ327714:VJB327714 VSM327714:VSX327714 WCI327714:WCT327714 WME327714:WMP327714 WWA327714:WWL327714 S393250:AD393250 JO393250:JZ393250 TK393250:TV393250 ADG393250:ADR393250 ANC393250:ANN393250 AWY393250:AXJ393250 BGU393250:BHF393250 BQQ393250:BRB393250 CAM393250:CAX393250 CKI393250:CKT393250 CUE393250:CUP393250 DEA393250:DEL393250 DNW393250:DOH393250 DXS393250:DYD393250 EHO393250:EHZ393250 ERK393250:ERV393250 FBG393250:FBR393250 FLC393250:FLN393250 FUY393250:FVJ393250 GEU393250:GFF393250 GOQ393250:GPB393250 GYM393250:GYX393250 HII393250:HIT393250 HSE393250:HSP393250 ICA393250:ICL393250 ILW393250:IMH393250 IVS393250:IWD393250 JFO393250:JFZ393250 JPK393250:JPV393250 JZG393250:JZR393250 KJC393250:KJN393250 KSY393250:KTJ393250 LCU393250:LDF393250 LMQ393250:LNB393250 LWM393250:LWX393250 MGI393250:MGT393250 MQE393250:MQP393250 NAA393250:NAL393250 NJW393250:NKH393250 NTS393250:NUD393250 ODO393250:ODZ393250 ONK393250:ONV393250 OXG393250:OXR393250 PHC393250:PHN393250 PQY393250:PRJ393250 QAU393250:QBF393250 QKQ393250:QLB393250 QUM393250:QUX393250 REI393250:RET393250 ROE393250:ROP393250 RYA393250:RYL393250 SHW393250:SIH393250 SRS393250:SSD393250 TBO393250:TBZ393250 TLK393250:TLV393250 TVG393250:TVR393250 UFC393250:UFN393250 UOY393250:UPJ393250 UYU393250:UZF393250 VIQ393250:VJB393250 VSM393250:VSX393250 WCI393250:WCT393250 WME393250:WMP393250 WWA393250:WWL393250 S458786:AD458786 JO458786:JZ458786 TK458786:TV458786 ADG458786:ADR458786 ANC458786:ANN458786 AWY458786:AXJ458786 BGU458786:BHF458786 BQQ458786:BRB458786 CAM458786:CAX458786 CKI458786:CKT458786 CUE458786:CUP458786 DEA458786:DEL458786 DNW458786:DOH458786 DXS458786:DYD458786 EHO458786:EHZ458786 ERK458786:ERV458786 FBG458786:FBR458786 FLC458786:FLN458786 FUY458786:FVJ458786 GEU458786:GFF458786 GOQ458786:GPB458786 GYM458786:GYX458786 HII458786:HIT458786 HSE458786:HSP458786 ICA458786:ICL458786 ILW458786:IMH458786 IVS458786:IWD458786 JFO458786:JFZ458786 JPK458786:JPV458786 JZG458786:JZR458786 KJC458786:KJN458786 KSY458786:KTJ458786 LCU458786:LDF458786 LMQ458786:LNB458786 LWM458786:LWX458786 MGI458786:MGT458786 MQE458786:MQP458786 NAA458786:NAL458786 NJW458786:NKH458786 NTS458786:NUD458786 ODO458786:ODZ458786 ONK458786:ONV458786 OXG458786:OXR458786 PHC458786:PHN458786 PQY458786:PRJ458786 QAU458786:QBF458786 QKQ458786:QLB458786 QUM458786:QUX458786 REI458786:RET458786 ROE458786:ROP458786 RYA458786:RYL458786 SHW458786:SIH458786 SRS458786:SSD458786 TBO458786:TBZ458786 TLK458786:TLV458786 TVG458786:TVR458786 UFC458786:UFN458786 UOY458786:UPJ458786 UYU458786:UZF458786 VIQ458786:VJB458786 VSM458786:VSX458786 WCI458786:WCT458786 WME458786:WMP458786 WWA458786:WWL458786 S524322:AD524322 JO524322:JZ524322 TK524322:TV524322 ADG524322:ADR524322 ANC524322:ANN524322 AWY524322:AXJ524322 BGU524322:BHF524322 BQQ524322:BRB524322 CAM524322:CAX524322 CKI524322:CKT524322 CUE524322:CUP524322 DEA524322:DEL524322 DNW524322:DOH524322 DXS524322:DYD524322 EHO524322:EHZ524322 ERK524322:ERV524322 FBG524322:FBR524322 FLC524322:FLN524322 FUY524322:FVJ524322 GEU524322:GFF524322 GOQ524322:GPB524322 GYM524322:GYX524322 HII524322:HIT524322 HSE524322:HSP524322 ICA524322:ICL524322 ILW524322:IMH524322 IVS524322:IWD524322 JFO524322:JFZ524322 JPK524322:JPV524322 JZG524322:JZR524322 KJC524322:KJN524322 KSY524322:KTJ524322 LCU524322:LDF524322 LMQ524322:LNB524322 LWM524322:LWX524322 MGI524322:MGT524322 MQE524322:MQP524322 NAA524322:NAL524322 NJW524322:NKH524322 NTS524322:NUD524322 ODO524322:ODZ524322 ONK524322:ONV524322 OXG524322:OXR524322 PHC524322:PHN524322 PQY524322:PRJ524322 QAU524322:QBF524322 QKQ524322:QLB524322 QUM524322:QUX524322 REI524322:RET524322 ROE524322:ROP524322 RYA524322:RYL524322 SHW524322:SIH524322 SRS524322:SSD524322 TBO524322:TBZ524322 TLK524322:TLV524322 TVG524322:TVR524322 UFC524322:UFN524322 UOY524322:UPJ524322 UYU524322:UZF524322 VIQ524322:VJB524322 VSM524322:VSX524322 WCI524322:WCT524322 WME524322:WMP524322 WWA524322:WWL524322 S589858:AD589858 JO589858:JZ589858 TK589858:TV589858 ADG589858:ADR589858 ANC589858:ANN589858 AWY589858:AXJ589858 BGU589858:BHF589858 BQQ589858:BRB589858 CAM589858:CAX589858 CKI589858:CKT589858 CUE589858:CUP589858 DEA589858:DEL589858 DNW589858:DOH589858 DXS589858:DYD589858 EHO589858:EHZ589858 ERK589858:ERV589858 FBG589858:FBR589858 FLC589858:FLN589858 FUY589858:FVJ589858 GEU589858:GFF589858 GOQ589858:GPB589858 GYM589858:GYX589858 HII589858:HIT589858 HSE589858:HSP589858 ICA589858:ICL589858 ILW589858:IMH589858 IVS589858:IWD589858 JFO589858:JFZ589858 JPK589858:JPV589858 JZG589858:JZR589858 KJC589858:KJN589858 KSY589858:KTJ589858 LCU589858:LDF589858 LMQ589858:LNB589858 LWM589858:LWX589858 MGI589858:MGT589858 MQE589858:MQP589858 NAA589858:NAL589858 NJW589858:NKH589858 NTS589858:NUD589858 ODO589858:ODZ589858 ONK589858:ONV589858 OXG589858:OXR589858 PHC589858:PHN589858 PQY589858:PRJ589858 QAU589858:QBF589858 QKQ589858:QLB589858 QUM589858:QUX589858 REI589858:RET589858 ROE589858:ROP589858 RYA589858:RYL589858 SHW589858:SIH589858 SRS589858:SSD589858 TBO589858:TBZ589858 TLK589858:TLV589858 TVG589858:TVR589858 UFC589858:UFN589858 UOY589858:UPJ589858 UYU589858:UZF589858 VIQ589858:VJB589858 VSM589858:VSX589858 WCI589858:WCT589858 WME589858:WMP589858 WWA589858:WWL589858 S655394:AD655394 JO655394:JZ655394 TK655394:TV655394 ADG655394:ADR655394 ANC655394:ANN655394 AWY655394:AXJ655394 BGU655394:BHF655394 BQQ655394:BRB655394 CAM655394:CAX655394 CKI655394:CKT655394 CUE655394:CUP655394 DEA655394:DEL655394 DNW655394:DOH655394 DXS655394:DYD655394 EHO655394:EHZ655394 ERK655394:ERV655394 FBG655394:FBR655394 FLC655394:FLN655394 FUY655394:FVJ655394 GEU655394:GFF655394 GOQ655394:GPB655394 GYM655394:GYX655394 HII655394:HIT655394 HSE655394:HSP655394 ICA655394:ICL655394 ILW655394:IMH655394 IVS655394:IWD655394 JFO655394:JFZ655394 JPK655394:JPV655394 JZG655394:JZR655394 KJC655394:KJN655394 KSY655394:KTJ655394 LCU655394:LDF655394 LMQ655394:LNB655394 LWM655394:LWX655394 MGI655394:MGT655394 MQE655394:MQP655394 NAA655394:NAL655394 NJW655394:NKH655394 NTS655394:NUD655394 ODO655394:ODZ655394 ONK655394:ONV655394 OXG655394:OXR655394 PHC655394:PHN655394 PQY655394:PRJ655394 QAU655394:QBF655394 QKQ655394:QLB655394 QUM655394:QUX655394 REI655394:RET655394 ROE655394:ROP655394 RYA655394:RYL655394 SHW655394:SIH655394 SRS655394:SSD655394 TBO655394:TBZ655394 TLK655394:TLV655394 TVG655394:TVR655394 UFC655394:UFN655394 UOY655394:UPJ655394 UYU655394:UZF655394 VIQ655394:VJB655394 VSM655394:VSX655394 WCI655394:WCT655394 WME655394:WMP655394 WWA655394:WWL655394 S720930:AD720930 JO720930:JZ720930 TK720930:TV720930 ADG720930:ADR720930 ANC720930:ANN720930 AWY720930:AXJ720930 BGU720930:BHF720930 BQQ720930:BRB720930 CAM720930:CAX720930 CKI720930:CKT720930 CUE720930:CUP720930 DEA720930:DEL720930 DNW720930:DOH720930 DXS720930:DYD720930 EHO720930:EHZ720930 ERK720930:ERV720930 FBG720930:FBR720930 FLC720930:FLN720930 FUY720930:FVJ720930 GEU720930:GFF720930 GOQ720930:GPB720930 GYM720930:GYX720930 HII720930:HIT720930 HSE720930:HSP720930 ICA720930:ICL720930 ILW720930:IMH720930 IVS720930:IWD720930 JFO720930:JFZ720930 JPK720930:JPV720930 JZG720930:JZR720930 KJC720930:KJN720930 KSY720930:KTJ720930 LCU720930:LDF720930 LMQ720930:LNB720930 LWM720930:LWX720930 MGI720930:MGT720930 MQE720930:MQP720930 NAA720930:NAL720930 NJW720930:NKH720930 NTS720930:NUD720930 ODO720930:ODZ720930 ONK720930:ONV720930 OXG720930:OXR720930 PHC720930:PHN720930 PQY720930:PRJ720930 QAU720930:QBF720930 QKQ720930:QLB720930 QUM720930:QUX720930 REI720930:RET720930 ROE720930:ROP720930 RYA720930:RYL720930 SHW720930:SIH720930 SRS720930:SSD720930 TBO720930:TBZ720930 TLK720930:TLV720930 TVG720930:TVR720930 UFC720930:UFN720930 UOY720930:UPJ720930 UYU720930:UZF720930 VIQ720930:VJB720930 VSM720930:VSX720930 WCI720930:WCT720930 WME720930:WMP720930 WWA720930:WWL720930 S786466:AD786466 JO786466:JZ786466 TK786466:TV786466 ADG786466:ADR786466 ANC786466:ANN786466 AWY786466:AXJ786466 BGU786466:BHF786466 BQQ786466:BRB786466 CAM786466:CAX786466 CKI786466:CKT786466 CUE786466:CUP786466 DEA786466:DEL786466 DNW786466:DOH786466 DXS786466:DYD786466 EHO786466:EHZ786466 ERK786466:ERV786466 FBG786466:FBR786466 FLC786466:FLN786466 FUY786466:FVJ786466 GEU786466:GFF786466 GOQ786466:GPB786466 GYM786466:GYX786466 HII786466:HIT786466 HSE786466:HSP786466 ICA786466:ICL786466 ILW786466:IMH786466 IVS786466:IWD786466 JFO786466:JFZ786466 JPK786466:JPV786466 JZG786466:JZR786466 KJC786466:KJN786466 KSY786466:KTJ786466 LCU786466:LDF786466 LMQ786466:LNB786466 LWM786466:LWX786466 MGI786466:MGT786466 MQE786466:MQP786466 NAA786466:NAL786466 NJW786466:NKH786466 NTS786466:NUD786466 ODO786466:ODZ786466 ONK786466:ONV786466 OXG786466:OXR786466 PHC786466:PHN786466 PQY786466:PRJ786466 QAU786466:QBF786466 QKQ786466:QLB786466 QUM786466:QUX786466 REI786466:RET786466 ROE786466:ROP786466 RYA786466:RYL786466 SHW786466:SIH786466 SRS786466:SSD786466 TBO786466:TBZ786466 TLK786466:TLV786466 TVG786466:TVR786466 UFC786466:UFN786466 UOY786466:UPJ786466 UYU786466:UZF786466 VIQ786466:VJB786466 VSM786466:VSX786466 WCI786466:WCT786466 WME786466:WMP786466 WWA786466:WWL786466 S852002:AD852002 JO852002:JZ852002 TK852002:TV852002 ADG852002:ADR852002 ANC852002:ANN852002 AWY852002:AXJ852002 BGU852002:BHF852002 BQQ852002:BRB852002 CAM852002:CAX852002 CKI852002:CKT852002 CUE852002:CUP852002 DEA852002:DEL852002 DNW852002:DOH852002 DXS852002:DYD852002 EHO852002:EHZ852002 ERK852002:ERV852002 FBG852002:FBR852002 FLC852002:FLN852002 FUY852002:FVJ852002 GEU852002:GFF852002 GOQ852002:GPB852002 GYM852002:GYX852002 HII852002:HIT852002 HSE852002:HSP852002 ICA852002:ICL852002 ILW852002:IMH852002 IVS852002:IWD852002 JFO852002:JFZ852002 JPK852002:JPV852002 JZG852002:JZR852002 KJC852002:KJN852002 KSY852002:KTJ852002 LCU852002:LDF852002 LMQ852002:LNB852002 LWM852002:LWX852002 MGI852002:MGT852002 MQE852002:MQP852002 NAA852002:NAL852002 NJW852002:NKH852002 NTS852002:NUD852002 ODO852002:ODZ852002 ONK852002:ONV852002 OXG852002:OXR852002 PHC852002:PHN852002 PQY852002:PRJ852002 QAU852002:QBF852002 QKQ852002:QLB852002 QUM852002:QUX852002 REI852002:RET852002 ROE852002:ROP852002 RYA852002:RYL852002 SHW852002:SIH852002 SRS852002:SSD852002 TBO852002:TBZ852002 TLK852002:TLV852002 TVG852002:TVR852002 UFC852002:UFN852002 UOY852002:UPJ852002 UYU852002:UZF852002 VIQ852002:VJB852002 VSM852002:VSX852002 WCI852002:WCT852002 WME852002:WMP852002 WWA852002:WWL852002 S917538:AD917538 JO917538:JZ917538 TK917538:TV917538 ADG917538:ADR917538 ANC917538:ANN917538 AWY917538:AXJ917538 BGU917538:BHF917538 BQQ917538:BRB917538 CAM917538:CAX917538 CKI917538:CKT917538 CUE917538:CUP917538 DEA917538:DEL917538 DNW917538:DOH917538 DXS917538:DYD917538 EHO917538:EHZ917538 ERK917538:ERV917538 FBG917538:FBR917538 FLC917538:FLN917538 FUY917538:FVJ917538 GEU917538:GFF917538 GOQ917538:GPB917538 GYM917538:GYX917538 HII917538:HIT917538 HSE917538:HSP917538 ICA917538:ICL917538 ILW917538:IMH917538 IVS917538:IWD917538 JFO917538:JFZ917538 JPK917538:JPV917538 JZG917538:JZR917538 KJC917538:KJN917538 KSY917538:KTJ917538 LCU917538:LDF917538 LMQ917538:LNB917538 LWM917538:LWX917538 MGI917538:MGT917538 MQE917538:MQP917538 NAA917538:NAL917538 NJW917538:NKH917538 NTS917538:NUD917538 ODO917538:ODZ917538 ONK917538:ONV917538 OXG917538:OXR917538 PHC917538:PHN917538 PQY917538:PRJ917538 QAU917538:QBF917538 QKQ917538:QLB917538 QUM917538:QUX917538 REI917538:RET917538 ROE917538:ROP917538 RYA917538:RYL917538 SHW917538:SIH917538 SRS917538:SSD917538 TBO917538:TBZ917538 TLK917538:TLV917538 TVG917538:TVR917538 UFC917538:UFN917538 UOY917538:UPJ917538 UYU917538:UZF917538 VIQ917538:VJB917538 VSM917538:VSX917538 WCI917538:WCT917538 WME917538:WMP917538 WWA917538:WWL917538 S983074:AD983074 JO983074:JZ983074 TK983074:TV983074 ADG983074:ADR983074 ANC983074:ANN983074 AWY983074:AXJ983074 BGU983074:BHF983074 BQQ983074:BRB983074 CAM983074:CAX983074 CKI983074:CKT983074 CUE983074:CUP983074 DEA983074:DEL983074 DNW983074:DOH983074 DXS983074:DYD983074 EHO983074:EHZ983074 ERK983074:ERV983074 FBG983074:FBR983074 FLC983074:FLN983074 FUY983074:FVJ983074 GEU983074:GFF983074 GOQ983074:GPB983074 GYM983074:GYX983074 HII983074:HIT983074 HSE983074:HSP983074 ICA983074:ICL983074 ILW983074:IMH983074 IVS983074:IWD983074 JFO983074:JFZ983074 JPK983074:JPV983074 JZG983074:JZR983074 KJC983074:KJN983074 KSY983074:KTJ983074 LCU983074:LDF983074 LMQ983074:LNB983074 LWM983074:LWX983074 MGI983074:MGT983074 MQE983074:MQP983074 NAA983074:NAL983074 NJW983074:NKH983074 NTS983074:NUD983074 ODO983074:ODZ983074 ONK983074:ONV983074 OXG983074:OXR983074 PHC983074:PHN983074 PQY983074:PRJ983074 QAU983074:QBF983074 QKQ983074:QLB983074 QUM983074:QUX983074 REI983074:RET983074 ROE983074:ROP983074 RYA983074:RYL983074 SHW983074:SIH983074 SRS983074:SSD983074 TBO983074:TBZ983074 TLK983074:TLV983074 TVG983074:TVR983074 UFC983074:UFN983074 UOY983074:UPJ983074 UYU983074:UZF983074 VIQ983074:VJB983074 VSM983074:VSX983074 WCI983074:WCT983074 WME983074:WMP983074 WWA983074:WWL983074 D23 IY23 SU23 ACQ23 AMM23 AWI23 BGE23 BQA23 BZW23 CJS23 CTO23 DDK23 DNG23 DXC23 EGY23 EQU23 FAQ23 FKM23 FUI23 GEE23 GOA23 GXW23 HHS23 HRO23 IBK23 ILG23 IVC23 JEY23 JOU23 JYQ23 KIM23 KSI23 LCE23 LMA23 LVW23 MFS23 MPO23 MZK23 NJG23 NTC23 OCY23 OMU23 OWQ23 PGM23 PQI23 QAE23 QKA23 QTW23 RDS23 RNO23 RXK23 SHG23 SRC23 TAY23 TKU23 TUQ23 UEM23 UOI23 UYE23 VIA23 VRW23 WBS23 WLO23 WVK23 D65573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D131109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D196645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D262181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D327717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D393253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D458789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D524325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D589861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D655397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D720933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D786469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D852005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D917541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D983077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S23:AD23 JO23:JZ23 TK23:TV23 ADG23:ADR23 ANC23:ANN23 AWY23:AXJ23 BGU23:BHF23 BQQ23:BRB23 CAM23:CAX23 CKI23:CKT23 CUE23:CUP23 DEA23:DEL23 DNW23:DOH23 DXS23:DYD23 EHO23:EHZ23 ERK23:ERV23 FBG23:FBR23 FLC23:FLN23 FUY23:FVJ23 GEU23:GFF23 GOQ23:GPB23 GYM23:GYX23 HII23:HIT23 HSE23:HSP23 ICA23:ICL23 ILW23:IMH23 IVS23:IWD23 JFO23:JFZ23 JPK23:JPV23 JZG23:JZR23 KJC23:KJN23 KSY23:KTJ23 LCU23:LDF23 LMQ23:LNB23 LWM23:LWX23 MGI23:MGT23 MQE23:MQP23 NAA23:NAL23 NJW23:NKH23 NTS23:NUD23 ODO23:ODZ23 ONK23:ONV23 OXG23:OXR23 PHC23:PHN23 PQY23:PRJ23 QAU23:QBF23 QKQ23:QLB23 QUM23:QUX23 REI23:RET23 ROE23:ROP23 RYA23:RYL23 SHW23:SIH23 SRS23:SSD23 TBO23:TBZ23 TLK23:TLV23 TVG23:TVR23 UFC23:UFN23 UOY23:UPJ23 UYU23:UZF23 VIQ23:VJB23 VSM23:VSX23 WCI23:WCT23 WME23:WMP23 WWA23:WWL23 S65573:AD65573 JO65573:JZ65573 TK65573:TV65573 ADG65573:ADR65573 ANC65573:ANN65573 AWY65573:AXJ65573 BGU65573:BHF65573 BQQ65573:BRB65573 CAM65573:CAX65573 CKI65573:CKT65573 CUE65573:CUP65573 DEA65573:DEL65573 DNW65573:DOH65573 DXS65573:DYD65573 EHO65573:EHZ65573 ERK65573:ERV65573 FBG65573:FBR65573 FLC65573:FLN65573 FUY65573:FVJ65573 GEU65573:GFF65573 GOQ65573:GPB65573 GYM65573:GYX65573 HII65573:HIT65573 HSE65573:HSP65573 ICA65573:ICL65573 ILW65573:IMH65573 IVS65573:IWD65573 JFO65573:JFZ65573 JPK65573:JPV65573 JZG65573:JZR65573 KJC65573:KJN65573 KSY65573:KTJ65573 LCU65573:LDF65573 LMQ65573:LNB65573 LWM65573:LWX65573 MGI65573:MGT65573 MQE65573:MQP65573 NAA65573:NAL65573 NJW65573:NKH65573 NTS65573:NUD65573 ODO65573:ODZ65573 ONK65573:ONV65573 OXG65573:OXR65573 PHC65573:PHN65573 PQY65573:PRJ65573 QAU65573:QBF65573 QKQ65573:QLB65573 QUM65573:QUX65573 REI65573:RET65573 ROE65573:ROP65573 RYA65573:RYL65573 SHW65573:SIH65573 SRS65573:SSD65573 TBO65573:TBZ65573 TLK65573:TLV65573 TVG65573:TVR65573 UFC65573:UFN65573 UOY65573:UPJ65573 UYU65573:UZF65573 VIQ65573:VJB65573 VSM65573:VSX65573 WCI65573:WCT65573 WME65573:WMP65573 WWA65573:WWL65573 S131109:AD131109 JO131109:JZ131109 TK131109:TV131109 ADG131109:ADR131109 ANC131109:ANN131109 AWY131109:AXJ131109 BGU131109:BHF131109 BQQ131109:BRB131109 CAM131109:CAX131109 CKI131109:CKT131109 CUE131109:CUP131109 DEA131109:DEL131109 DNW131109:DOH131109 DXS131109:DYD131109 EHO131109:EHZ131109 ERK131109:ERV131109 FBG131109:FBR131109 FLC131109:FLN131109 FUY131109:FVJ131109 GEU131109:GFF131109 GOQ131109:GPB131109 GYM131109:GYX131109 HII131109:HIT131109 HSE131109:HSP131109 ICA131109:ICL131109 ILW131109:IMH131109 IVS131109:IWD131109 JFO131109:JFZ131109 JPK131109:JPV131109 JZG131109:JZR131109 KJC131109:KJN131109 KSY131109:KTJ131109 LCU131109:LDF131109 LMQ131109:LNB131109 LWM131109:LWX131109 MGI131109:MGT131109 MQE131109:MQP131109 NAA131109:NAL131109 NJW131109:NKH131109 NTS131109:NUD131109 ODO131109:ODZ131109 ONK131109:ONV131109 OXG131109:OXR131109 PHC131109:PHN131109 PQY131109:PRJ131109 QAU131109:QBF131109 QKQ131109:QLB131109 QUM131109:QUX131109 REI131109:RET131109 ROE131109:ROP131109 RYA131109:RYL131109 SHW131109:SIH131109 SRS131109:SSD131109 TBO131109:TBZ131109 TLK131109:TLV131109 TVG131109:TVR131109 UFC131109:UFN131109 UOY131109:UPJ131109 UYU131109:UZF131109 VIQ131109:VJB131109 VSM131109:VSX131109 WCI131109:WCT131109 WME131109:WMP131109 WWA131109:WWL131109 S196645:AD196645 JO196645:JZ196645 TK196645:TV196645 ADG196645:ADR196645 ANC196645:ANN196645 AWY196645:AXJ196645 BGU196645:BHF196645 BQQ196645:BRB196645 CAM196645:CAX196645 CKI196645:CKT196645 CUE196645:CUP196645 DEA196645:DEL196645 DNW196645:DOH196645 DXS196645:DYD196645 EHO196645:EHZ196645 ERK196645:ERV196645 FBG196645:FBR196645 FLC196645:FLN196645 FUY196645:FVJ196645 GEU196645:GFF196645 GOQ196645:GPB196645 GYM196645:GYX196645 HII196645:HIT196645 HSE196645:HSP196645 ICA196645:ICL196645 ILW196645:IMH196645 IVS196645:IWD196645 JFO196645:JFZ196645 JPK196645:JPV196645 JZG196645:JZR196645 KJC196645:KJN196645 KSY196645:KTJ196645 LCU196645:LDF196645 LMQ196645:LNB196645 LWM196645:LWX196645 MGI196645:MGT196645 MQE196645:MQP196645 NAA196645:NAL196645 NJW196645:NKH196645 NTS196645:NUD196645 ODO196645:ODZ196645 ONK196645:ONV196645 OXG196645:OXR196645 PHC196645:PHN196645 PQY196645:PRJ196645 QAU196645:QBF196645 QKQ196645:QLB196645 QUM196645:QUX196645 REI196645:RET196645 ROE196645:ROP196645 RYA196645:RYL196645 SHW196645:SIH196645 SRS196645:SSD196645 TBO196645:TBZ196645 TLK196645:TLV196645 TVG196645:TVR196645 UFC196645:UFN196645 UOY196645:UPJ196645 UYU196645:UZF196645 VIQ196645:VJB196645 VSM196645:VSX196645 WCI196645:WCT196645 WME196645:WMP196645 WWA196645:WWL196645 S262181:AD262181 JO262181:JZ262181 TK262181:TV262181 ADG262181:ADR262181 ANC262181:ANN262181 AWY262181:AXJ262181 BGU262181:BHF262181 BQQ262181:BRB262181 CAM262181:CAX262181 CKI262181:CKT262181 CUE262181:CUP262181 DEA262181:DEL262181 DNW262181:DOH262181 DXS262181:DYD262181 EHO262181:EHZ262181 ERK262181:ERV262181 FBG262181:FBR262181 FLC262181:FLN262181 FUY262181:FVJ262181 GEU262181:GFF262181 GOQ262181:GPB262181 GYM262181:GYX262181 HII262181:HIT262181 HSE262181:HSP262181 ICA262181:ICL262181 ILW262181:IMH262181 IVS262181:IWD262181 JFO262181:JFZ262181 JPK262181:JPV262181 JZG262181:JZR262181 KJC262181:KJN262181 KSY262181:KTJ262181 LCU262181:LDF262181 LMQ262181:LNB262181 LWM262181:LWX262181 MGI262181:MGT262181 MQE262181:MQP262181 NAA262181:NAL262181 NJW262181:NKH262181 NTS262181:NUD262181 ODO262181:ODZ262181 ONK262181:ONV262181 OXG262181:OXR262181 PHC262181:PHN262181 PQY262181:PRJ262181 QAU262181:QBF262181 QKQ262181:QLB262181 QUM262181:QUX262181 REI262181:RET262181 ROE262181:ROP262181 RYA262181:RYL262181 SHW262181:SIH262181 SRS262181:SSD262181 TBO262181:TBZ262181 TLK262181:TLV262181 TVG262181:TVR262181 UFC262181:UFN262181 UOY262181:UPJ262181 UYU262181:UZF262181 VIQ262181:VJB262181 VSM262181:VSX262181 WCI262181:WCT262181 WME262181:WMP262181 WWA262181:WWL262181 S327717:AD327717 JO327717:JZ327717 TK327717:TV327717 ADG327717:ADR327717 ANC327717:ANN327717 AWY327717:AXJ327717 BGU327717:BHF327717 BQQ327717:BRB327717 CAM327717:CAX327717 CKI327717:CKT327717 CUE327717:CUP327717 DEA327717:DEL327717 DNW327717:DOH327717 DXS327717:DYD327717 EHO327717:EHZ327717 ERK327717:ERV327717 FBG327717:FBR327717 FLC327717:FLN327717 FUY327717:FVJ327717 GEU327717:GFF327717 GOQ327717:GPB327717 GYM327717:GYX327717 HII327717:HIT327717 HSE327717:HSP327717 ICA327717:ICL327717 ILW327717:IMH327717 IVS327717:IWD327717 JFO327717:JFZ327717 JPK327717:JPV327717 JZG327717:JZR327717 KJC327717:KJN327717 KSY327717:KTJ327717 LCU327717:LDF327717 LMQ327717:LNB327717 LWM327717:LWX327717 MGI327717:MGT327717 MQE327717:MQP327717 NAA327717:NAL327717 NJW327717:NKH327717 NTS327717:NUD327717 ODO327717:ODZ327717 ONK327717:ONV327717 OXG327717:OXR327717 PHC327717:PHN327717 PQY327717:PRJ327717 QAU327717:QBF327717 QKQ327717:QLB327717 QUM327717:QUX327717 REI327717:RET327717 ROE327717:ROP327717 RYA327717:RYL327717 SHW327717:SIH327717 SRS327717:SSD327717 TBO327717:TBZ327717 TLK327717:TLV327717 TVG327717:TVR327717 UFC327717:UFN327717 UOY327717:UPJ327717 UYU327717:UZF327717 VIQ327717:VJB327717 VSM327717:VSX327717 WCI327717:WCT327717 WME327717:WMP327717 WWA327717:WWL327717 S393253:AD393253 JO393253:JZ393253 TK393253:TV393253 ADG393253:ADR393253 ANC393253:ANN393253 AWY393253:AXJ393253 BGU393253:BHF393253 BQQ393253:BRB393253 CAM393253:CAX393253 CKI393253:CKT393253 CUE393253:CUP393253 DEA393253:DEL393253 DNW393253:DOH393253 DXS393253:DYD393253 EHO393253:EHZ393253 ERK393253:ERV393253 FBG393253:FBR393253 FLC393253:FLN393253 FUY393253:FVJ393253 GEU393253:GFF393253 GOQ393253:GPB393253 GYM393253:GYX393253 HII393253:HIT393253 HSE393253:HSP393253 ICA393253:ICL393253 ILW393253:IMH393253 IVS393253:IWD393253 JFO393253:JFZ393253 JPK393253:JPV393253 JZG393253:JZR393253 KJC393253:KJN393253 KSY393253:KTJ393253 LCU393253:LDF393253 LMQ393253:LNB393253 LWM393253:LWX393253 MGI393253:MGT393253 MQE393253:MQP393253 NAA393253:NAL393253 NJW393253:NKH393253 NTS393253:NUD393253 ODO393253:ODZ393253 ONK393253:ONV393253 OXG393253:OXR393253 PHC393253:PHN393253 PQY393253:PRJ393253 QAU393253:QBF393253 QKQ393253:QLB393253 QUM393253:QUX393253 REI393253:RET393253 ROE393253:ROP393253 RYA393253:RYL393253 SHW393253:SIH393253 SRS393253:SSD393253 TBO393253:TBZ393253 TLK393253:TLV393253 TVG393253:TVR393253 UFC393253:UFN393253 UOY393253:UPJ393253 UYU393253:UZF393253 VIQ393253:VJB393253 VSM393253:VSX393253 WCI393253:WCT393253 WME393253:WMP393253 WWA393253:WWL393253 S458789:AD458789 JO458789:JZ458789 TK458789:TV458789 ADG458789:ADR458789 ANC458789:ANN458789 AWY458789:AXJ458789 BGU458789:BHF458789 BQQ458789:BRB458789 CAM458789:CAX458789 CKI458789:CKT458789 CUE458789:CUP458789 DEA458789:DEL458789 DNW458789:DOH458789 DXS458789:DYD458789 EHO458789:EHZ458789 ERK458789:ERV458789 FBG458789:FBR458789 FLC458789:FLN458789 FUY458789:FVJ458789 GEU458789:GFF458789 GOQ458789:GPB458789 GYM458789:GYX458789 HII458789:HIT458789 HSE458789:HSP458789 ICA458789:ICL458789 ILW458789:IMH458789 IVS458789:IWD458789 JFO458789:JFZ458789 JPK458789:JPV458789 JZG458789:JZR458789 KJC458789:KJN458789 KSY458789:KTJ458789 LCU458789:LDF458789 LMQ458789:LNB458789 LWM458789:LWX458789 MGI458789:MGT458789 MQE458789:MQP458789 NAA458789:NAL458789 NJW458789:NKH458789 NTS458789:NUD458789 ODO458789:ODZ458789 ONK458789:ONV458789 OXG458789:OXR458789 PHC458789:PHN458789 PQY458789:PRJ458789 QAU458789:QBF458789 QKQ458789:QLB458789 QUM458789:QUX458789 REI458789:RET458789 ROE458789:ROP458789 RYA458789:RYL458789 SHW458789:SIH458789 SRS458789:SSD458789 TBO458789:TBZ458789 TLK458789:TLV458789 TVG458789:TVR458789 UFC458789:UFN458789 UOY458789:UPJ458789 UYU458789:UZF458789 VIQ458789:VJB458789 VSM458789:VSX458789 WCI458789:WCT458789 WME458789:WMP458789 WWA458789:WWL458789 S524325:AD524325 JO524325:JZ524325 TK524325:TV524325 ADG524325:ADR524325 ANC524325:ANN524325 AWY524325:AXJ524325 BGU524325:BHF524325 BQQ524325:BRB524325 CAM524325:CAX524325 CKI524325:CKT524325 CUE524325:CUP524325 DEA524325:DEL524325 DNW524325:DOH524325 DXS524325:DYD524325 EHO524325:EHZ524325 ERK524325:ERV524325 FBG524325:FBR524325 FLC524325:FLN524325 FUY524325:FVJ524325 GEU524325:GFF524325 GOQ524325:GPB524325 GYM524325:GYX524325 HII524325:HIT524325 HSE524325:HSP524325 ICA524325:ICL524325 ILW524325:IMH524325 IVS524325:IWD524325 JFO524325:JFZ524325 JPK524325:JPV524325 JZG524325:JZR524325 KJC524325:KJN524325 KSY524325:KTJ524325 LCU524325:LDF524325 LMQ524325:LNB524325 LWM524325:LWX524325 MGI524325:MGT524325 MQE524325:MQP524325 NAA524325:NAL524325 NJW524325:NKH524325 NTS524325:NUD524325 ODO524325:ODZ524325 ONK524325:ONV524325 OXG524325:OXR524325 PHC524325:PHN524325 PQY524325:PRJ524325 QAU524325:QBF524325 QKQ524325:QLB524325 QUM524325:QUX524325 REI524325:RET524325 ROE524325:ROP524325 RYA524325:RYL524325 SHW524325:SIH524325 SRS524325:SSD524325 TBO524325:TBZ524325 TLK524325:TLV524325 TVG524325:TVR524325 UFC524325:UFN524325 UOY524325:UPJ524325 UYU524325:UZF524325 VIQ524325:VJB524325 VSM524325:VSX524325 WCI524325:WCT524325 WME524325:WMP524325 WWA524325:WWL524325 S589861:AD589861 JO589861:JZ589861 TK589861:TV589861 ADG589861:ADR589861 ANC589861:ANN589861 AWY589861:AXJ589861 BGU589861:BHF589861 BQQ589861:BRB589861 CAM589861:CAX589861 CKI589861:CKT589861 CUE589861:CUP589861 DEA589861:DEL589861 DNW589861:DOH589861 DXS589861:DYD589861 EHO589861:EHZ589861 ERK589861:ERV589861 FBG589861:FBR589861 FLC589861:FLN589861 FUY589861:FVJ589861 GEU589861:GFF589861 GOQ589861:GPB589861 GYM589861:GYX589861 HII589861:HIT589861 HSE589861:HSP589861 ICA589861:ICL589861 ILW589861:IMH589861 IVS589861:IWD589861 JFO589861:JFZ589861 JPK589861:JPV589861 JZG589861:JZR589861 KJC589861:KJN589861 KSY589861:KTJ589861 LCU589861:LDF589861 LMQ589861:LNB589861 LWM589861:LWX589861 MGI589861:MGT589861 MQE589861:MQP589861 NAA589861:NAL589861 NJW589861:NKH589861 NTS589861:NUD589861 ODO589861:ODZ589861 ONK589861:ONV589861 OXG589861:OXR589861 PHC589861:PHN589861 PQY589861:PRJ589861 QAU589861:QBF589861 QKQ589861:QLB589861 QUM589861:QUX589861 REI589861:RET589861 ROE589861:ROP589861 RYA589861:RYL589861 SHW589861:SIH589861 SRS589861:SSD589861 TBO589861:TBZ589861 TLK589861:TLV589861 TVG589861:TVR589861 UFC589861:UFN589861 UOY589861:UPJ589861 UYU589861:UZF589861 VIQ589861:VJB589861 VSM589861:VSX589861 WCI589861:WCT589861 WME589861:WMP589861 WWA589861:WWL589861 S655397:AD655397 JO655397:JZ655397 TK655397:TV655397 ADG655397:ADR655397 ANC655397:ANN655397 AWY655397:AXJ655397 BGU655397:BHF655397 BQQ655397:BRB655397 CAM655397:CAX655397 CKI655397:CKT655397 CUE655397:CUP655397 DEA655397:DEL655397 DNW655397:DOH655397 DXS655397:DYD655397 EHO655397:EHZ655397 ERK655397:ERV655397 FBG655397:FBR655397 FLC655397:FLN655397 FUY655397:FVJ655397 GEU655397:GFF655397 GOQ655397:GPB655397 GYM655397:GYX655397 HII655397:HIT655397 HSE655397:HSP655397 ICA655397:ICL655397 ILW655397:IMH655397 IVS655397:IWD655397 JFO655397:JFZ655397 JPK655397:JPV655397 JZG655397:JZR655397 KJC655397:KJN655397 KSY655397:KTJ655397 LCU655397:LDF655397 LMQ655397:LNB655397 LWM655397:LWX655397 MGI655397:MGT655397 MQE655397:MQP655397 NAA655397:NAL655397 NJW655397:NKH655397 NTS655397:NUD655397 ODO655397:ODZ655397 ONK655397:ONV655397 OXG655397:OXR655397 PHC655397:PHN655397 PQY655397:PRJ655397 QAU655397:QBF655397 QKQ655397:QLB655397 QUM655397:QUX655397 REI655397:RET655397 ROE655397:ROP655397 RYA655397:RYL655397 SHW655397:SIH655397 SRS655397:SSD655397 TBO655397:TBZ655397 TLK655397:TLV655397 TVG655397:TVR655397 UFC655397:UFN655397 UOY655397:UPJ655397 UYU655397:UZF655397 VIQ655397:VJB655397 VSM655397:VSX655397 WCI655397:WCT655397 WME655397:WMP655397 WWA655397:WWL655397 S720933:AD720933 JO720933:JZ720933 TK720933:TV720933 ADG720933:ADR720933 ANC720933:ANN720933 AWY720933:AXJ720933 BGU720933:BHF720933 BQQ720933:BRB720933 CAM720933:CAX720933 CKI720933:CKT720933 CUE720933:CUP720933 DEA720933:DEL720933 DNW720933:DOH720933 DXS720933:DYD720933 EHO720933:EHZ720933 ERK720933:ERV720933 FBG720933:FBR720933 FLC720933:FLN720933 FUY720933:FVJ720933 GEU720933:GFF720933 GOQ720933:GPB720933 GYM720933:GYX720933 HII720933:HIT720933 HSE720933:HSP720933 ICA720933:ICL720933 ILW720933:IMH720933 IVS720933:IWD720933 JFO720933:JFZ720933 JPK720933:JPV720933 JZG720933:JZR720933 KJC720933:KJN720933 KSY720933:KTJ720933 LCU720933:LDF720933 LMQ720933:LNB720933 LWM720933:LWX720933 MGI720933:MGT720933 MQE720933:MQP720933 NAA720933:NAL720933 NJW720933:NKH720933 NTS720933:NUD720933 ODO720933:ODZ720933 ONK720933:ONV720933 OXG720933:OXR720933 PHC720933:PHN720933 PQY720933:PRJ720933 QAU720933:QBF720933 QKQ720933:QLB720933 QUM720933:QUX720933 REI720933:RET720933 ROE720933:ROP720933 RYA720933:RYL720933 SHW720933:SIH720933 SRS720933:SSD720933 TBO720933:TBZ720933 TLK720933:TLV720933 TVG720933:TVR720933 UFC720933:UFN720933 UOY720933:UPJ720933 UYU720933:UZF720933 VIQ720933:VJB720933 VSM720933:VSX720933 WCI720933:WCT720933 WME720933:WMP720933 WWA720933:WWL720933 S786469:AD786469 JO786469:JZ786469 TK786469:TV786469 ADG786469:ADR786469 ANC786469:ANN786469 AWY786469:AXJ786469 BGU786469:BHF786469 BQQ786469:BRB786469 CAM786469:CAX786469 CKI786469:CKT786469 CUE786469:CUP786469 DEA786469:DEL786469 DNW786469:DOH786469 DXS786469:DYD786469 EHO786469:EHZ786469 ERK786469:ERV786469 FBG786469:FBR786469 FLC786469:FLN786469 FUY786469:FVJ786469 GEU786469:GFF786469 GOQ786469:GPB786469 GYM786469:GYX786469 HII786469:HIT786469 HSE786469:HSP786469 ICA786469:ICL786469 ILW786469:IMH786469 IVS786469:IWD786469 JFO786469:JFZ786469 JPK786469:JPV786469 JZG786469:JZR786469 KJC786469:KJN786469 KSY786469:KTJ786469 LCU786469:LDF786469 LMQ786469:LNB786469 LWM786469:LWX786469 MGI786469:MGT786469 MQE786469:MQP786469 NAA786469:NAL786469 NJW786469:NKH786469 NTS786469:NUD786469 ODO786469:ODZ786469 ONK786469:ONV786469 OXG786469:OXR786469 PHC786469:PHN786469 PQY786469:PRJ786469 QAU786469:QBF786469 QKQ786469:QLB786469 QUM786469:QUX786469 REI786469:RET786469 ROE786469:ROP786469 RYA786469:RYL786469 SHW786469:SIH786469 SRS786469:SSD786469 TBO786469:TBZ786469 TLK786469:TLV786469 TVG786469:TVR786469 UFC786469:UFN786469 UOY786469:UPJ786469 UYU786469:UZF786469 VIQ786469:VJB786469 VSM786469:VSX786469 WCI786469:WCT786469 WME786469:WMP786469 WWA786469:WWL786469 S852005:AD852005 JO852005:JZ852005 TK852005:TV852005 ADG852005:ADR852005 ANC852005:ANN852005 AWY852005:AXJ852005 BGU852005:BHF852005 BQQ852005:BRB852005 CAM852005:CAX852005 CKI852005:CKT852005 CUE852005:CUP852005 DEA852005:DEL852005 DNW852005:DOH852005 DXS852005:DYD852005 EHO852005:EHZ852005 ERK852005:ERV852005 FBG852005:FBR852005 FLC852005:FLN852005 FUY852005:FVJ852005 GEU852005:GFF852005 GOQ852005:GPB852005 GYM852005:GYX852005 HII852005:HIT852005 HSE852005:HSP852005 ICA852005:ICL852005 ILW852005:IMH852005 IVS852005:IWD852005 JFO852005:JFZ852005 JPK852005:JPV852005 JZG852005:JZR852005 KJC852005:KJN852005 KSY852005:KTJ852005 LCU852005:LDF852005 LMQ852005:LNB852005 LWM852005:LWX852005 MGI852005:MGT852005 MQE852005:MQP852005 NAA852005:NAL852005 NJW852005:NKH852005 NTS852005:NUD852005 ODO852005:ODZ852005 ONK852005:ONV852005 OXG852005:OXR852005 PHC852005:PHN852005 PQY852005:PRJ852005 QAU852005:QBF852005 QKQ852005:QLB852005 QUM852005:QUX852005 REI852005:RET852005 ROE852005:ROP852005 RYA852005:RYL852005 SHW852005:SIH852005 SRS852005:SSD852005 TBO852005:TBZ852005 TLK852005:TLV852005 TVG852005:TVR852005 UFC852005:UFN852005 UOY852005:UPJ852005 UYU852005:UZF852005 VIQ852005:VJB852005 VSM852005:VSX852005 WCI852005:WCT852005 WME852005:WMP852005 WWA852005:WWL852005 S917541:AD917541 JO917541:JZ917541 TK917541:TV917541 ADG917541:ADR917541 ANC917541:ANN917541 AWY917541:AXJ917541 BGU917541:BHF917541 BQQ917541:BRB917541 CAM917541:CAX917541 CKI917541:CKT917541 CUE917541:CUP917541 DEA917541:DEL917541 DNW917541:DOH917541 DXS917541:DYD917541 EHO917541:EHZ917541 ERK917541:ERV917541 FBG917541:FBR917541 FLC917541:FLN917541 FUY917541:FVJ917541 GEU917541:GFF917541 GOQ917541:GPB917541 GYM917541:GYX917541 HII917541:HIT917541 HSE917541:HSP917541 ICA917541:ICL917541 ILW917541:IMH917541 IVS917541:IWD917541 JFO917541:JFZ917541 JPK917541:JPV917541 JZG917541:JZR917541 KJC917541:KJN917541 KSY917541:KTJ917541 LCU917541:LDF917541 LMQ917541:LNB917541 LWM917541:LWX917541 MGI917541:MGT917541 MQE917541:MQP917541 NAA917541:NAL917541 NJW917541:NKH917541 NTS917541:NUD917541 ODO917541:ODZ917541 ONK917541:ONV917541 OXG917541:OXR917541 PHC917541:PHN917541 PQY917541:PRJ917541 QAU917541:QBF917541 QKQ917541:QLB917541 QUM917541:QUX917541 REI917541:RET917541 ROE917541:ROP917541 RYA917541:RYL917541 SHW917541:SIH917541 SRS917541:SSD917541 TBO917541:TBZ917541 TLK917541:TLV917541 TVG917541:TVR917541 UFC917541:UFN917541 UOY917541:UPJ917541 UYU917541:UZF917541 VIQ917541:VJB917541 VSM917541:VSX917541 WCI917541:WCT917541 WME917541:WMP917541 WWA917541:WWL917541 S983077:AD983077 JO983077:JZ983077 TK983077:TV983077 ADG983077:ADR983077 ANC983077:ANN983077 AWY983077:AXJ983077 BGU983077:BHF983077 BQQ983077:BRB983077 CAM983077:CAX983077 CKI983077:CKT983077 CUE983077:CUP983077 DEA983077:DEL983077 DNW983077:DOH983077 DXS983077:DYD983077 EHO983077:EHZ983077 ERK983077:ERV983077 FBG983077:FBR983077 FLC983077:FLN983077 FUY983077:FVJ983077 GEU983077:GFF983077 GOQ983077:GPB983077 GYM983077:GYX983077 HII983077:HIT983077 HSE983077:HSP983077 ICA983077:ICL983077 ILW983077:IMH983077 IVS983077:IWD983077 JFO983077:JFZ983077 JPK983077:JPV983077 JZG983077:JZR983077 KJC983077:KJN983077 KSY983077:KTJ983077 LCU983077:LDF983077 LMQ983077:LNB983077 LWM983077:LWX983077 MGI983077:MGT983077 MQE983077:MQP983077 NAA983077:NAL983077 NJW983077:NKH983077 NTS983077:NUD983077 ODO983077:ODZ983077 ONK983077:ONV983077 OXG983077:OXR983077 PHC983077:PHN983077 PQY983077:PRJ983077 QAU983077:QBF983077 QKQ983077:QLB983077 QUM983077:QUX983077 REI983077:RET983077 ROE983077:ROP983077 RYA983077:RYL983077 SHW983077:SIH983077 SRS983077:SSD983077 TBO983077:TBZ983077 TLK983077:TLV983077 TVG983077:TVR983077 UFC983077:UFN983077 UOY983077:UPJ983077 UYU983077:UZF983077 VIQ983077:VJB983077 VSM983077:VSX983077 WCI983077:WCT983077 WME983077:WMP983077 WWA983077:WWL983077</xm:sqref>
        </x14:dataValidation>
        <x14:dataValidation type="decimal" allowBlank="1" showErrorMessage="1" error="Porcentagem Acumulada &gt; 100%." xr:uid="{AC86CD64-C3F0-40E9-93A6-B471B9AE4274}">
          <x14:formula1>
            <xm:f>0</xm:f>
          </x14:formula1>
          <x14:formula2>
            <xm:f>CRONO.MaxParc</xm:f>
          </x14:formula2>
          <xm:sqref>D2 IY2 SU2 ACQ2 AMM2 AWI2 BGE2 BQA2 BZW2 CJS2 CTO2 DDK2 DNG2 DXC2 EGY2 EQU2 FAQ2 FKM2 FUI2 GEE2 GOA2 GXW2 HHS2 HRO2 IBK2 ILG2 IVC2 JEY2 JOU2 JYQ2 KIM2 KSI2 LCE2 LMA2 LVW2 MFS2 MPO2 MZK2 NJG2 NTC2 OCY2 OMU2 OWQ2 PGM2 PQI2 QAE2 QKA2 QTW2 RDS2 RNO2 RXK2 SHG2 SRC2 TAY2 TKU2 TUQ2 UEM2 UOI2 UYE2 VIA2 VRW2 WBS2 WLO2 WVK2 D65552 IY65552 SU65552 ACQ65552 AMM65552 AWI65552 BGE65552 BQA65552 BZW65552 CJS65552 CTO65552 DDK65552 DNG65552 DXC65552 EGY65552 EQU65552 FAQ65552 FKM65552 FUI65552 GEE65552 GOA65552 GXW65552 HHS65552 HRO65552 IBK65552 ILG65552 IVC65552 JEY65552 JOU65552 JYQ65552 KIM65552 KSI65552 LCE65552 LMA65552 LVW65552 MFS65552 MPO65552 MZK65552 NJG65552 NTC65552 OCY65552 OMU65552 OWQ65552 PGM65552 PQI65552 QAE65552 QKA65552 QTW65552 RDS65552 RNO65552 RXK65552 SHG65552 SRC65552 TAY65552 TKU65552 TUQ65552 UEM65552 UOI65552 UYE65552 VIA65552 VRW65552 WBS65552 WLO65552 WVK65552 D131088 IY131088 SU131088 ACQ131088 AMM131088 AWI131088 BGE131088 BQA131088 BZW131088 CJS131088 CTO131088 DDK131088 DNG131088 DXC131088 EGY131088 EQU131088 FAQ131088 FKM131088 FUI131088 GEE131088 GOA131088 GXW131088 HHS131088 HRO131088 IBK131088 ILG131088 IVC131088 JEY131088 JOU131088 JYQ131088 KIM131088 KSI131088 LCE131088 LMA131088 LVW131088 MFS131088 MPO131088 MZK131088 NJG131088 NTC131088 OCY131088 OMU131088 OWQ131088 PGM131088 PQI131088 QAE131088 QKA131088 QTW131088 RDS131088 RNO131088 RXK131088 SHG131088 SRC131088 TAY131088 TKU131088 TUQ131088 UEM131088 UOI131088 UYE131088 VIA131088 VRW131088 WBS131088 WLO131088 WVK131088 D196624 IY196624 SU196624 ACQ196624 AMM196624 AWI196624 BGE196624 BQA196624 BZW196624 CJS196624 CTO196624 DDK196624 DNG196624 DXC196624 EGY196624 EQU196624 FAQ196624 FKM196624 FUI196624 GEE196624 GOA196624 GXW196624 HHS196624 HRO196624 IBK196624 ILG196624 IVC196624 JEY196624 JOU196624 JYQ196624 KIM196624 KSI196624 LCE196624 LMA196624 LVW196624 MFS196624 MPO196624 MZK196624 NJG196624 NTC196624 OCY196624 OMU196624 OWQ196624 PGM196624 PQI196624 QAE196624 QKA196624 QTW196624 RDS196624 RNO196624 RXK196624 SHG196624 SRC196624 TAY196624 TKU196624 TUQ196624 UEM196624 UOI196624 UYE196624 VIA196624 VRW196624 WBS196624 WLO196624 WVK196624 D262160 IY262160 SU262160 ACQ262160 AMM262160 AWI262160 BGE262160 BQA262160 BZW262160 CJS262160 CTO262160 DDK262160 DNG262160 DXC262160 EGY262160 EQU262160 FAQ262160 FKM262160 FUI262160 GEE262160 GOA262160 GXW262160 HHS262160 HRO262160 IBK262160 ILG262160 IVC262160 JEY262160 JOU262160 JYQ262160 KIM262160 KSI262160 LCE262160 LMA262160 LVW262160 MFS262160 MPO262160 MZK262160 NJG262160 NTC262160 OCY262160 OMU262160 OWQ262160 PGM262160 PQI262160 QAE262160 QKA262160 QTW262160 RDS262160 RNO262160 RXK262160 SHG262160 SRC262160 TAY262160 TKU262160 TUQ262160 UEM262160 UOI262160 UYE262160 VIA262160 VRW262160 WBS262160 WLO262160 WVK262160 D327696 IY327696 SU327696 ACQ327696 AMM327696 AWI327696 BGE327696 BQA327696 BZW327696 CJS327696 CTO327696 DDK327696 DNG327696 DXC327696 EGY327696 EQU327696 FAQ327696 FKM327696 FUI327696 GEE327696 GOA327696 GXW327696 HHS327696 HRO327696 IBK327696 ILG327696 IVC327696 JEY327696 JOU327696 JYQ327696 KIM327696 KSI327696 LCE327696 LMA327696 LVW327696 MFS327696 MPO327696 MZK327696 NJG327696 NTC327696 OCY327696 OMU327696 OWQ327696 PGM327696 PQI327696 QAE327696 QKA327696 QTW327696 RDS327696 RNO327696 RXK327696 SHG327696 SRC327696 TAY327696 TKU327696 TUQ327696 UEM327696 UOI327696 UYE327696 VIA327696 VRW327696 WBS327696 WLO327696 WVK327696 D393232 IY393232 SU393232 ACQ393232 AMM393232 AWI393232 BGE393232 BQA393232 BZW393232 CJS393232 CTO393232 DDK393232 DNG393232 DXC393232 EGY393232 EQU393232 FAQ393232 FKM393232 FUI393232 GEE393232 GOA393232 GXW393232 HHS393232 HRO393232 IBK393232 ILG393232 IVC393232 JEY393232 JOU393232 JYQ393232 KIM393232 KSI393232 LCE393232 LMA393232 LVW393232 MFS393232 MPO393232 MZK393232 NJG393232 NTC393232 OCY393232 OMU393232 OWQ393232 PGM393232 PQI393232 QAE393232 QKA393232 QTW393232 RDS393232 RNO393232 RXK393232 SHG393232 SRC393232 TAY393232 TKU393232 TUQ393232 UEM393232 UOI393232 UYE393232 VIA393232 VRW393232 WBS393232 WLO393232 WVK393232 D458768 IY458768 SU458768 ACQ458768 AMM458768 AWI458768 BGE458768 BQA458768 BZW458768 CJS458768 CTO458768 DDK458768 DNG458768 DXC458768 EGY458768 EQU458768 FAQ458768 FKM458768 FUI458768 GEE458768 GOA458768 GXW458768 HHS458768 HRO458768 IBK458768 ILG458768 IVC458768 JEY458768 JOU458768 JYQ458768 KIM458768 KSI458768 LCE458768 LMA458768 LVW458768 MFS458768 MPO458768 MZK458768 NJG458768 NTC458768 OCY458768 OMU458768 OWQ458768 PGM458768 PQI458768 QAE458768 QKA458768 QTW458768 RDS458768 RNO458768 RXK458768 SHG458768 SRC458768 TAY458768 TKU458768 TUQ458768 UEM458768 UOI458768 UYE458768 VIA458768 VRW458768 WBS458768 WLO458768 WVK458768 D524304 IY524304 SU524304 ACQ524304 AMM524304 AWI524304 BGE524304 BQA524304 BZW524304 CJS524304 CTO524304 DDK524304 DNG524304 DXC524304 EGY524304 EQU524304 FAQ524304 FKM524304 FUI524304 GEE524304 GOA524304 GXW524304 HHS524304 HRO524304 IBK524304 ILG524304 IVC524304 JEY524304 JOU524304 JYQ524304 KIM524304 KSI524304 LCE524304 LMA524304 LVW524304 MFS524304 MPO524304 MZK524304 NJG524304 NTC524304 OCY524304 OMU524304 OWQ524304 PGM524304 PQI524304 QAE524304 QKA524304 QTW524304 RDS524304 RNO524304 RXK524304 SHG524304 SRC524304 TAY524304 TKU524304 TUQ524304 UEM524304 UOI524304 UYE524304 VIA524304 VRW524304 WBS524304 WLO524304 WVK524304 D589840 IY589840 SU589840 ACQ589840 AMM589840 AWI589840 BGE589840 BQA589840 BZW589840 CJS589840 CTO589840 DDK589840 DNG589840 DXC589840 EGY589840 EQU589840 FAQ589840 FKM589840 FUI589840 GEE589840 GOA589840 GXW589840 HHS589840 HRO589840 IBK589840 ILG589840 IVC589840 JEY589840 JOU589840 JYQ589840 KIM589840 KSI589840 LCE589840 LMA589840 LVW589840 MFS589840 MPO589840 MZK589840 NJG589840 NTC589840 OCY589840 OMU589840 OWQ589840 PGM589840 PQI589840 QAE589840 QKA589840 QTW589840 RDS589840 RNO589840 RXK589840 SHG589840 SRC589840 TAY589840 TKU589840 TUQ589840 UEM589840 UOI589840 UYE589840 VIA589840 VRW589840 WBS589840 WLO589840 WVK589840 D655376 IY655376 SU655376 ACQ655376 AMM655376 AWI655376 BGE655376 BQA655376 BZW655376 CJS655376 CTO655376 DDK655376 DNG655376 DXC655376 EGY655376 EQU655376 FAQ655376 FKM655376 FUI655376 GEE655376 GOA655376 GXW655376 HHS655376 HRO655376 IBK655376 ILG655376 IVC655376 JEY655376 JOU655376 JYQ655376 KIM655376 KSI655376 LCE655376 LMA655376 LVW655376 MFS655376 MPO655376 MZK655376 NJG655376 NTC655376 OCY655376 OMU655376 OWQ655376 PGM655376 PQI655376 QAE655376 QKA655376 QTW655376 RDS655376 RNO655376 RXK655376 SHG655376 SRC655376 TAY655376 TKU655376 TUQ655376 UEM655376 UOI655376 UYE655376 VIA655376 VRW655376 WBS655376 WLO655376 WVK655376 D720912 IY720912 SU720912 ACQ720912 AMM720912 AWI720912 BGE720912 BQA720912 BZW720912 CJS720912 CTO720912 DDK720912 DNG720912 DXC720912 EGY720912 EQU720912 FAQ720912 FKM720912 FUI720912 GEE720912 GOA720912 GXW720912 HHS720912 HRO720912 IBK720912 ILG720912 IVC720912 JEY720912 JOU720912 JYQ720912 KIM720912 KSI720912 LCE720912 LMA720912 LVW720912 MFS720912 MPO720912 MZK720912 NJG720912 NTC720912 OCY720912 OMU720912 OWQ720912 PGM720912 PQI720912 QAE720912 QKA720912 QTW720912 RDS720912 RNO720912 RXK720912 SHG720912 SRC720912 TAY720912 TKU720912 TUQ720912 UEM720912 UOI720912 UYE720912 VIA720912 VRW720912 WBS720912 WLO720912 WVK720912 D786448 IY786448 SU786448 ACQ786448 AMM786448 AWI786448 BGE786448 BQA786448 BZW786448 CJS786448 CTO786448 DDK786448 DNG786448 DXC786448 EGY786448 EQU786448 FAQ786448 FKM786448 FUI786448 GEE786448 GOA786448 GXW786448 HHS786448 HRO786448 IBK786448 ILG786448 IVC786448 JEY786448 JOU786448 JYQ786448 KIM786448 KSI786448 LCE786448 LMA786448 LVW786448 MFS786448 MPO786448 MZK786448 NJG786448 NTC786448 OCY786448 OMU786448 OWQ786448 PGM786448 PQI786448 QAE786448 QKA786448 QTW786448 RDS786448 RNO786448 RXK786448 SHG786448 SRC786448 TAY786448 TKU786448 TUQ786448 UEM786448 UOI786448 UYE786448 VIA786448 VRW786448 WBS786448 WLO786448 WVK786448 D851984 IY851984 SU851984 ACQ851984 AMM851984 AWI851984 BGE851984 BQA851984 BZW851984 CJS851984 CTO851984 DDK851984 DNG851984 DXC851984 EGY851984 EQU851984 FAQ851984 FKM851984 FUI851984 GEE851984 GOA851984 GXW851984 HHS851984 HRO851984 IBK851984 ILG851984 IVC851984 JEY851984 JOU851984 JYQ851984 KIM851984 KSI851984 LCE851984 LMA851984 LVW851984 MFS851984 MPO851984 MZK851984 NJG851984 NTC851984 OCY851984 OMU851984 OWQ851984 PGM851984 PQI851984 QAE851984 QKA851984 QTW851984 RDS851984 RNO851984 RXK851984 SHG851984 SRC851984 TAY851984 TKU851984 TUQ851984 UEM851984 UOI851984 UYE851984 VIA851984 VRW851984 WBS851984 WLO851984 WVK851984 D917520 IY917520 SU917520 ACQ917520 AMM917520 AWI917520 BGE917520 BQA917520 BZW917520 CJS917520 CTO917520 DDK917520 DNG917520 DXC917520 EGY917520 EQU917520 FAQ917520 FKM917520 FUI917520 GEE917520 GOA917520 GXW917520 HHS917520 HRO917520 IBK917520 ILG917520 IVC917520 JEY917520 JOU917520 JYQ917520 KIM917520 KSI917520 LCE917520 LMA917520 LVW917520 MFS917520 MPO917520 MZK917520 NJG917520 NTC917520 OCY917520 OMU917520 OWQ917520 PGM917520 PQI917520 QAE917520 QKA917520 QTW917520 RDS917520 RNO917520 RXK917520 SHG917520 SRC917520 TAY917520 TKU917520 TUQ917520 UEM917520 UOI917520 UYE917520 VIA917520 VRW917520 WBS917520 WLO917520 WVK917520 D983056 IY983056 SU983056 ACQ983056 AMM983056 AWI983056 BGE983056 BQA983056 BZW983056 CJS983056 CTO983056 DDK983056 DNG983056 DXC983056 EGY983056 EQU983056 FAQ983056 FKM983056 FUI983056 GEE983056 GOA983056 GXW983056 HHS983056 HRO983056 IBK983056 ILG983056 IVC983056 JEY983056 JOU983056 JYQ983056 KIM983056 KSI983056 LCE983056 LMA983056 LVW983056 MFS983056 MPO983056 MZK983056 NJG983056 NTC983056 OCY983056 OMU983056 OWQ983056 PGM983056 PQI983056 QAE983056 QKA983056 QTW983056 RDS983056 RNO983056 RXK983056 SHG983056 SRC983056 TAY983056 TKU983056 TUQ983056 UEM983056 UOI983056 UYE983056 VIA983056 VRW983056 WBS983056 WLO983056 WVK983056 S2:AE2 JO2:KA2 TK2:TW2 ADG2:ADS2 ANC2:ANO2 AWY2:AXK2 BGU2:BHG2 BQQ2:BRC2 CAM2:CAY2 CKI2:CKU2 CUE2:CUQ2 DEA2:DEM2 DNW2:DOI2 DXS2:DYE2 EHO2:EIA2 ERK2:ERW2 FBG2:FBS2 FLC2:FLO2 FUY2:FVK2 GEU2:GFG2 GOQ2:GPC2 GYM2:GYY2 HII2:HIU2 HSE2:HSQ2 ICA2:ICM2 ILW2:IMI2 IVS2:IWE2 JFO2:JGA2 JPK2:JPW2 JZG2:JZS2 KJC2:KJO2 KSY2:KTK2 LCU2:LDG2 LMQ2:LNC2 LWM2:LWY2 MGI2:MGU2 MQE2:MQQ2 NAA2:NAM2 NJW2:NKI2 NTS2:NUE2 ODO2:OEA2 ONK2:ONW2 OXG2:OXS2 PHC2:PHO2 PQY2:PRK2 QAU2:QBG2 QKQ2:QLC2 QUM2:QUY2 REI2:REU2 ROE2:ROQ2 RYA2:RYM2 SHW2:SII2 SRS2:SSE2 TBO2:TCA2 TLK2:TLW2 TVG2:TVS2 UFC2:UFO2 UOY2:UPK2 UYU2:UZG2 VIQ2:VJC2 VSM2:VSY2 WCI2:WCU2 WME2:WMQ2 WWA2:WWM2 S65552:AE65552 JO65552:KA65552 TK65552:TW65552 ADG65552:ADS65552 ANC65552:ANO65552 AWY65552:AXK65552 BGU65552:BHG65552 BQQ65552:BRC65552 CAM65552:CAY65552 CKI65552:CKU65552 CUE65552:CUQ65552 DEA65552:DEM65552 DNW65552:DOI65552 DXS65552:DYE65552 EHO65552:EIA65552 ERK65552:ERW65552 FBG65552:FBS65552 FLC65552:FLO65552 FUY65552:FVK65552 GEU65552:GFG65552 GOQ65552:GPC65552 GYM65552:GYY65552 HII65552:HIU65552 HSE65552:HSQ65552 ICA65552:ICM65552 ILW65552:IMI65552 IVS65552:IWE65552 JFO65552:JGA65552 JPK65552:JPW65552 JZG65552:JZS65552 KJC65552:KJO65552 KSY65552:KTK65552 LCU65552:LDG65552 LMQ65552:LNC65552 LWM65552:LWY65552 MGI65552:MGU65552 MQE65552:MQQ65552 NAA65552:NAM65552 NJW65552:NKI65552 NTS65552:NUE65552 ODO65552:OEA65552 ONK65552:ONW65552 OXG65552:OXS65552 PHC65552:PHO65552 PQY65552:PRK65552 QAU65552:QBG65552 QKQ65552:QLC65552 QUM65552:QUY65552 REI65552:REU65552 ROE65552:ROQ65552 RYA65552:RYM65552 SHW65552:SII65552 SRS65552:SSE65552 TBO65552:TCA65552 TLK65552:TLW65552 TVG65552:TVS65552 UFC65552:UFO65552 UOY65552:UPK65552 UYU65552:UZG65552 VIQ65552:VJC65552 VSM65552:VSY65552 WCI65552:WCU65552 WME65552:WMQ65552 WWA65552:WWM65552 S131088:AE131088 JO131088:KA131088 TK131088:TW131088 ADG131088:ADS131088 ANC131088:ANO131088 AWY131088:AXK131088 BGU131088:BHG131088 BQQ131088:BRC131088 CAM131088:CAY131088 CKI131088:CKU131088 CUE131088:CUQ131088 DEA131088:DEM131088 DNW131088:DOI131088 DXS131088:DYE131088 EHO131088:EIA131088 ERK131088:ERW131088 FBG131088:FBS131088 FLC131088:FLO131088 FUY131088:FVK131088 GEU131088:GFG131088 GOQ131088:GPC131088 GYM131088:GYY131088 HII131088:HIU131088 HSE131088:HSQ131088 ICA131088:ICM131088 ILW131088:IMI131088 IVS131088:IWE131088 JFO131088:JGA131088 JPK131088:JPW131088 JZG131088:JZS131088 KJC131088:KJO131088 KSY131088:KTK131088 LCU131088:LDG131088 LMQ131088:LNC131088 LWM131088:LWY131088 MGI131088:MGU131088 MQE131088:MQQ131088 NAA131088:NAM131088 NJW131088:NKI131088 NTS131088:NUE131088 ODO131088:OEA131088 ONK131088:ONW131088 OXG131088:OXS131088 PHC131088:PHO131088 PQY131088:PRK131088 QAU131088:QBG131088 QKQ131088:QLC131088 QUM131088:QUY131088 REI131088:REU131088 ROE131088:ROQ131088 RYA131088:RYM131088 SHW131088:SII131088 SRS131088:SSE131088 TBO131088:TCA131088 TLK131088:TLW131088 TVG131088:TVS131088 UFC131088:UFO131088 UOY131088:UPK131088 UYU131088:UZG131088 VIQ131088:VJC131088 VSM131088:VSY131088 WCI131088:WCU131088 WME131088:WMQ131088 WWA131088:WWM131088 S196624:AE196624 JO196624:KA196624 TK196624:TW196624 ADG196624:ADS196624 ANC196624:ANO196624 AWY196624:AXK196624 BGU196624:BHG196624 BQQ196624:BRC196624 CAM196624:CAY196624 CKI196624:CKU196624 CUE196624:CUQ196624 DEA196624:DEM196624 DNW196624:DOI196624 DXS196624:DYE196624 EHO196624:EIA196624 ERK196624:ERW196624 FBG196624:FBS196624 FLC196624:FLO196624 FUY196624:FVK196624 GEU196624:GFG196624 GOQ196624:GPC196624 GYM196624:GYY196624 HII196624:HIU196624 HSE196624:HSQ196624 ICA196624:ICM196624 ILW196624:IMI196624 IVS196624:IWE196624 JFO196624:JGA196624 JPK196624:JPW196624 JZG196624:JZS196624 KJC196624:KJO196624 KSY196624:KTK196624 LCU196624:LDG196624 LMQ196624:LNC196624 LWM196624:LWY196624 MGI196624:MGU196624 MQE196624:MQQ196624 NAA196624:NAM196624 NJW196624:NKI196624 NTS196624:NUE196624 ODO196624:OEA196624 ONK196624:ONW196624 OXG196624:OXS196624 PHC196624:PHO196624 PQY196624:PRK196624 QAU196624:QBG196624 QKQ196624:QLC196624 QUM196624:QUY196624 REI196624:REU196624 ROE196624:ROQ196624 RYA196624:RYM196624 SHW196624:SII196624 SRS196624:SSE196624 TBO196624:TCA196624 TLK196624:TLW196624 TVG196624:TVS196624 UFC196624:UFO196624 UOY196624:UPK196624 UYU196624:UZG196624 VIQ196624:VJC196624 VSM196624:VSY196624 WCI196624:WCU196624 WME196624:WMQ196624 WWA196624:WWM196624 S262160:AE262160 JO262160:KA262160 TK262160:TW262160 ADG262160:ADS262160 ANC262160:ANO262160 AWY262160:AXK262160 BGU262160:BHG262160 BQQ262160:BRC262160 CAM262160:CAY262160 CKI262160:CKU262160 CUE262160:CUQ262160 DEA262160:DEM262160 DNW262160:DOI262160 DXS262160:DYE262160 EHO262160:EIA262160 ERK262160:ERW262160 FBG262160:FBS262160 FLC262160:FLO262160 FUY262160:FVK262160 GEU262160:GFG262160 GOQ262160:GPC262160 GYM262160:GYY262160 HII262160:HIU262160 HSE262160:HSQ262160 ICA262160:ICM262160 ILW262160:IMI262160 IVS262160:IWE262160 JFO262160:JGA262160 JPK262160:JPW262160 JZG262160:JZS262160 KJC262160:KJO262160 KSY262160:KTK262160 LCU262160:LDG262160 LMQ262160:LNC262160 LWM262160:LWY262160 MGI262160:MGU262160 MQE262160:MQQ262160 NAA262160:NAM262160 NJW262160:NKI262160 NTS262160:NUE262160 ODO262160:OEA262160 ONK262160:ONW262160 OXG262160:OXS262160 PHC262160:PHO262160 PQY262160:PRK262160 QAU262160:QBG262160 QKQ262160:QLC262160 QUM262160:QUY262160 REI262160:REU262160 ROE262160:ROQ262160 RYA262160:RYM262160 SHW262160:SII262160 SRS262160:SSE262160 TBO262160:TCA262160 TLK262160:TLW262160 TVG262160:TVS262160 UFC262160:UFO262160 UOY262160:UPK262160 UYU262160:UZG262160 VIQ262160:VJC262160 VSM262160:VSY262160 WCI262160:WCU262160 WME262160:WMQ262160 WWA262160:WWM262160 S327696:AE327696 JO327696:KA327696 TK327696:TW327696 ADG327696:ADS327696 ANC327696:ANO327696 AWY327696:AXK327696 BGU327696:BHG327696 BQQ327696:BRC327696 CAM327696:CAY327696 CKI327696:CKU327696 CUE327696:CUQ327696 DEA327696:DEM327696 DNW327696:DOI327696 DXS327696:DYE327696 EHO327696:EIA327696 ERK327696:ERW327696 FBG327696:FBS327696 FLC327696:FLO327696 FUY327696:FVK327696 GEU327696:GFG327696 GOQ327696:GPC327696 GYM327696:GYY327696 HII327696:HIU327696 HSE327696:HSQ327696 ICA327696:ICM327696 ILW327696:IMI327696 IVS327696:IWE327696 JFO327696:JGA327696 JPK327696:JPW327696 JZG327696:JZS327696 KJC327696:KJO327696 KSY327696:KTK327696 LCU327696:LDG327696 LMQ327696:LNC327696 LWM327696:LWY327696 MGI327696:MGU327696 MQE327696:MQQ327696 NAA327696:NAM327696 NJW327696:NKI327696 NTS327696:NUE327696 ODO327696:OEA327696 ONK327696:ONW327696 OXG327696:OXS327696 PHC327696:PHO327696 PQY327696:PRK327696 QAU327696:QBG327696 QKQ327696:QLC327696 QUM327696:QUY327696 REI327696:REU327696 ROE327696:ROQ327696 RYA327696:RYM327696 SHW327696:SII327696 SRS327696:SSE327696 TBO327696:TCA327696 TLK327696:TLW327696 TVG327696:TVS327696 UFC327696:UFO327696 UOY327696:UPK327696 UYU327696:UZG327696 VIQ327696:VJC327696 VSM327696:VSY327696 WCI327696:WCU327696 WME327696:WMQ327696 WWA327696:WWM327696 S393232:AE393232 JO393232:KA393232 TK393232:TW393232 ADG393232:ADS393232 ANC393232:ANO393232 AWY393232:AXK393232 BGU393232:BHG393232 BQQ393232:BRC393232 CAM393232:CAY393232 CKI393232:CKU393232 CUE393232:CUQ393232 DEA393232:DEM393232 DNW393232:DOI393232 DXS393232:DYE393232 EHO393232:EIA393232 ERK393232:ERW393232 FBG393232:FBS393232 FLC393232:FLO393232 FUY393232:FVK393232 GEU393232:GFG393232 GOQ393232:GPC393232 GYM393232:GYY393232 HII393232:HIU393232 HSE393232:HSQ393232 ICA393232:ICM393232 ILW393232:IMI393232 IVS393232:IWE393232 JFO393232:JGA393232 JPK393232:JPW393232 JZG393232:JZS393232 KJC393232:KJO393232 KSY393232:KTK393232 LCU393232:LDG393232 LMQ393232:LNC393232 LWM393232:LWY393232 MGI393232:MGU393232 MQE393232:MQQ393232 NAA393232:NAM393232 NJW393232:NKI393232 NTS393232:NUE393232 ODO393232:OEA393232 ONK393232:ONW393232 OXG393232:OXS393232 PHC393232:PHO393232 PQY393232:PRK393232 QAU393232:QBG393232 QKQ393232:QLC393232 QUM393232:QUY393232 REI393232:REU393232 ROE393232:ROQ393232 RYA393232:RYM393232 SHW393232:SII393232 SRS393232:SSE393232 TBO393232:TCA393232 TLK393232:TLW393232 TVG393232:TVS393232 UFC393232:UFO393232 UOY393232:UPK393232 UYU393232:UZG393232 VIQ393232:VJC393232 VSM393232:VSY393232 WCI393232:WCU393232 WME393232:WMQ393232 WWA393232:WWM393232 S458768:AE458768 JO458768:KA458768 TK458768:TW458768 ADG458768:ADS458768 ANC458768:ANO458768 AWY458768:AXK458768 BGU458768:BHG458768 BQQ458768:BRC458768 CAM458768:CAY458768 CKI458768:CKU458768 CUE458768:CUQ458768 DEA458768:DEM458768 DNW458768:DOI458768 DXS458768:DYE458768 EHO458768:EIA458768 ERK458768:ERW458768 FBG458768:FBS458768 FLC458768:FLO458768 FUY458768:FVK458768 GEU458768:GFG458768 GOQ458768:GPC458768 GYM458768:GYY458768 HII458768:HIU458768 HSE458768:HSQ458768 ICA458768:ICM458768 ILW458768:IMI458768 IVS458768:IWE458768 JFO458768:JGA458768 JPK458768:JPW458768 JZG458768:JZS458768 KJC458768:KJO458768 KSY458768:KTK458768 LCU458768:LDG458768 LMQ458768:LNC458768 LWM458768:LWY458768 MGI458768:MGU458768 MQE458768:MQQ458768 NAA458768:NAM458768 NJW458768:NKI458768 NTS458768:NUE458768 ODO458768:OEA458768 ONK458768:ONW458768 OXG458768:OXS458768 PHC458768:PHO458768 PQY458768:PRK458768 QAU458768:QBG458768 QKQ458768:QLC458768 QUM458768:QUY458768 REI458768:REU458768 ROE458768:ROQ458768 RYA458768:RYM458768 SHW458768:SII458768 SRS458768:SSE458768 TBO458768:TCA458768 TLK458768:TLW458768 TVG458768:TVS458768 UFC458768:UFO458768 UOY458768:UPK458768 UYU458768:UZG458768 VIQ458768:VJC458768 VSM458768:VSY458768 WCI458768:WCU458768 WME458768:WMQ458768 WWA458768:WWM458768 S524304:AE524304 JO524304:KA524304 TK524304:TW524304 ADG524304:ADS524304 ANC524304:ANO524304 AWY524304:AXK524304 BGU524304:BHG524304 BQQ524304:BRC524304 CAM524304:CAY524304 CKI524304:CKU524304 CUE524304:CUQ524304 DEA524304:DEM524304 DNW524304:DOI524304 DXS524304:DYE524304 EHO524304:EIA524304 ERK524304:ERW524304 FBG524304:FBS524304 FLC524304:FLO524304 FUY524304:FVK524304 GEU524304:GFG524304 GOQ524304:GPC524304 GYM524304:GYY524304 HII524304:HIU524304 HSE524304:HSQ524304 ICA524304:ICM524304 ILW524304:IMI524304 IVS524304:IWE524304 JFO524304:JGA524304 JPK524304:JPW524304 JZG524304:JZS524304 KJC524304:KJO524304 KSY524304:KTK524304 LCU524304:LDG524304 LMQ524304:LNC524304 LWM524304:LWY524304 MGI524304:MGU524304 MQE524304:MQQ524304 NAA524304:NAM524304 NJW524304:NKI524304 NTS524304:NUE524304 ODO524304:OEA524304 ONK524304:ONW524304 OXG524304:OXS524304 PHC524304:PHO524304 PQY524304:PRK524304 QAU524304:QBG524304 QKQ524304:QLC524304 QUM524304:QUY524304 REI524304:REU524304 ROE524304:ROQ524304 RYA524304:RYM524304 SHW524304:SII524304 SRS524304:SSE524304 TBO524304:TCA524304 TLK524304:TLW524304 TVG524304:TVS524304 UFC524304:UFO524304 UOY524304:UPK524304 UYU524304:UZG524304 VIQ524304:VJC524304 VSM524304:VSY524304 WCI524304:WCU524304 WME524304:WMQ524304 WWA524304:WWM524304 S589840:AE589840 JO589840:KA589840 TK589840:TW589840 ADG589840:ADS589840 ANC589840:ANO589840 AWY589840:AXK589840 BGU589840:BHG589840 BQQ589840:BRC589840 CAM589840:CAY589840 CKI589840:CKU589840 CUE589840:CUQ589840 DEA589840:DEM589840 DNW589840:DOI589840 DXS589840:DYE589840 EHO589840:EIA589840 ERK589840:ERW589840 FBG589840:FBS589840 FLC589840:FLO589840 FUY589840:FVK589840 GEU589840:GFG589840 GOQ589840:GPC589840 GYM589840:GYY589840 HII589840:HIU589840 HSE589840:HSQ589840 ICA589840:ICM589840 ILW589840:IMI589840 IVS589840:IWE589840 JFO589840:JGA589840 JPK589840:JPW589840 JZG589840:JZS589840 KJC589840:KJO589840 KSY589840:KTK589840 LCU589840:LDG589840 LMQ589840:LNC589840 LWM589840:LWY589840 MGI589840:MGU589840 MQE589840:MQQ589840 NAA589840:NAM589840 NJW589840:NKI589840 NTS589840:NUE589840 ODO589840:OEA589840 ONK589840:ONW589840 OXG589840:OXS589840 PHC589840:PHO589840 PQY589840:PRK589840 QAU589840:QBG589840 QKQ589840:QLC589840 QUM589840:QUY589840 REI589840:REU589840 ROE589840:ROQ589840 RYA589840:RYM589840 SHW589840:SII589840 SRS589840:SSE589840 TBO589840:TCA589840 TLK589840:TLW589840 TVG589840:TVS589840 UFC589840:UFO589840 UOY589840:UPK589840 UYU589840:UZG589840 VIQ589840:VJC589840 VSM589840:VSY589840 WCI589840:WCU589840 WME589840:WMQ589840 WWA589840:WWM589840 S655376:AE655376 JO655376:KA655376 TK655376:TW655376 ADG655376:ADS655376 ANC655376:ANO655376 AWY655376:AXK655376 BGU655376:BHG655376 BQQ655376:BRC655376 CAM655376:CAY655376 CKI655376:CKU655376 CUE655376:CUQ655376 DEA655376:DEM655376 DNW655376:DOI655376 DXS655376:DYE655376 EHO655376:EIA655376 ERK655376:ERW655376 FBG655376:FBS655376 FLC655376:FLO655376 FUY655376:FVK655376 GEU655376:GFG655376 GOQ655376:GPC655376 GYM655376:GYY655376 HII655376:HIU655376 HSE655376:HSQ655376 ICA655376:ICM655376 ILW655376:IMI655376 IVS655376:IWE655376 JFO655376:JGA655376 JPK655376:JPW655376 JZG655376:JZS655376 KJC655376:KJO655376 KSY655376:KTK655376 LCU655376:LDG655376 LMQ655376:LNC655376 LWM655376:LWY655376 MGI655376:MGU655376 MQE655376:MQQ655376 NAA655376:NAM655376 NJW655376:NKI655376 NTS655376:NUE655376 ODO655376:OEA655376 ONK655376:ONW655376 OXG655376:OXS655376 PHC655376:PHO655376 PQY655376:PRK655376 QAU655376:QBG655376 QKQ655376:QLC655376 QUM655376:QUY655376 REI655376:REU655376 ROE655376:ROQ655376 RYA655376:RYM655376 SHW655376:SII655376 SRS655376:SSE655376 TBO655376:TCA655376 TLK655376:TLW655376 TVG655376:TVS655376 UFC655376:UFO655376 UOY655376:UPK655376 UYU655376:UZG655376 VIQ655376:VJC655376 VSM655376:VSY655376 WCI655376:WCU655376 WME655376:WMQ655376 WWA655376:WWM655376 S720912:AE720912 JO720912:KA720912 TK720912:TW720912 ADG720912:ADS720912 ANC720912:ANO720912 AWY720912:AXK720912 BGU720912:BHG720912 BQQ720912:BRC720912 CAM720912:CAY720912 CKI720912:CKU720912 CUE720912:CUQ720912 DEA720912:DEM720912 DNW720912:DOI720912 DXS720912:DYE720912 EHO720912:EIA720912 ERK720912:ERW720912 FBG720912:FBS720912 FLC720912:FLO720912 FUY720912:FVK720912 GEU720912:GFG720912 GOQ720912:GPC720912 GYM720912:GYY720912 HII720912:HIU720912 HSE720912:HSQ720912 ICA720912:ICM720912 ILW720912:IMI720912 IVS720912:IWE720912 JFO720912:JGA720912 JPK720912:JPW720912 JZG720912:JZS720912 KJC720912:KJO720912 KSY720912:KTK720912 LCU720912:LDG720912 LMQ720912:LNC720912 LWM720912:LWY720912 MGI720912:MGU720912 MQE720912:MQQ720912 NAA720912:NAM720912 NJW720912:NKI720912 NTS720912:NUE720912 ODO720912:OEA720912 ONK720912:ONW720912 OXG720912:OXS720912 PHC720912:PHO720912 PQY720912:PRK720912 QAU720912:QBG720912 QKQ720912:QLC720912 QUM720912:QUY720912 REI720912:REU720912 ROE720912:ROQ720912 RYA720912:RYM720912 SHW720912:SII720912 SRS720912:SSE720912 TBO720912:TCA720912 TLK720912:TLW720912 TVG720912:TVS720912 UFC720912:UFO720912 UOY720912:UPK720912 UYU720912:UZG720912 VIQ720912:VJC720912 VSM720912:VSY720912 WCI720912:WCU720912 WME720912:WMQ720912 WWA720912:WWM720912 S786448:AE786448 JO786448:KA786448 TK786448:TW786448 ADG786448:ADS786448 ANC786448:ANO786448 AWY786448:AXK786448 BGU786448:BHG786448 BQQ786448:BRC786448 CAM786448:CAY786448 CKI786448:CKU786448 CUE786448:CUQ786448 DEA786448:DEM786448 DNW786448:DOI786448 DXS786448:DYE786448 EHO786448:EIA786448 ERK786448:ERW786448 FBG786448:FBS786448 FLC786448:FLO786448 FUY786448:FVK786448 GEU786448:GFG786448 GOQ786448:GPC786448 GYM786448:GYY786448 HII786448:HIU786448 HSE786448:HSQ786448 ICA786448:ICM786448 ILW786448:IMI786448 IVS786448:IWE786448 JFO786448:JGA786448 JPK786448:JPW786448 JZG786448:JZS786448 KJC786448:KJO786448 KSY786448:KTK786448 LCU786448:LDG786448 LMQ786448:LNC786448 LWM786448:LWY786448 MGI786448:MGU786448 MQE786448:MQQ786448 NAA786448:NAM786448 NJW786448:NKI786448 NTS786448:NUE786448 ODO786448:OEA786448 ONK786448:ONW786448 OXG786448:OXS786448 PHC786448:PHO786448 PQY786448:PRK786448 QAU786448:QBG786448 QKQ786448:QLC786448 QUM786448:QUY786448 REI786448:REU786448 ROE786448:ROQ786448 RYA786448:RYM786448 SHW786448:SII786448 SRS786448:SSE786448 TBO786448:TCA786448 TLK786448:TLW786448 TVG786448:TVS786448 UFC786448:UFO786448 UOY786448:UPK786448 UYU786448:UZG786448 VIQ786448:VJC786448 VSM786448:VSY786448 WCI786448:WCU786448 WME786448:WMQ786448 WWA786448:WWM786448 S851984:AE851984 JO851984:KA851984 TK851984:TW851984 ADG851984:ADS851984 ANC851984:ANO851984 AWY851984:AXK851984 BGU851984:BHG851984 BQQ851984:BRC851984 CAM851984:CAY851984 CKI851984:CKU851984 CUE851984:CUQ851984 DEA851984:DEM851984 DNW851984:DOI851984 DXS851984:DYE851984 EHO851984:EIA851984 ERK851984:ERW851984 FBG851984:FBS851984 FLC851984:FLO851984 FUY851984:FVK851984 GEU851984:GFG851984 GOQ851984:GPC851984 GYM851984:GYY851984 HII851984:HIU851984 HSE851984:HSQ851984 ICA851984:ICM851984 ILW851984:IMI851984 IVS851984:IWE851984 JFO851984:JGA851984 JPK851984:JPW851984 JZG851984:JZS851984 KJC851984:KJO851984 KSY851984:KTK851984 LCU851984:LDG851984 LMQ851984:LNC851984 LWM851984:LWY851984 MGI851984:MGU851984 MQE851984:MQQ851984 NAA851984:NAM851984 NJW851984:NKI851984 NTS851984:NUE851984 ODO851984:OEA851984 ONK851984:ONW851984 OXG851984:OXS851984 PHC851984:PHO851984 PQY851984:PRK851984 QAU851984:QBG851984 QKQ851984:QLC851984 QUM851984:QUY851984 REI851984:REU851984 ROE851984:ROQ851984 RYA851984:RYM851984 SHW851984:SII851984 SRS851984:SSE851984 TBO851984:TCA851984 TLK851984:TLW851984 TVG851984:TVS851984 UFC851984:UFO851984 UOY851984:UPK851984 UYU851984:UZG851984 VIQ851984:VJC851984 VSM851984:VSY851984 WCI851984:WCU851984 WME851984:WMQ851984 WWA851984:WWM851984 S917520:AE917520 JO917520:KA917520 TK917520:TW917520 ADG917520:ADS917520 ANC917520:ANO917520 AWY917520:AXK917520 BGU917520:BHG917520 BQQ917520:BRC917520 CAM917520:CAY917520 CKI917520:CKU917520 CUE917520:CUQ917520 DEA917520:DEM917520 DNW917520:DOI917520 DXS917520:DYE917520 EHO917520:EIA917520 ERK917520:ERW917520 FBG917520:FBS917520 FLC917520:FLO917520 FUY917520:FVK917520 GEU917520:GFG917520 GOQ917520:GPC917520 GYM917520:GYY917520 HII917520:HIU917520 HSE917520:HSQ917520 ICA917520:ICM917520 ILW917520:IMI917520 IVS917520:IWE917520 JFO917520:JGA917520 JPK917520:JPW917520 JZG917520:JZS917520 KJC917520:KJO917520 KSY917520:KTK917520 LCU917520:LDG917520 LMQ917520:LNC917520 LWM917520:LWY917520 MGI917520:MGU917520 MQE917520:MQQ917520 NAA917520:NAM917520 NJW917520:NKI917520 NTS917520:NUE917520 ODO917520:OEA917520 ONK917520:ONW917520 OXG917520:OXS917520 PHC917520:PHO917520 PQY917520:PRK917520 QAU917520:QBG917520 QKQ917520:QLC917520 QUM917520:QUY917520 REI917520:REU917520 ROE917520:ROQ917520 RYA917520:RYM917520 SHW917520:SII917520 SRS917520:SSE917520 TBO917520:TCA917520 TLK917520:TLW917520 TVG917520:TVS917520 UFC917520:UFO917520 UOY917520:UPK917520 UYU917520:UZG917520 VIQ917520:VJC917520 VSM917520:VSY917520 WCI917520:WCU917520 WME917520:WMQ917520 WWA917520:WWM917520 S983056:AE983056 JO983056:KA983056 TK983056:TW983056 ADG983056:ADS983056 ANC983056:ANO983056 AWY983056:AXK983056 BGU983056:BHG983056 BQQ983056:BRC983056 CAM983056:CAY983056 CKI983056:CKU983056 CUE983056:CUQ983056 DEA983056:DEM983056 DNW983056:DOI983056 DXS983056:DYE983056 EHO983056:EIA983056 ERK983056:ERW983056 FBG983056:FBS983056 FLC983056:FLO983056 FUY983056:FVK983056 GEU983056:GFG983056 GOQ983056:GPC983056 GYM983056:GYY983056 HII983056:HIU983056 HSE983056:HSQ983056 ICA983056:ICM983056 ILW983056:IMI983056 IVS983056:IWE983056 JFO983056:JGA983056 JPK983056:JPW983056 JZG983056:JZS983056 KJC983056:KJO983056 KSY983056:KTK983056 LCU983056:LDG983056 LMQ983056:LNC983056 LWM983056:LWY983056 MGI983056:MGU983056 MQE983056:MQQ983056 NAA983056:NAM983056 NJW983056:NKI983056 NTS983056:NUE983056 ODO983056:OEA983056 ONK983056:ONW983056 OXG983056:OXS983056 PHC983056:PHO983056 PQY983056:PRK983056 QAU983056:QBG983056 QKQ983056:QLC983056 QUM983056:QUY983056 REI983056:REU983056 ROE983056:ROQ983056 RYA983056:RYM983056 SHW983056:SII983056 SRS983056:SSE983056 TBO983056:TCA983056 TLK983056:TLW983056 TVG983056:TVS983056 UFC983056:UFO983056 UOY983056:UPK983056 UYU983056:UZG983056 VIQ983056:VJC983056 VSM983056:VSY983056 WCI983056:WCU983056 WME983056:WMQ983056 WWA983056:WWM983056 D15 IY15 SU15 ACQ15 AMM15 AWI15 BGE15 BQA15 BZW15 CJS15 CTO15 DDK15 DNG15 DXC15 EGY15 EQU15 FAQ15 FKM15 FUI15 GEE15 GOA15 GXW15 HHS15 HRO15 IBK15 ILG15 IVC15 JEY15 JOU15 JYQ15 KIM15 KSI15 LCE15 LMA15 LVW15 MFS15 MPO15 MZK15 NJG15 NTC15 OCY15 OMU15 OWQ15 PGM15 PQI15 QAE15 QKA15 QTW15 RDS15 RNO15 RXK15 SHG15 SRC15 TAY15 TKU15 TUQ15 UEM15 UOI15 UYE15 VIA15 VRW15 WBS15 WLO15 WVK15 D65565 IY65565 SU65565 ACQ65565 AMM65565 AWI65565 BGE65565 BQA65565 BZW65565 CJS65565 CTO65565 DDK65565 DNG65565 DXC65565 EGY65565 EQU65565 FAQ65565 FKM65565 FUI65565 GEE65565 GOA65565 GXW65565 HHS65565 HRO65565 IBK65565 ILG65565 IVC65565 JEY65565 JOU65565 JYQ65565 KIM65565 KSI65565 LCE65565 LMA65565 LVW65565 MFS65565 MPO65565 MZK65565 NJG65565 NTC65565 OCY65565 OMU65565 OWQ65565 PGM65565 PQI65565 QAE65565 QKA65565 QTW65565 RDS65565 RNO65565 RXK65565 SHG65565 SRC65565 TAY65565 TKU65565 TUQ65565 UEM65565 UOI65565 UYE65565 VIA65565 VRW65565 WBS65565 WLO65565 WVK65565 D131101 IY131101 SU131101 ACQ131101 AMM131101 AWI131101 BGE131101 BQA131101 BZW131101 CJS131101 CTO131101 DDK131101 DNG131101 DXC131101 EGY131101 EQU131101 FAQ131101 FKM131101 FUI131101 GEE131101 GOA131101 GXW131101 HHS131101 HRO131101 IBK131101 ILG131101 IVC131101 JEY131101 JOU131101 JYQ131101 KIM131101 KSI131101 LCE131101 LMA131101 LVW131101 MFS131101 MPO131101 MZK131101 NJG131101 NTC131101 OCY131101 OMU131101 OWQ131101 PGM131101 PQI131101 QAE131101 QKA131101 QTW131101 RDS131101 RNO131101 RXK131101 SHG131101 SRC131101 TAY131101 TKU131101 TUQ131101 UEM131101 UOI131101 UYE131101 VIA131101 VRW131101 WBS131101 WLO131101 WVK131101 D196637 IY196637 SU196637 ACQ196637 AMM196637 AWI196637 BGE196637 BQA196637 BZW196637 CJS196637 CTO196637 DDK196637 DNG196637 DXC196637 EGY196637 EQU196637 FAQ196637 FKM196637 FUI196637 GEE196637 GOA196637 GXW196637 HHS196637 HRO196637 IBK196637 ILG196637 IVC196637 JEY196637 JOU196637 JYQ196637 KIM196637 KSI196637 LCE196637 LMA196637 LVW196637 MFS196637 MPO196637 MZK196637 NJG196637 NTC196637 OCY196637 OMU196637 OWQ196637 PGM196637 PQI196637 QAE196637 QKA196637 QTW196637 RDS196637 RNO196637 RXK196637 SHG196637 SRC196637 TAY196637 TKU196637 TUQ196637 UEM196637 UOI196637 UYE196637 VIA196637 VRW196637 WBS196637 WLO196637 WVK196637 D262173 IY262173 SU262173 ACQ262173 AMM262173 AWI262173 BGE262173 BQA262173 BZW262173 CJS262173 CTO262173 DDK262173 DNG262173 DXC262173 EGY262173 EQU262173 FAQ262173 FKM262173 FUI262173 GEE262173 GOA262173 GXW262173 HHS262173 HRO262173 IBK262173 ILG262173 IVC262173 JEY262173 JOU262173 JYQ262173 KIM262173 KSI262173 LCE262173 LMA262173 LVW262173 MFS262173 MPO262173 MZK262173 NJG262173 NTC262173 OCY262173 OMU262173 OWQ262173 PGM262173 PQI262173 QAE262173 QKA262173 QTW262173 RDS262173 RNO262173 RXK262173 SHG262173 SRC262173 TAY262173 TKU262173 TUQ262173 UEM262173 UOI262173 UYE262173 VIA262173 VRW262173 WBS262173 WLO262173 WVK262173 D327709 IY327709 SU327709 ACQ327709 AMM327709 AWI327709 BGE327709 BQA327709 BZW327709 CJS327709 CTO327709 DDK327709 DNG327709 DXC327709 EGY327709 EQU327709 FAQ327709 FKM327709 FUI327709 GEE327709 GOA327709 GXW327709 HHS327709 HRO327709 IBK327709 ILG327709 IVC327709 JEY327709 JOU327709 JYQ327709 KIM327709 KSI327709 LCE327709 LMA327709 LVW327709 MFS327709 MPO327709 MZK327709 NJG327709 NTC327709 OCY327709 OMU327709 OWQ327709 PGM327709 PQI327709 QAE327709 QKA327709 QTW327709 RDS327709 RNO327709 RXK327709 SHG327709 SRC327709 TAY327709 TKU327709 TUQ327709 UEM327709 UOI327709 UYE327709 VIA327709 VRW327709 WBS327709 WLO327709 WVK327709 D393245 IY393245 SU393245 ACQ393245 AMM393245 AWI393245 BGE393245 BQA393245 BZW393245 CJS393245 CTO393245 DDK393245 DNG393245 DXC393245 EGY393245 EQU393245 FAQ393245 FKM393245 FUI393245 GEE393245 GOA393245 GXW393245 HHS393245 HRO393245 IBK393245 ILG393245 IVC393245 JEY393245 JOU393245 JYQ393245 KIM393245 KSI393245 LCE393245 LMA393245 LVW393245 MFS393245 MPO393245 MZK393245 NJG393245 NTC393245 OCY393245 OMU393245 OWQ393245 PGM393245 PQI393245 QAE393245 QKA393245 QTW393245 RDS393245 RNO393245 RXK393245 SHG393245 SRC393245 TAY393245 TKU393245 TUQ393245 UEM393245 UOI393245 UYE393245 VIA393245 VRW393245 WBS393245 WLO393245 WVK393245 D458781 IY458781 SU458781 ACQ458781 AMM458781 AWI458781 BGE458781 BQA458781 BZW458781 CJS458781 CTO458781 DDK458781 DNG458781 DXC458781 EGY458781 EQU458781 FAQ458781 FKM458781 FUI458781 GEE458781 GOA458781 GXW458781 HHS458781 HRO458781 IBK458781 ILG458781 IVC458781 JEY458781 JOU458781 JYQ458781 KIM458781 KSI458781 LCE458781 LMA458781 LVW458781 MFS458781 MPO458781 MZK458781 NJG458781 NTC458781 OCY458781 OMU458781 OWQ458781 PGM458781 PQI458781 QAE458781 QKA458781 QTW458781 RDS458781 RNO458781 RXK458781 SHG458781 SRC458781 TAY458781 TKU458781 TUQ458781 UEM458781 UOI458781 UYE458781 VIA458781 VRW458781 WBS458781 WLO458781 WVK458781 D524317 IY524317 SU524317 ACQ524317 AMM524317 AWI524317 BGE524317 BQA524317 BZW524317 CJS524317 CTO524317 DDK524317 DNG524317 DXC524317 EGY524317 EQU524317 FAQ524317 FKM524317 FUI524317 GEE524317 GOA524317 GXW524317 HHS524317 HRO524317 IBK524317 ILG524317 IVC524317 JEY524317 JOU524317 JYQ524317 KIM524317 KSI524317 LCE524317 LMA524317 LVW524317 MFS524317 MPO524317 MZK524317 NJG524317 NTC524317 OCY524317 OMU524317 OWQ524317 PGM524317 PQI524317 QAE524317 QKA524317 QTW524317 RDS524317 RNO524317 RXK524317 SHG524317 SRC524317 TAY524317 TKU524317 TUQ524317 UEM524317 UOI524317 UYE524317 VIA524317 VRW524317 WBS524317 WLO524317 WVK524317 D589853 IY589853 SU589853 ACQ589853 AMM589853 AWI589853 BGE589853 BQA589853 BZW589853 CJS589853 CTO589853 DDK589853 DNG589853 DXC589853 EGY589853 EQU589853 FAQ589853 FKM589853 FUI589853 GEE589853 GOA589853 GXW589853 HHS589853 HRO589853 IBK589853 ILG589853 IVC589853 JEY589853 JOU589853 JYQ589853 KIM589853 KSI589853 LCE589853 LMA589853 LVW589853 MFS589853 MPO589853 MZK589853 NJG589853 NTC589853 OCY589853 OMU589853 OWQ589853 PGM589853 PQI589853 QAE589853 QKA589853 QTW589853 RDS589853 RNO589853 RXK589853 SHG589853 SRC589853 TAY589853 TKU589853 TUQ589853 UEM589853 UOI589853 UYE589853 VIA589853 VRW589853 WBS589853 WLO589853 WVK589853 D655389 IY655389 SU655389 ACQ655389 AMM655389 AWI655389 BGE655389 BQA655389 BZW655389 CJS655389 CTO655389 DDK655389 DNG655389 DXC655389 EGY655389 EQU655389 FAQ655389 FKM655389 FUI655389 GEE655389 GOA655389 GXW655389 HHS655389 HRO655389 IBK655389 ILG655389 IVC655389 JEY655389 JOU655389 JYQ655389 KIM655389 KSI655389 LCE655389 LMA655389 LVW655389 MFS655389 MPO655389 MZK655389 NJG655389 NTC655389 OCY655389 OMU655389 OWQ655389 PGM655389 PQI655389 QAE655389 QKA655389 QTW655389 RDS655389 RNO655389 RXK655389 SHG655389 SRC655389 TAY655389 TKU655389 TUQ655389 UEM655389 UOI655389 UYE655389 VIA655389 VRW655389 WBS655389 WLO655389 WVK655389 D720925 IY720925 SU720925 ACQ720925 AMM720925 AWI720925 BGE720925 BQA720925 BZW720925 CJS720925 CTO720925 DDK720925 DNG720925 DXC720925 EGY720925 EQU720925 FAQ720925 FKM720925 FUI720925 GEE720925 GOA720925 GXW720925 HHS720925 HRO720925 IBK720925 ILG720925 IVC720925 JEY720925 JOU720925 JYQ720925 KIM720925 KSI720925 LCE720925 LMA720925 LVW720925 MFS720925 MPO720925 MZK720925 NJG720925 NTC720925 OCY720925 OMU720925 OWQ720925 PGM720925 PQI720925 QAE720925 QKA720925 QTW720925 RDS720925 RNO720925 RXK720925 SHG720925 SRC720925 TAY720925 TKU720925 TUQ720925 UEM720925 UOI720925 UYE720925 VIA720925 VRW720925 WBS720925 WLO720925 WVK720925 D786461 IY786461 SU786461 ACQ786461 AMM786461 AWI786461 BGE786461 BQA786461 BZW786461 CJS786461 CTO786461 DDK786461 DNG786461 DXC786461 EGY786461 EQU786461 FAQ786461 FKM786461 FUI786461 GEE786461 GOA786461 GXW786461 HHS786461 HRO786461 IBK786461 ILG786461 IVC786461 JEY786461 JOU786461 JYQ786461 KIM786461 KSI786461 LCE786461 LMA786461 LVW786461 MFS786461 MPO786461 MZK786461 NJG786461 NTC786461 OCY786461 OMU786461 OWQ786461 PGM786461 PQI786461 QAE786461 QKA786461 QTW786461 RDS786461 RNO786461 RXK786461 SHG786461 SRC786461 TAY786461 TKU786461 TUQ786461 UEM786461 UOI786461 UYE786461 VIA786461 VRW786461 WBS786461 WLO786461 WVK786461 D851997 IY851997 SU851997 ACQ851997 AMM851997 AWI851997 BGE851997 BQA851997 BZW851997 CJS851997 CTO851997 DDK851997 DNG851997 DXC851997 EGY851997 EQU851997 FAQ851997 FKM851997 FUI851997 GEE851997 GOA851997 GXW851997 HHS851997 HRO851997 IBK851997 ILG851997 IVC851997 JEY851997 JOU851997 JYQ851997 KIM851997 KSI851997 LCE851997 LMA851997 LVW851997 MFS851997 MPO851997 MZK851997 NJG851997 NTC851997 OCY851997 OMU851997 OWQ851997 PGM851997 PQI851997 QAE851997 QKA851997 QTW851997 RDS851997 RNO851997 RXK851997 SHG851997 SRC851997 TAY851997 TKU851997 TUQ851997 UEM851997 UOI851997 UYE851997 VIA851997 VRW851997 WBS851997 WLO851997 WVK851997 D917533 IY917533 SU917533 ACQ917533 AMM917533 AWI917533 BGE917533 BQA917533 BZW917533 CJS917533 CTO917533 DDK917533 DNG917533 DXC917533 EGY917533 EQU917533 FAQ917533 FKM917533 FUI917533 GEE917533 GOA917533 GXW917533 HHS917533 HRO917533 IBK917533 ILG917533 IVC917533 JEY917533 JOU917533 JYQ917533 KIM917533 KSI917533 LCE917533 LMA917533 LVW917533 MFS917533 MPO917533 MZK917533 NJG917533 NTC917533 OCY917533 OMU917533 OWQ917533 PGM917533 PQI917533 QAE917533 QKA917533 QTW917533 RDS917533 RNO917533 RXK917533 SHG917533 SRC917533 TAY917533 TKU917533 TUQ917533 UEM917533 UOI917533 UYE917533 VIA917533 VRW917533 WBS917533 WLO917533 WVK917533 D983069 IY983069 SU983069 ACQ983069 AMM983069 AWI983069 BGE983069 BQA983069 BZW983069 CJS983069 CTO983069 DDK983069 DNG983069 DXC983069 EGY983069 EQU983069 FAQ983069 FKM983069 FUI983069 GEE983069 GOA983069 GXW983069 HHS983069 HRO983069 IBK983069 ILG983069 IVC983069 JEY983069 JOU983069 JYQ983069 KIM983069 KSI983069 LCE983069 LMA983069 LVW983069 MFS983069 MPO983069 MZK983069 NJG983069 NTC983069 OCY983069 OMU983069 OWQ983069 PGM983069 PQI983069 QAE983069 QKA983069 QTW983069 RDS983069 RNO983069 RXK983069 SHG983069 SRC983069 TAY983069 TKU983069 TUQ983069 UEM983069 UOI983069 UYE983069 VIA983069 VRW983069 WBS983069 WLO983069 WVK983069 D18 IY18 SU18 ACQ18 AMM18 AWI18 BGE18 BQA18 BZW18 CJS18 CTO18 DDK18 DNG18 DXC18 EGY18 EQU18 FAQ18 FKM18 FUI18 GEE18 GOA18 GXW18 HHS18 HRO18 IBK18 ILG18 IVC18 JEY18 JOU18 JYQ18 KIM18 KSI18 LCE18 LMA18 LVW18 MFS18 MPO18 MZK18 NJG18 NTC18 OCY18 OMU18 OWQ18 PGM18 PQI18 QAE18 QKA18 QTW18 RDS18 RNO18 RXK18 SHG18 SRC18 TAY18 TKU18 TUQ18 UEM18 UOI18 UYE18 VIA18 VRW18 WBS18 WLO18 WVK18 D65568 IY65568 SU65568 ACQ65568 AMM65568 AWI65568 BGE65568 BQA65568 BZW65568 CJS65568 CTO65568 DDK65568 DNG65568 DXC65568 EGY65568 EQU65568 FAQ65568 FKM65568 FUI65568 GEE65568 GOA65568 GXW65568 HHS65568 HRO65568 IBK65568 ILG65568 IVC65568 JEY65568 JOU65568 JYQ65568 KIM65568 KSI65568 LCE65568 LMA65568 LVW65568 MFS65568 MPO65568 MZK65568 NJG65568 NTC65568 OCY65568 OMU65568 OWQ65568 PGM65568 PQI65568 QAE65568 QKA65568 QTW65568 RDS65568 RNO65568 RXK65568 SHG65568 SRC65568 TAY65568 TKU65568 TUQ65568 UEM65568 UOI65568 UYE65568 VIA65568 VRW65568 WBS65568 WLO65568 WVK65568 D131104 IY131104 SU131104 ACQ131104 AMM131104 AWI131104 BGE131104 BQA131104 BZW131104 CJS131104 CTO131104 DDK131104 DNG131104 DXC131104 EGY131104 EQU131104 FAQ131104 FKM131104 FUI131104 GEE131104 GOA131104 GXW131104 HHS131104 HRO131104 IBK131104 ILG131104 IVC131104 JEY131104 JOU131104 JYQ131104 KIM131104 KSI131104 LCE131104 LMA131104 LVW131104 MFS131104 MPO131104 MZK131104 NJG131104 NTC131104 OCY131104 OMU131104 OWQ131104 PGM131104 PQI131104 QAE131104 QKA131104 QTW131104 RDS131104 RNO131104 RXK131104 SHG131104 SRC131104 TAY131104 TKU131104 TUQ131104 UEM131104 UOI131104 UYE131104 VIA131104 VRW131104 WBS131104 WLO131104 WVK131104 D196640 IY196640 SU196640 ACQ196640 AMM196640 AWI196640 BGE196640 BQA196640 BZW196640 CJS196640 CTO196640 DDK196640 DNG196640 DXC196640 EGY196640 EQU196640 FAQ196640 FKM196640 FUI196640 GEE196640 GOA196640 GXW196640 HHS196640 HRO196640 IBK196640 ILG196640 IVC196640 JEY196640 JOU196640 JYQ196640 KIM196640 KSI196640 LCE196640 LMA196640 LVW196640 MFS196640 MPO196640 MZK196640 NJG196640 NTC196640 OCY196640 OMU196640 OWQ196640 PGM196640 PQI196640 QAE196640 QKA196640 QTW196640 RDS196640 RNO196640 RXK196640 SHG196640 SRC196640 TAY196640 TKU196640 TUQ196640 UEM196640 UOI196640 UYE196640 VIA196640 VRW196640 WBS196640 WLO196640 WVK196640 D262176 IY262176 SU262176 ACQ262176 AMM262176 AWI262176 BGE262176 BQA262176 BZW262176 CJS262176 CTO262176 DDK262176 DNG262176 DXC262176 EGY262176 EQU262176 FAQ262176 FKM262176 FUI262176 GEE262176 GOA262176 GXW262176 HHS262176 HRO262176 IBK262176 ILG262176 IVC262176 JEY262176 JOU262176 JYQ262176 KIM262176 KSI262176 LCE262176 LMA262176 LVW262176 MFS262176 MPO262176 MZK262176 NJG262176 NTC262176 OCY262176 OMU262176 OWQ262176 PGM262176 PQI262176 QAE262176 QKA262176 QTW262176 RDS262176 RNO262176 RXK262176 SHG262176 SRC262176 TAY262176 TKU262176 TUQ262176 UEM262176 UOI262176 UYE262176 VIA262176 VRW262176 WBS262176 WLO262176 WVK262176 D327712 IY327712 SU327712 ACQ327712 AMM327712 AWI327712 BGE327712 BQA327712 BZW327712 CJS327712 CTO327712 DDK327712 DNG327712 DXC327712 EGY327712 EQU327712 FAQ327712 FKM327712 FUI327712 GEE327712 GOA327712 GXW327712 HHS327712 HRO327712 IBK327712 ILG327712 IVC327712 JEY327712 JOU327712 JYQ327712 KIM327712 KSI327712 LCE327712 LMA327712 LVW327712 MFS327712 MPO327712 MZK327712 NJG327712 NTC327712 OCY327712 OMU327712 OWQ327712 PGM327712 PQI327712 QAE327712 QKA327712 QTW327712 RDS327712 RNO327712 RXK327712 SHG327712 SRC327712 TAY327712 TKU327712 TUQ327712 UEM327712 UOI327712 UYE327712 VIA327712 VRW327712 WBS327712 WLO327712 WVK327712 D393248 IY393248 SU393248 ACQ393248 AMM393248 AWI393248 BGE393248 BQA393248 BZW393248 CJS393248 CTO393248 DDK393248 DNG393248 DXC393248 EGY393248 EQU393248 FAQ393248 FKM393248 FUI393248 GEE393248 GOA393248 GXW393248 HHS393248 HRO393248 IBK393248 ILG393248 IVC393248 JEY393248 JOU393248 JYQ393248 KIM393248 KSI393248 LCE393248 LMA393248 LVW393248 MFS393248 MPO393248 MZK393248 NJG393248 NTC393248 OCY393248 OMU393248 OWQ393248 PGM393248 PQI393248 QAE393248 QKA393248 QTW393248 RDS393248 RNO393248 RXK393248 SHG393248 SRC393248 TAY393248 TKU393248 TUQ393248 UEM393248 UOI393248 UYE393248 VIA393248 VRW393248 WBS393248 WLO393248 WVK393248 D458784 IY458784 SU458784 ACQ458784 AMM458784 AWI458784 BGE458784 BQA458784 BZW458784 CJS458784 CTO458784 DDK458784 DNG458784 DXC458784 EGY458784 EQU458784 FAQ458784 FKM458784 FUI458784 GEE458784 GOA458784 GXW458784 HHS458784 HRO458784 IBK458784 ILG458784 IVC458784 JEY458784 JOU458784 JYQ458784 KIM458784 KSI458784 LCE458784 LMA458784 LVW458784 MFS458784 MPO458784 MZK458784 NJG458784 NTC458784 OCY458784 OMU458784 OWQ458784 PGM458784 PQI458784 QAE458784 QKA458784 QTW458784 RDS458784 RNO458784 RXK458784 SHG458784 SRC458784 TAY458784 TKU458784 TUQ458784 UEM458784 UOI458784 UYE458784 VIA458784 VRW458784 WBS458784 WLO458784 WVK458784 D524320 IY524320 SU524320 ACQ524320 AMM524320 AWI524320 BGE524320 BQA524320 BZW524320 CJS524320 CTO524320 DDK524320 DNG524320 DXC524320 EGY524320 EQU524320 FAQ524320 FKM524320 FUI524320 GEE524320 GOA524320 GXW524320 HHS524320 HRO524320 IBK524320 ILG524320 IVC524320 JEY524320 JOU524320 JYQ524320 KIM524320 KSI524320 LCE524320 LMA524320 LVW524320 MFS524320 MPO524320 MZK524320 NJG524320 NTC524320 OCY524320 OMU524320 OWQ524320 PGM524320 PQI524320 QAE524320 QKA524320 QTW524320 RDS524320 RNO524320 RXK524320 SHG524320 SRC524320 TAY524320 TKU524320 TUQ524320 UEM524320 UOI524320 UYE524320 VIA524320 VRW524320 WBS524320 WLO524320 WVK524320 D589856 IY589856 SU589856 ACQ589856 AMM589856 AWI589856 BGE589856 BQA589856 BZW589856 CJS589856 CTO589856 DDK589856 DNG589856 DXC589856 EGY589856 EQU589856 FAQ589856 FKM589856 FUI589856 GEE589856 GOA589856 GXW589856 HHS589856 HRO589856 IBK589856 ILG589856 IVC589856 JEY589856 JOU589856 JYQ589856 KIM589856 KSI589856 LCE589856 LMA589856 LVW589856 MFS589856 MPO589856 MZK589856 NJG589856 NTC589856 OCY589856 OMU589856 OWQ589856 PGM589856 PQI589856 QAE589856 QKA589856 QTW589856 RDS589856 RNO589856 RXK589856 SHG589856 SRC589856 TAY589856 TKU589856 TUQ589856 UEM589856 UOI589856 UYE589856 VIA589856 VRW589856 WBS589856 WLO589856 WVK589856 D655392 IY655392 SU655392 ACQ655392 AMM655392 AWI655392 BGE655392 BQA655392 BZW655392 CJS655392 CTO655392 DDK655392 DNG655392 DXC655392 EGY655392 EQU655392 FAQ655392 FKM655392 FUI655392 GEE655392 GOA655392 GXW655392 HHS655392 HRO655392 IBK655392 ILG655392 IVC655392 JEY655392 JOU655392 JYQ655392 KIM655392 KSI655392 LCE655392 LMA655392 LVW655392 MFS655392 MPO655392 MZK655392 NJG655392 NTC655392 OCY655392 OMU655392 OWQ655392 PGM655392 PQI655392 QAE655392 QKA655392 QTW655392 RDS655392 RNO655392 RXK655392 SHG655392 SRC655392 TAY655392 TKU655392 TUQ655392 UEM655392 UOI655392 UYE655392 VIA655392 VRW655392 WBS655392 WLO655392 WVK655392 D720928 IY720928 SU720928 ACQ720928 AMM720928 AWI720928 BGE720928 BQA720928 BZW720928 CJS720928 CTO720928 DDK720928 DNG720928 DXC720928 EGY720928 EQU720928 FAQ720928 FKM720928 FUI720928 GEE720928 GOA720928 GXW720928 HHS720928 HRO720928 IBK720928 ILG720928 IVC720928 JEY720928 JOU720928 JYQ720928 KIM720928 KSI720928 LCE720928 LMA720928 LVW720928 MFS720928 MPO720928 MZK720928 NJG720928 NTC720928 OCY720928 OMU720928 OWQ720928 PGM720928 PQI720928 QAE720928 QKA720928 QTW720928 RDS720928 RNO720928 RXK720928 SHG720928 SRC720928 TAY720928 TKU720928 TUQ720928 UEM720928 UOI720928 UYE720928 VIA720928 VRW720928 WBS720928 WLO720928 WVK720928 D786464 IY786464 SU786464 ACQ786464 AMM786464 AWI786464 BGE786464 BQA786464 BZW786464 CJS786464 CTO786464 DDK786464 DNG786464 DXC786464 EGY786464 EQU786464 FAQ786464 FKM786464 FUI786464 GEE786464 GOA786464 GXW786464 HHS786464 HRO786464 IBK786464 ILG786464 IVC786464 JEY786464 JOU786464 JYQ786464 KIM786464 KSI786464 LCE786464 LMA786464 LVW786464 MFS786464 MPO786464 MZK786464 NJG786464 NTC786464 OCY786464 OMU786464 OWQ786464 PGM786464 PQI786464 QAE786464 QKA786464 QTW786464 RDS786464 RNO786464 RXK786464 SHG786464 SRC786464 TAY786464 TKU786464 TUQ786464 UEM786464 UOI786464 UYE786464 VIA786464 VRW786464 WBS786464 WLO786464 WVK786464 D852000 IY852000 SU852000 ACQ852000 AMM852000 AWI852000 BGE852000 BQA852000 BZW852000 CJS852000 CTO852000 DDK852000 DNG852000 DXC852000 EGY852000 EQU852000 FAQ852000 FKM852000 FUI852000 GEE852000 GOA852000 GXW852000 HHS852000 HRO852000 IBK852000 ILG852000 IVC852000 JEY852000 JOU852000 JYQ852000 KIM852000 KSI852000 LCE852000 LMA852000 LVW852000 MFS852000 MPO852000 MZK852000 NJG852000 NTC852000 OCY852000 OMU852000 OWQ852000 PGM852000 PQI852000 QAE852000 QKA852000 QTW852000 RDS852000 RNO852000 RXK852000 SHG852000 SRC852000 TAY852000 TKU852000 TUQ852000 UEM852000 UOI852000 UYE852000 VIA852000 VRW852000 WBS852000 WLO852000 WVK852000 D917536 IY917536 SU917536 ACQ917536 AMM917536 AWI917536 BGE917536 BQA917536 BZW917536 CJS917536 CTO917536 DDK917536 DNG917536 DXC917536 EGY917536 EQU917536 FAQ917536 FKM917536 FUI917536 GEE917536 GOA917536 GXW917536 HHS917536 HRO917536 IBK917536 ILG917536 IVC917536 JEY917536 JOU917536 JYQ917536 KIM917536 KSI917536 LCE917536 LMA917536 LVW917536 MFS917536 MPO917536 MZK917536 NJG917536 NTC917536 OCY917536 OMU917536 OWQ917536 PGM917536 PQI917536 QAE917536 QKA917536 QTW917536 RDS917536 RNO917536 RXK917536 SHG917536 SRC917536 TAY917536 TKU917536 TUQ917536 UEM917536 UOI917536 UYE917536 VIA917536 VRW917536 WBS917536 WLO917536 WVK917536 D983072 IY983072 SU983072 ACQ983072 AMM983072 AWI983072 BGE983072 BQA983072 BZW983072 CJS983072 CTO983072 DDK983072 DNG983072 DXC983072 EGY983072 EQU983072 FAQ983072 FKM983072 FUI983072 GEE983072 GOA983072 GXW983072 HHS983072 HRO983072 IBK983072 ILG983072 IVC983072 JEY983072 JOU983072 JYQ983072 KIM983072 KSI983072 LCE983072 LMA983072 LVW983072 MFS983072 MPO983072 MZK983072 NJG983072 NTC983072 OCY983072 OMU983072 OWQ983072 PGM983072 PQI983072 QAE983072 QKA983072 QTW983072 RDS983072 RNO983072 RXK983072 SHG983072 SRC983072 TAY983072 TKU983072 TUQ983072 UEM983072 UOI983072 UYE983072 VIA983072 VRW983072 WBS983072 WLO983072 WVK983072 D21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D65571 IY65571 SU65571 ACQ65571 AMM65571 AWI65571 BGE65571 BQA65571 BZW65571 CJS65571 CTO65571 DDK65571 DNG65571 DXC65571 EGY65571 EQU65571 FAQ65571 FKM65571 FUI65571 GEE65571 GOA65571 GXW65571 HHS65571 HRO65571 IBK65571 ILG65571 IVC65571 JEY65571 JOU65571 JYQ65571 KIM65571 KSI65571 LCE65571 LMA65571 LVW65571 MFS65571 MPO65571 MZK65571 NJG65571 NTC65571 OCY65571 OMU65571 OWQ65571 PGM65571 PQI65571 QAE65571 QKA65571 QTW65571 RDS65571 RNO65571 RXK65571 SHG65571 SRC65571 TAY65571 TKU65571 TUQ65571 UEM65571 UOI65571 UYE65571 VIA65571 VRW65571 WBS65571 WLO65571 WVK65571 D131107 IY131107 SU131107 ACQ131107 AMM131107 AWI131107 BGE131107 BQA131107 BZW131107 CJS131107 CTO131107 DDK131107 DNG131107 DXC131107 EGY131107 EQU131107 FAQ131107 FKM131107 FUI131107 GEE131107 GOA131107 GXW131107 HHS131107 HRO131107 IBK131107 ILG131107 IVC131107 JEY131107 JOU131107 JYQ131107 KIM131107 KSI131107 LCE131107 LMA131107 LVW131107 MFS131107 MPO131107 MZK131107 NJG131107 NTC131107 OCY131107 OMU131107 OWQ131107 PGM131107 PQI131107 QAE131107 QKA131107 QTW131107 RDS131107 RNO131107 RXK131107 SHG131107 SRC131107 TAY131107 TKU131107 TUQ131107 UEM131107 UOI131107 UYE131107 VIA131107 VRW131107 WBS131107 WLO131107 WVK131107 D196643 IY196643 SU196643 ACQ196643 AMM196643 AWI196643 BGE196643 BQA196643 BZW196643 CJS196643 CTO196643 DDK196643 DNG196643 DXC196643 EGY196643 EQU196643 FAQ196643 FKM196643 FUI196643 GEE196643 GOA196643 GXW196643 HHS196643 HRO196643 IBK196643 ILG196643 IVC196643 JEY196643 JOU196643 JYQ196643 KIM196643 KSI196643 LCE196643 LMA196643 LVW196643 MFS196643 MPO196643 MZK196643 NJG196643 NTC196643 OCY196643 OMU196643 OWQ196643 PGM196643 PQI196643 QAE196643 QKA196643 QTW196643 RDS196643 RNO196643 RXK196643 SHG196643 SRC196643 TAY196643 TKU196643 TUQ196643 UEM196643 UOI196643 UYE196643 VIA196643 VRW196643 WBS196643 WLO196643 WVK196643 D262179 IY262179 SU262179 ACQ262179 AMM262179 AWI262179 BGE262179 BQA262179 BZW262179 CJS262179 CTO262179 DDK262179 DNG262179 DXC262179 EGY262179 EQU262179 FAQ262179 FKM262179 FUI262179 GEE262179 GOA262179 GXW262179 HHS262179 HRO262179 IBK262179 ILG262179 IVC262179 JEY262179 JOU262179 JYQ262179 KIM262179 KSI262179 LCE262179 LMA262179 LVW262179 MFS262179 MPO262179 MZK262179 NJG262179 NTC262179 OCY262179 OMU262179 OWQ262179 PGM262179 PQI262179 QAE262179 QKA262179 QTW262179 RDS262179 RNO262179 RXK262179 SHG262179 SRC262179 TAY262179 TKU262179 TUQ262179 UEM262179 UOI262179 UYE262179 VIA262179 VRW262179 WBS262179 WLO262179 WVK262179 D327715 IY327715 SU327715 ACQ327715 AMM327715 AWI327715 BGE327715 BQA327715 BZW327715 CJS327715 CTO327715 DDK327715 DNG327715 DXC327715 EGY327715 EQU327715 FAQ327715 FKM327715 FUI327715 GEE327715 GOA327715 GXW327715 HHS327715 HRO327715 IBK327715 ILG327715 IVC327715 JEY327715 JOU327715 JYQ327715 KIM327715 KSI327715 LCE327715 LMA327715 LVW327715 MFS327715 MPO327715 MZK327715 NJG327715 NTC327715 OCY327715 OMU327715 OWQ327715 PGM327715 PQI327715 QAE327715 QKA327715 QTW327715 RDS327715 RNO327715 RXK327715 SHG327715 SRC327715 TAY327715 TKU327715 TUQ327715 UEM327715 UOI327715 UYE327715 VIA327715 VRW327715 WBS327715 WLO327715 WVK327715 D393251 IY393251 SU393251 ACQ393251 AMM393251 AWI393251 BGE393251 BQA393251 BZW393251 CJS393251 CTO393251 DDK393251 DNG393251 DXC393251 EGY393251 EQU393251 FAQ393251 FKM393251 FUI393251 GEE393251 GOA393251 GXW393251 HHS393251 HRO393251 IBK393251 ILG393251 IVC393251 JEY393251 JOU393251 JYQ393251 KIM393251 KSI393251 LCE393251 LMA393251 LVW393251 MFS393251 MPO393251 MZK393251 NJG393251 NTC393251 OCY393251 OMU393251 OWQ393251 PGM393251 PQI393251 QAE393251 QKA393251 QTW393251 RDS393251 RNO393251 RXK393251 SHG393251 SRC393251 TAY393251 TKU393251 TUQ393251 UEM393251 UOI393251 UYE393251 VIA393251 VRW393251 WBS393251 WLO393251 WVK393251 D458787 IY458787 SU458787 ACQ458787 AMM458787 AWI458787 BGE458787 BQA458787 BZW458787 CJS458787 CTO458787 DDK458787 DNG458787 DXC458787 EGY458787 EQU458787 FAQ458787 FKM458787 FUI458787 GEE458787 GOA458787 GXW458787 HHS458787 HRO458787 IBK458787 ILG458787 IVC458787 JEY458787 JOU458787 JYQ458787 KIM458787 KSI458787 LCE458787 LMA458787 LVW458787 MFS458787 MPO458787 MZK458787 NJG458787 NTC458787 OCY458787 OMU458787 OWQ458787 PGM458787 PQI458787 QAE458787 QKA458787 QTW458787 RDS458787 RNO458787 RXK458787 SHG458787 SRC458787 TAY458787 TKU458787 TUQ458787 UEM458787 UOI458787 UYE458787 VIA458787 VRW458787 WBS458787 WLO458787 WVK458787 D524323 IY524323 SU524323 ACQ524323 AMM524323 AWI524323 BGE524323 BQA524323 BZW524323 CJS524323 CTO524323 DDK524323 DNG524323 DXC524323 EGY524323 EQU524323 FAQ524323 FKM524323 FUI524323 GEE524323 GOA524323 GXW524323 HHS524323 HRO524323 IBK524323 ILG524323 IVC524323 JEY524323 JOU524323 JYQ524323 KIM524323 KSI524323 LCE524323 LMA524323 LVW524323 MFS524323 MPO524323 MZK524323 NJG524323 NTC524323 OCY524323 OMU524323 OWQ524323 PGM524323 PQI524323 QAE524323 QKA524323 QTW524323 RDS524323 RNO524323 RXK524323 SHG524323 SRC524323 TAY524323 TKU524323 TUQ524323 UEM524323 UOI524323 UYE524323 VIA524323 VRW524323 WBS524323 WLO524323 WVK524323 D589859 IY589859 SU589859 ACQ589859 AMM589859 AWI589859 BGE589859 BQA589859 BZW589859 CJS589859 CTO589859 DDK589859 DNG589859 DXC589859 EGY589859 EQU589859 FAQ589859 FKM589859 FUI589859 GEE589859 GOA589859 GXW589859 HHS589859 HRO589859 IBK589859 ILG589859 IVC589859 JEY589859 JOU589859 JYQ589859 KIM589859 KSI589859 LCE589859 LMA589859 LVW589859 MFS589859 MPO589859 MZK589859 NJG589859 NTC589859 OCY589859 OMU589859 OWQ589859 PGM589859 PQI589859 QAE589859 QKA589859 QTW589859 RDS589859 RNO589859 RXK589859 SHG589859 SRC589859 TAY589859 TKU589859 TUQ589859 UEM589859 UOI589859 UYE589859 VIA589859 VRW589859 WBS589859 WLO589859 WVK589859 D655395 IY655395 SU655395 ACQ655395 AMM655395 AWI655395 BGE655395 BQA655395 BZW655395 CJS655395 CTO655395 DDK655395 DNG655395 DXC655395 EGY655395 EQU655395 FAQ655395 FKM655395 FUI655395 GEE655395 GOA655395 GXW655395 HHS655395 HRO655395 IBK655395 ILG655395 IVC655395 JEY655395 JOU655395 JYQ655395 KIM655395 KSI655395 LCE655395 LMA655395 LVW655395 MFS655395 MPO655395 MZK655395 NJG655395 NTC655395 OCY655395 OMU655395 OWQ655395 PGM655395 PQI655395 QAE655395 QKA655395 QTW655395 RDS655395 RNO655395 RXK655395 SHG655395 SRC655395 TAY655395 TKU655395 TUQ655395 UEM655395 UOI655395 UYE655395 VIA655395 VRW655395 WBS655395 WLO655395 WVK655395 D720931 IY720931 SU720931 ACQ720931 AMM720931 AWI720931 BGE720931 BQA720931 BZW720931 CJS720931 CTO720931 DDK720931 DNG720931 DXC720931 EGY720931 EQU720931 FAQ720931 FKM720931 FUI720931 GEE720931 GOA720931 GXW720931 HHS720931 HRO720931 IBK720931 ILG720931 IVC720931 JEY720931 JOU720931 JYQ720931 KIM720931 KSI720931 LCE720931 LMA720931 LVW720931 MFS720931 MPO720931 MZK720931 NJG720931 NTC720931 OCY720931 OMU720931 OWQ720931 PGM720931 PQI720931 QAE720931 QKA720931 QTW720931 RDS720931 RNO720931 RXK720931 SHG720931 SRC720931 TAY720931 TKU720931 TUQ720931 UEM720931 UOI720931 UYE720931 VIA720931 VRW720931 WBS720931 WLO720931 WVK720931 D786467 IY786467 SU786467 ACQ786467 AMM786467 AWI786467 BGE786467 BQA786467 BZW786467 CJS786467 CTO786467 DDK786467 DNG786467 DXC786467 EGY786467 EQU786467 FAQ786467 FKM786467 FUI786467 GEE786467 GOA786467 GXW786467 HHS786467 HRO786467 IBK786467 ILG786467 IVC786467 JEY786467 JOU786467 JYQ786467 KIM786467 KSI786467 LCE786467 LMA786467 LVW786467 MFS786467 MPO786467 MZK786467 NJG786467 NTC786467 OCY786467 OMU786467 OWQ786467 PGM786467 PQI786467 QAE786467 QKA786467 QTW786467 RDS786467 RNO786467 RXK786467 SHG786467 SRC786467 TAY786467 TKU786467 TUQ786467 UEM786467 UOI786467 UYE786467 VIA786467 VRW786467 WBS786467 WLO786467 WVK786467 D852003 IY852003 SU852003 ACQ852003 AMM852003 AWI852003 BGE852003 BQA852003 BZW852003 CJS852003 CTO852003 DDK852003 DNG852003 DXC852003 EGY852003 EQU852003 FAQ852003 FKM852003 FUI852003 GEE852003 GOA852003 GXW852003 HHS852003 HRO852003 IBK852003 ILG852003 IVC852003 JEY852003 JOU852003 JYQ852003 KIM852003 KSI852003 LCE852003 LMA852003 LVW852003 MFS852003 MPO852003 MZK852003 NJG852003 NTC852003 OCY852003 OMU852003 OWQ852003 PGM852003 PQI852003 QAE852003 QKA852003 QTW852003 RDS852003 RNO852003 RXK852003 SHG852003 SRC852003 TAY852003 TKU852003 TUQ852003 UEM852003 UOI852003 UYE852003 VIA852003 VRW852003 WBS852003 WLO852003 WVK852003 D917539 IY917539 SU917539 ACQ917539 AMM917539 AWI917539 BGE917539 BQA917539 BZW917539 CJS917539 CTO917539 DDK917539 DNG917539 DXC917539 EGY917539 EQU917539 FAQ917539 FKM917539 FUI917539 GEE917539 GOA917539 GXW917539 HHS917539 HRO917539 IBK917539 ILG917539 IVC917539 JEY917539 JOU917539 JYQ917539 KIM917539 KSI917539 LCE917539 LMA917539 LVW917539 MFS917539 MPO917539 MZK917539 NJG917539 NTC917539 OCY917539 OMU917539 OWQ917539 PGM917539 PQI917539 QAE917539 QKA917539 QTW917539 RDS917539 RNO917539 RXK917539 SHG917539 SRC917539 TAY917539 TKU917539 TUQ917539 UEM917539 UOI917539 UYE917539 VIA917539 VRW917539 WBS917539 WLO917539 WVK917539 D983075 IY983075 SU983075 ACQ983075 AMM983075 AWI983075 BGE983075 BQA983075 BZW983075 CJS983075 CTO983075 DDK983075 DNG983075 DXC983075 EGY983075 EQU983075 FAQ983075 FKM983075 FUI983075 GEE983075 GOA983075 GXW983075 HHS983075 HRO983075 IBK983075 ILG983075 IVC983075 JEY983075 JOU983075 JYQ983075 KIM983075 KSI983075 LCE983075 LMA983075 LVW983075 MFS983075 MPO983075 MZK983075 NJG983075 NTC983075 OCY983075 OMU983075 OWQ983075 PGM983075 PQI983075 QAE983075 QKA983075 QTW983075 RDS983075 RNO983075 RXK983075 SHG983075 SRC983075 TAY983075 TKU983075 TUQ983075 UEM983075 UOI983075 UYE983075 VIA983075 VRW983075 WBS983075 WLO983075 WVK983075 S15:AE15 JO15:KA15 TK15:TW15 ADG15:ADS15 ANC15:ANO15 AWY15:AXK15 BGU15:BHG15 BQQ15:BRC15 CAM15:CAY15 CKI15:CKU15 CUE15:CUQ15 DEA15:DEM15 DNW15:DOI15 DXS15:DYE15 EHO15:EIA15 ERK15:ERW15 FBG15:FBS15 FLC15:FLO15 FUY15:FVK15 GEU15:GFG15 GOQ15:GPC15 GYM15:GYY15 HII15:HIU15 HSE15:HSQ15 ICA15:ICM15 ILW15:IMI15 IVS15:IWE15 JFO15:JGA15 JPK15:JPW15 JZG15:JZS15 KJC15:KJO15 KSY15:KTK15 LCU15:LDG15 LMQ15:LNC15 LWM15:LWY15 MGI15:MGU15 MQE15:MQQ15 NAA15:NAM15 NJW15:NKI15 NTS15:NUE15 ODO15:OEA15 ONK15:ONW15 OXG15:OXS15 PHC15:PHO15 PQY15:PRK15 QAU15:QBG15 QKQ15:QLC15 QUM15:QUY15 REI15:REU15 ROE15:ROQ15 RYA15:RYM15 SHW15:SII15 SRS15:SSE15 TBO15:TCA15 TLK15:TLW15 TVG15:TVS15 UFC15:UFO15 UOY15:UPK15 UYU15:UZG15 VIQ15:VJC15 VSM15:VSY15 WCI15:WCU15 WME15:WMQ15 WWA15:WWM15 S65565:AE65565 JO65565:KA65565 TK65565:TW65565 ADG65565:ADS65565 ANC65565:ANO65565 AWY65565:AXK65565 BGU65565:BHG65565 BQQ65565:BRC65565 CAM65565:CAY65565 CKI65565:CKU65565 CUE65565:CUQ65565 DEA65565:DEM65565 DNW65565:DOI65565 DXS65565:DYE65565 EHO65565:EIA65565 ERK65565:ERW65565 FBG65565:FBS65565 FLC65565:FLO65565 FUY65565:FVK65565 GEU65565:GFG65565 GOQ65565:GPC65565 GYM65565:GYY65565 HII65565:HIU65565 HSE65565:HSQ65565 ICA65565:ICM65565 ILW65565:IMI65565 IVS65565:IWE65565 JFO65565:JGA65565 JPK65565:JPW65565 JZG65565:JZS65565 KJC65565:KJO65565 KSY65565:KTK65565 LCU65565:LDG65565 LMQ65565:LNC65565 LWM65565:LWY65565 MGI65565:MGU65565 MQE65565:MQQ65565 NAA65565:NAM65565 NJW65565:NKI65565 NTS65565:NUE65565 ODO65565:OEA65565 ONK65565:ONW65565 OXG65565:OXS65565 PHC65565:PHO65565 PQY65565:PRK65565 QAU65565:QBG65565 QKQ65565:QLC65565 QUM65565:QUY65565 REI65565:REU65565 ROE65565:ROQ65565 RYA65565:RYM65565 SHW65565:SII65565 SRS65565:SSE65565 TBO65565:TCA65565 TLK65565:TLW65565 TVG65565:TVS65565 UFC65565:UFO65565 UOY65565:UPK65565 UYU65565:UZG65565 VIQ65565:VJC65565 VSM65565:VSY65565 WCI65565:WCU65565 WME65565:WMQ65565 WWA65565:WWM65565 S131101:AE131101 JO131101:KA131101 TK131101:TW131101 ADG131101:ADS131101 ANC131101:ANO131101 AWY131101:AXK131101 BGU131101:BHG131101 BQQ131101:BRC131101 CAM131101:CAY131101 CKI131101:CKU131101 CUE131101:CUQ131101 DEA131101:DEM131101 DNW131101:DOI131101 DXS131101:DYE131101 EHO131101:EIA131101 ERK131101:ERW131101 FBG131101:FBS131101 FLC131101:FLO131101 FUY131101:FVK131101 GEU131101:GFG131101 GOQ131101:GPC131101 GYM131101:GYY131101 HII131101:HIU131101 HSE131101:HSQ131101 ICA131101:ICM131101 ILW131101:IMI131101 IVS131101:IWE131101 JFO131101:JGA131101 JPK131101:JPW131101 JZG131101:JZS131101 KJC131101:KJO131101 KSY131101:KTK131101 LCU131101:LDG131101 LMQ131101:LNC131101 LWM131101:LWY131101 MGI131101:MGU131101 MQE131101:MQQ131101 NAA131101:NAM131101 NJW131101:NKI131101 NTS131101:NUE131101 ODO131101:OEA131101 ONK131101:ONW131101 OXG131101:OXS131101 PHC131101:PHO131101 PQY131101:PRK131101 QAU131101:QBG131101 QKQ131101:QLC131101 QUM131101:QUY131101 REI131101:REU131101 ROE131101:ROQ131101 RYA131101:RYM131101 SHW131101:SII131101 SRS131101:SSE131101 TBO131101:TCA131101 TLK131101:TLW131101 TVG131101:TVS131101 UFC131101:UFO131101 UOY131101:UPK131101 UYU131101:UZG131101 VIQ131101:VJC131101 VSM131101:VSY131101 WCI131101:WCU131101 WME131101:WMQ131101 WWA131101:WWM131101 S196637:AE196637 JO196637:KA196637 TK196637:TW196637 ADG196637:ADS196637 ANC196637:ANO196637 AWY196637:AXK196637 BGU196637:BHG196637 BQQ196637:BRC196637 CAM196637:CAY196637 CKI196637:CKU196637 CUE196637:CUQ196637 DEA196637:DEM196637 DNW196637:DOI196637 DXS196637:DYE196637 EHO196637:EIA196637 ERK196637:ERW196637 FBG196637:FBS196637 FLC196637:FLO196637 FUY196637:FVK196637 GEU196637:GFG196637 GOQ196637:GPC196637 GYM196637:GYY196637 HII196637:HIU196637 HSE196637:HSQ196637 ICA196637:ICM196637 ILW196637:IMI196637 IVS196637:IWE196637 JFO196637:JGA196637 JPK196637:JPW196637 JZG196637:JZS196637 KJC196637:KJO196637 KSY196637:KTK196637 LCU196637:LDG196637 LMQ196637:LNC196637 LWM196637:LWY196637 MGI196637:MGU196637 MQE196637:MQQ196637 NAA196637:NAM196637 NJW196637:NKI196637 NTS196637:NUE196637 ODO196637:OEA196637 ONK196637:ONW196637 OXG196637:OXS196637 PHC196637:PHO196637 PQY196637:PRK196637 QAU196637:QBG196637 QKQ196637:QLC196637 QUM196637:QUY196637 REI196637:REU196637 ROE196637:ROQ196637 RYA196637:RYM196637 SHW196637:SII196637 SRS196637:SSE196637 TBO196637:TCA196637 TLK196637:TLW196637 TVG196637:TVS196637 UFC196637:UFO196637 UOY196637:UPK196637 UYU196637:UZG196637 VIQ196637:VJC196637 VSM196637:VSY196637 WCI196637:WCU196637 WME196637:WMQ196637 WWA196637:WWM196637 S262173:AE262173 JO262173:KA262173 TK262173:TW262173 ADG262173:ADS262173 ANC262173:ANO262173 AWY262173:AXK262173 BGU262173:BHG262173 BQQ262173:BRC262173 CAM262173:CAY262173 CKI262173:CKU262173 CUE262173:CUQ262173 DEA262173:DEM262173 DNW262173:DOI262173 DXS262173:DYE262173 EHO262173:EIA262173 ERK262173:ERW262173 FBG262173:FBS262173 FLC262173:FLO262173 FUY262173:FVK262173 GEU262173:GFG262173 GOQ262173:GPC262173 GYM262173:GYY262173 HII262173:HIU262173 HSE262173:HSQ262173 ICA262173:ICM262173 ILW262173:IMI262173 IVS262173:IWE262173 JFO262173:JGA262173 JPK262173:JPW262173 JZG262173:JZS262173 KJC262173:KJO262173 KSY262173:KTK262173 LCU262173:LDG262173 LMQ262173:LNC262173 LWM262173:LWY262173 MGI262173:MGU262173 MQE262173:MQQ262173 NAA262173:NAM262173 NJW262173:NKI262173 NTS262173:NUE262173 ODO262173:OEA262173 ONK262173:ONW262173 OXG262173:OXS262173 PHC262173:PHO262173 PQY262173:PRK262173 QAU262173:QBG262173 QKQ262173:QLC262173 QUM262173:QUY262173 REI262173:REU262173 ROE262173:ROQ262173 RYA262173:RYM262173 SHW262173:SII262173 SRS262173:SSE262173 TBO262173:TCA262173 TLK262173:TLW262173 TVG262173:TVS262173 UFC262173:UFO262173 UOY262173:UPK262173 UYU262173:UZG262173 VIQ262173:VJC262173 VSM262173:VSY262173 WCI262173:WCU262173 WME262173:WMQ262173 WWA262173:WWM262173 S327709:AE327709 JO327709:KA327709 TK327709:TW327709 ADG327709:ADS327709 ANC327709:ANO327709 AWY327709:AXK327709 BGU327709:BHG327709 BQQ327709:BRC327709 CAM327709:CAY327709 CKI327709:CKU327709 CUE327709:CUQ327709 DEA327709:DEM327709 DNW327709:DOI327709 DXS327709:DYE327709 EHO327709:EIA327709 ERK327709:ERW327709 FBG327709:FBS327709 FLC327709:FLO327709 FUY327709:FVK327709 GEU327709:GFG327709 GOQ327709:GPC327709 GYM327709:GYY327709 HII327709:HIU327709 HSE327709:HSQ327709 ICA327709:ICM327709 ILW327709:IMI327709 IVS327709:IWE327709 JFO327709:JGA327709 JPK327709:JPW327709 JZG327709:JZS327709 KJC327709:KJO327709 KSY327709:KTK327709 LCU327709:LDG327709 LMQ327709:LNC327709 LWM327709:LWY327709 MGI327709:MGU327709 MQE327709:MQQ327709 NAA327709:NAM327709 NJW327709:NKI327709 NTS327709:NUE327709 ODO327709:OEA327709 ONK327709:ONW327709 OXG327709:OXS327709 PHC327709:PHO327709 PQY327709:PRK327709 QAU327709:QBG327709 QKQ327709:QLC327709 QUM327709:QUY327709 REI327709:REU327709 ROE327709:ROQ327709 RYA327709:RYM327709 SHW327709:SII327709 SRS327709:SSE327709 TBO327709:TCA327709 TLK327709:TLW327709 TVG327709:TVS327709 UFC327709:UFO327709 UOY327709:UPK327709 UYU327709:UZG327709 VIQ327709:VJC327709 VSM327709:VSY327709 WCI327709:WCU327709 WME327709:WMQ327709 WWA327709:WWM327709 S393245:AE393245 JO393245:KA393245 TK393245:TW393245 ADG393245:ADS393245 ANC393245:ANO393245 AWY393245:AXK393245 BGU393245:BHG393245 BQQ393245:BRC393245 CAM393245:CAY393245 CKI393245:CKU393245 CUE393245:CUQ393245 DEA393245:DEM393245 DNW393245:DOI393245 DXS393245:DYE393245 EHO393245:EIA393245 ERK393245:ERW393245 FBG393245:FBS393245 FLC393245:FLO393245 FUY393245:FVK393245 GEU393245:GFG393245 GOQ393245:GPC393245 GYM393245:GYY393245 HII393245:HIU393245 HSE393245:HSQ393245 ICA393245:ICM393245 ILW393245:IMI393245 IVS393245:IWE393245 JFO393245:JGA393245 JPK393245:JPW393245 JZG393245:JZS393245 KJC393245:KJO393245 KSY393245:KTK393245 LCU393245:LDG393245 LMQ393245:LNC393245 LWM393245:LWY393245 MGI393245:MGU393245 MQE393245:MQQ393245 NAA393245:NAM393245 NJW393245:NKI393245 NTS393245:NUE393245 ODO393245:OEA393245 ONK393245:ONW393245 OXG393245:OXS393245 PHC393245:PHO393245 PQY393245:PRK393245 QAU393245:QBG393245 QKQ393245:QLC393245 QUM393245:QUY393245 REI393245:REU393245 ROE393245:ROQ393245 RYA393245:RYM393245 SHW393245:SII393245 SRS393245:SSE393245 TBO393245:TCA393245 TLK393245:TLW393245 TVG393245:TVS393245 UFC393245:UFO393245 UOY393245:UPK393245 UYU393245:UZG393245 VIQ393245:VJC393245 VSM393245:VSY393245 WCI393245:WCU393245 WME393245:WMQ393245 WWA393245:WWM393245 S458781:AE458781 JO458781:KA458781 TK458781:TW458781 ADG458781:ADS458781 ANC458781:ANO458781 AWY458781:AXK458781 BGU458781:BHG458781 BQQ458781:BRC458781 CAM458781:CAY458781 CKI458781:CKU458781 CUE458781:CUQ458781 DEA458781:DEM458781 DNW458781:DOI458781 DXS458781:DYE458781 EHO458781:EIA458781 ERK458781:ERW458781 FBG458781:FBS458781 FLC458781:FLO458781 FUY458781:FVK458781 GEU458781:GFG458781 GOQ458781:GPC458781 GYM458781:GYY458781 HII458781:HIU458781 HSE458781:HSQ458781 ICA458781:ICM458781 ILW458781:IMI458781 IVS458781:IWE458781 JFO458781:JGA458781 JPK458781:JPW458781 JZG458781:JZS458781 KJC458781:KJO458781 KSY458781:KTK458781 LCU458781:LDG458781 LMQ458781:LNC458781 LWM458781:LWY458781 MGI458781:MGU458781 MQE458781:MQQ458781 NAA458781:NAM458781 NJW458781:NKI458781 NTS458781:NUE458781 ODO458781:OEA458781 ONK458781:ONW458781 OXG458781:OXS458781 PHC458781:PHO458781 PQY458781:PRK458781 QAU458781:QBG458781 QKQ458781:QLC458781 QUM458781:QUY458781 REI458781:REU458781 ROE458781:ROQ458781 RYA458781:RYM458781 SHW458781:SII458781 SRS458781:SSE458781 TBO458781:TCA458781 TLK458781:TLW458781 TVG458781:TVS458781 UFC458781:UFO458781 UOY458781:UPK458781 UYU458781:UZG458781 VIQ458781:VJC458781 VSM458781:VSY458781 WCI458781:WCU458781 WME458781:WMQ458781 WWA458781:WWM458781 S524317:AE524317 JO524317:KA524317 TK524317:TW524317 ADG524317:ADS524317 ANC524317:ANO524317 AWY524317:AXK524317 BGU524317:BHG524317 BQQ524317:BRC524317 CAM524317:CAY524317 CKI524317:CKU524317 CUE524317:CUQ524317 DEA524317:DEM524317 DNW524317:DOI524317 DXS524317:DYE524317 EHO524317:EIA524317 ERK524317:ERW524317 FBG524317:FBS524317 FLC524317:FLO524317 FUY524317:FVK524317 GEU524317:GFG524317 GOQ524317:GPC524317 GYM524317:GYY524317 HII524317:HIU524317 HSE524317:HSQ524317 ICA524317:ICM524317 ILW524317:IMI524317 IVS524317:IWE524317 JFO524317:JGA524317 JPK524317:JPW524317 JZG524317:JZS524317 KJC524317:KJO524317 KSY524317:KTK524317 LCU524317:LDG524317 LMQ524317:LNC524317 LWM524317:LWY524317 MGI524317:MGU524317 MQE524317:MQQ524317 NAA524317:NAM524317 NJW524317:NKI524317 NTS524317:NUE524317 ODO524317:OEA524317 ONK524317:ONW524317 OXG524317:OXS524317 PHC524317:PHO524317 PQY524317:PRK524317 QAU524317:QBG524317 QKQ524317:QLC524317 QUM524317:QUY524317 REI524317:REU524317 ROE524317:ROQ524317 RYA524317:RYM524317 SHW524317:SII524317 SRS524317:SSE524317 TBO524317:TCA524317 TLK524317:TLW524317 TVG524317:TVS524317 UFC524317:UFO524317 UOY524317:UPK524317 UYU524317:UZG524317 VIQ524317:VJC524317 VSM524317:VSY524317 WCI524317:WCU524317 WME524317:WMQ524317 WWA524317:WWM524317 S589853:AE589853 JO589853:KA589853 TK589853:TW589853 ADG589853:ADS589853 ANC589853:ANO589853 AWY589853:AXK589853 BGU589853:BHG589853 BQQ589853:BRC589853 CAM589853:CAY589853 CKI589853:CKU589853 CUE589853:CUQ589853 DEA589853:DEM589853 DNW589853:DOI589853 DXS589853:DYE589853 EHO589853:EIA589853 ERK589853:ERW589853 FBG589853:FBS589853 FLC589853:FLO589853 FUY589853:FVK589853 GEU589853:GFG589853 GOQ589853:GPC589853 GYM589853:GYY589853 HII589853:HIU589853 HSE589853:HSQ589853 ICA589853:ICM589853 ILW589853:IMI589853 IVS589853:IWE589853 JFO589853:JGA589853 JPK589853:JPW589853 JZG589853:JZS589853 KJC589853:KJO589853 KSY589853:KTK589853 LCU589853:LDG589853 LMQ589853:LNC589853 LWM589853:LWY589853 MGI589853:MGU589853 MQE589853:MQQ589853 NAA589853:NAM589853 NJW589853:NKI589853 NTS589853:NUE589853 ODO589853:OEA589853 ONK589853:ONW589853 OXG589853:OXS589853 PHC589853:PHO589853 PQY589853:PRK589853 QAU589853:QBG589853 QKQ589853:QLC589853 QUM589853:QUY589853 REI589853:REU589853 ROE589853:ROQ589853 RYA589853:RYM589853 SHW589853:SII589853 SRS589853:SSE589853 TBO589853:TCA589853 TLK589853:TLW589853 TVG589853:TVS589853 UFC589853:UFO589853 UOY589853:UPK589853 UYU589853:UZG589853 VIQ589853:VJC589853 VSM589853:VSY589853 WCI589853:WCU589853 WME589853:WMQ589853 WWA589853:WWM589853 S655389:AE655389 JO655389:KA655389 TK655389:TW655389 ADG655389:ADS655389 ANC655389:ANO655389 AWY655389:AXK655389 BGU655389:BHG655389 BQQ655389:BRC655389 CAM655389:CAY655389 CKI655389:CKU655389 CUE655389:CUQ655389 DEA655389:DEM655389 DNW655389:DOI655389 DXS655389:DYE655389 EHO655389:EIA655389 ERK655389:ERW655389 FBG655389:FBS655389 FLC655389:FLO655389 FUY655389:FVK655389 GEU655389:GFG655389 GOQ655389:GPC655389 GYM655389:GYY655389 HII655389:HIU655389 HSE655389:HSQ655389 ICA655389:ICM655389 ILW655389:IMI655389 IVS655389:IWE655389 JFO655389:JGA655389 JPK655389:JPW655389 JZG655389:JZS655389 KJC655389:KJO655389 KSY655389:KTK655389 LCU655389:LDG655389 LMQ655389:LNC655389 LWM655389:LWY655389 MGI655389:MGU655389 MQE655389:MQQ655389 NAA655389:NAM655389 NJW655389:NKI655389 NTS655389:NUE655389 ODO655389:OEA655389 ONK655389:ONW655389 OXG655389:OXS655389 PHC655389:PHO655389 PQY655389:PRK655389 QAU655389:QBG655389 QKQ655389:QLC655389 QUM655389:QUY655389 REI655389:REU655389 ROE655389:ROQ655389 RYA655389:RYM655389 SHW655389:SII655389 SRS655389:SSE655389 TBO655389:TCA655389 TLK655389:TLW655389 TVG655389:TVS655389 UFC655389:UFO655389 UOY655389:UPK655389 UYU655389:UZG655389 VIQ655389:VJC655389 VSM655389:VSY655389 WCI655389:WCU655389 WME655389:WMQ655389 WWA655389:WWM655389 S720925:AE720925 JO720925:KA720925 TK720925:TW720925 ADG720925:ADS720925 ANC720925:ANO720925 AWY720925:AXK720925 BGU720925:BHG720925 BQQ720925:BRC720925 CAM720925:CAY720925 CKI720925:CKU720925 CUE720925:CUQ720925 DEA720925:DEM720925 DNW720925:DOI720925 DXS720925:DYE720925 EHO720925:EIA720925 ERK720925:ERW720925 FBG720925:FBS720925 FLC720925:FLO720925 FUY720925:FVK720925 GEU720925:GFG720925 GOQ720925:GPC720925 GYM720925:GYY720925 HII720925:HIU720925 HSE720925:HSQ720925 ICA720925:ICM720925 ILW720925:IMI720925 IVS720925:IWE720925 JFO720925:JGA720925 JPK720925:JPW720925 JZG720925:JZS720925 KJC720925:KJO720925 KSY720925:KTK720925 LCU720925:LDG720925 LMQ720925:LNC720925 LWM720925:LWY720925 MGI720925:MGU720925 MQE720925:MQQ720925 NAA720925:NAM720925 NJW720925:NKI720925 NTS720925:NUE720925 ODO720925:OEA720925 ONK720925:ONW720925 OXG720925:OXS720925 PHC720925:PHO720925 PQY720925:PRK720925 QAU720925:QBG720925 QKQ720925:QLC720925 QUM720925:QUY720925 REI720925:REU720925 ROE720925:ROQ720925 RYA720925:RYM720925 SHW720925:SII720925 SRS720925:SSE720925 TBO720925:TCA720925 TLK720925:TLW720925 TVG720925:TVS720925 UFC720925:UFO720925 UOY720925:UPK720925 UYU720925:UZG720925 VIQ720925:VJC720925 VSM720925:VSY720925 WCI720925:WCU720925 WME720925:WMQ720925 WWA720925:WWM720925 S786461:AE786461 JO786461:KA786461 TK786461:TW786461 ADG786461:ADS786461 ANC786461:ANO786461 AWY786461:AXK786461 BGU786461:BHG786461 BQQ786461:BRC786461 CAM786461:CAY786461 CKI786461:CKU786461 CUE786461:CUQ786461 DEA786461:DEM786461 DNW786461:DOI786461 DXS786461:DYE786461 EHO786461:EIA786461 ERK786461:ERW786461 FBG786461:FBS786461 FLC786461:FLO786461 FUY786461:FVK786461 GEU786461:GFG786461 GOQ786461:GPC786461 GYM786461:GYY786461 HII786461:HIU786461 HSE786461:HSQ786461 ICA786461:ICM786461 ILW786461:IMI786461 IVS786461:IWE786461 JFO786461:JGA786461 JPK786461:JPW786461 JZG786461:JZS786461 KJC786461:KJO786461 KSY786461:KTK786461 LCU786461:LDG786461 LMQ786461:LNC786461 LWM786461:LWY786461 MGI786461:MGU786461 MQE786461:MQQ786461 NAA786461:NAM786461 NJW786461:NKI786461 NTS786461:NUE786461 ODO786461:OEA786461 ONK786461:ONW786461 OXG786461:OXS786461 PHC786461:PHO786461 PQY786461:PRK786461 QAU786461:QBG786461 QKQ786461:QLC786461 QUM786461:QUY786461 REI786461:REU786461 ROE786461:ROQ786461 RYA786461:RYM786461 SHW786461:SII786461 SRS786461:SSE786461 TBO786461:TCA786461 TLK786461:TLW786461 TVG786461:TVS786461 UFC786461:UFO786461 UOY786461:UPK786461 UYU786461:UZG786461 VIQ786461:VJC786461 VSM786461:VSY786461 WCI786461:WCU786461 WME786461:WMQ786461 WWA786461:WWM786461 S851997:AE851997 JO851997:KA851997 TK851997:TW851997 ADG851997:ADS851997 ANC851997:ANO851997 AWY851997:AXK851997 BGU851997:BHG851997 BQQ851997:BRC851997 CAM851997:CAY851997 CKI851997:CKU851997 CUE851997:CUQ851997 DEA851997:DEM851997 DNW851997:DOI851997 DXS851997:DYE851997 EHO851997:EIA851997 ERK851997:ERW851997 FBG851997:FBS851997 FLC851997:FLO851997 FUY851997:FVK851997 GEU851997:GFG851997 GOQ851997:GPC851997 GYM851997:GYY851997 HII851997:HIU851997 HSE851997:HSQ851997 ICA851997:ICM851997 ILW851997:IMI851997 IVS851997:IWE851997 JFO851997:JGA851997 JPK851997:JPW851997 JZG851997:JZS851997 KJC851997:KJO851997 KSY851997:KTK851997 LCU851997:LDG851997 LMQ851997:LNC851997 LWM851997:LWY851997 MGI851997:MGU851997 MQE851997:MQQ851997 NAA851997:NAM851997 NJW851997:NKI851997 NTS851997:NUE851997 ODO851997:OEA851997 ONK851997:ONW851997 OXG851997:OXS851997 PHC851997:PHO851997 PQY851997:PRK851997 QAU851997:QBG851997 QKQ851997:QLC851997 QUM851997:QUY851997 REI851997:REU851997 ROE851997:ROQ851997 RYA851997:RYM851997 SHW851997:SII851997 SRS851997:SSE851997 TBO851997:TCA851997 TLK851997:TLW851997 TVG851997:TVS851997 UFC851997:UFO851997 UOY851997:UPK851997 UYU851997:UZG851997 VIQ851997:VJC851997 VSM851997:VSY851997 WCI851997:WCU851997 WME851997:WMQ851997 WWA851997:WWM851997 S917533:AE917533 JO917533:KA917533 TK917533:TW917533 ADG917533:ADS917533 ANC917533:ANO917533 AWY917533:AXK917533 BGU917533:BHG917533 BQQ917533:BRC917533 CAM917533:CAY917533 CKI917533:CKU917533 CUE917533:CUQ917533 DEA917533:DEM917533 DNW917533:DOI917533 DXS917533:DYE917533 EHO917533:EIA917533 ERK917533:ERW917533 FBG917533:FBS917533 FLC917533:FLO917533 FUY917533:FVK917533 GEU917533:GFG917533 GOQ917533:GPC917533 GYM917533:GYY917533 HII917533:HIU917533 HSE917533:HSQ917533 ICA917533:ICM917533 ILW917533:IMI917533 IVS917533:IWE917533 JFO917533:JGA917533 JPK917533:JPW917533 JZG917533:JZS917533 KJC917533:KJO917533 KSY917533:KTK917533 LCU917533:LDG917533 LMQ917533:LNC917533 LWM917533:LWY917533 MGI917533:MGU917533 MQE917533:MQQ917533 NAA917533:NAM917533 NJW917533:NKI917533 NTS917533:NUE917533 ODO917533:OEA917533 ONK917533:ONW917533 OXG917533:OXS917533 PHC917533:PHO917533 PQY917533:PRK917533 QAU917533:QBG917533 QKQ917533:QLC917533 QUM917533:QUY917533 REI917533:REU917533 ROE917533:ROQ917533 RYA917533:RYM917533 SHW917533:SII917533 SRS917533:SSE917533 TBO917533:TCA917533 TLK917533:TLW917533 TVG917533:TVS917533 UFC917533:UFO917533 UOY917533:UPK917533 UYU917533:UZG917533 VIQ917533:VJC917533 VSM917533:VSY917533 WCI917533:WCU917533 WME917533:WMQ917533 WWA917533:WWM917533 S983069:AE983069 JO983069:KA983069 TK983069:TW983069 ADG983069:ADS983069 ANC983069:ANO983069 AWY983069:AXK983069 BGU983069:BHG983069 BQQ983069:BRC983069 CAM983069:CAY983069 CKI983069:CKU983069 CUE983069:CUQ983069 DEA983069:DEM983069 DNW983069:DOI983069 DXS983069:DYE983069 EHO983069:EIA983069 ERK983069:ERW983069 FBG983069:FBS983069 FLC983069:FLO983069 FUY983069:FVK983069 GEU983069:GFG983069 GOQ983069:GPC983069 GYM983069:GYY983069 HII983069:HIU983069 HSE983069:HSQ983069 ICA983069:ICM983069 ILW983069:IMI983069 IVS983069:IWE983069 JFO983069:JGA983069 JPK983069:JPW983069 JZG983069:JZS983069 KJC983069:KJO983069 KSY983069:KTK983069 LCU983069:LDG983069 LMQ983069:LNC983069 LWM983069:LWY983069 MGI983069:MGU983069 MQE983069:MQQ983069 NAA983069:NAM983069 NJW983069:NKI983069 NTS983069:NUE983069 ODO983069:OEA983069 ONK983069:ONW983069 OXG983069:OXS983069 PHC983069:PHO983069 PQY983069:PRK983069 QAU983069:QBG983069 QKQ983069:QLC983069 QUM983069:QUY983069 REI983069:REU983069 ROE983069:ROQ983069 RYA983069:RYM983069 SHW983069:SII983069 SRS983069:SSE983069 TBO983069:TCA983069 TLK983069:TLW983069 TVG983069:TVS983069 UFC983069:UFO983069 UOY983069:UPK983069 UYU983069:UZG983069 VIQ983069:VJC983069 VSM983069:VSY983069 WCI983069:WCU983069 WME983069:WMQ983069 WWA983069:WWM983069 S18:AE18 JO18:KA18 TK18:TW18 ADG18:ADS18 ANC18:ANO18 AWY18:AXK18 BGU18:BHG18 BQQ18:BRC18 CAM18:CAY18 CKI18:CKU18 CUE18:CUQ18 DEA18:DEM18 DNW18:DOI18 DXS18:DYE18 EHO18:EIA18 ERK18:ERW18 FBG18:FBS18 FLC18:FLO18 FUY18:FVK18 GEU18:GFG18 GOQ18:GPC18 GYM18:GYY18 HII18:HIU18 HSE18:HSQ18 ICA18:ICM18 ILW18:IMI18 IVS18:IWE18 JFO18:JGA18 JPK18:JPW18 JZG18:JZS18 KJC18:KJO18 KSY18:KTK18 LCU18:LDG18 LMQ18:LNC18 LWM18:LWY18 MGI18:MGU18 MQE18:MQQ18 NAA18:NAM18 NJW18:NKI18 NTS18:NUE18 ODO18:OEA18 ONK18:ONW18 OXG18:OXS18 PHC18:PHO18 PQY18:PRK18 QAU18:QBG18 QKQ18:QLC18 QUM18:QUY18 REI18:REU18 ROE18:ROQ18 RYA18:RYM18 SHW18:SII18 SRS18:SSE18 TBO18:TCA18 TLK18:TLW18 TVG18:TVS18 UFC18:UFO18 UOY18:UPK18 UYU18:UZG18 VIQ18:VJC18 VSM18:VSY18 WCI18:WCU18 WME18:WMQ18 WWA18:WWM18 S65568:AE65568 JO65568:KA65568 TK65568:TW65568 ADG65568:ADS65568 ANC65568:ANO65568 AWY65568:AXK65568 BGU65568:BHG65568 BQQ65568:BRC65568 CAM65568:CAY65568 CKI65568:CKU65568 CUE65568:CUQ65568 DEA65568:DEM65568 DNW65568:DOI65568 DXS65568:DYE65568 EHO65568:EIA65568 ERK65568:ERW65568 FBG65568:FBS65568 FLC65568:FLO65568 FUY65568:FVK65568 GEU65568:GFG65568 GOQ65568:GPC65568 GYM65568:GYY65568 HII65568:HIU65568 HSE65568:HSQ65568 ICA65568:ICM65568 ILW65568:IMI65568 IVS65568:IWE65568 JFO65568:JGA65568 JPK65568:JPW65568 JZG65568:JZS65568 KJC65568:KJO65568 KSY65568:KTK65568 LCU65568:LDG65568 LMQ65568:LNC65568 LWM65568:LWY65568 MGI65568:MGU65568 MQE65568:MQQ65568 NAA65568:NAM65568 NJW65568:NKI65568 NTS65568:NUE65568 ODO65568:OEA65568 ONK65568:ONW65568 OXG65568:OXS65568 PHC65568:PHO65568 PQY65568:PRK65568 QAU65568:QBG65568 QKQ65568:QLC65568 QUM65568:QUY65568 REI65568:REU65568 ROE65568:ROQ65568 RYA65568:RYM65568 SHW65568:SII65568 SRS65568:SSE65568 TBO65568:TCA65568 TLK65568:TLW65568 TVG65568:TVS65568 UFC65568:UFO65568 UOY65568:UPK65568 UYU65568:UZG65568 VIQ65568:VJC65568 VSM65568:VSY65568 WCI65568:WCU65568 WME65568:WMQ65568 WWA65568:WWM65568 S131104:AE131104 JO131104:KA131104 TK131104:TW131104 ADG131104:ADS131104 ANC131104:ANO131104 AWY131104:AXK131104 BGU131104:BHG131104 BQQ131104:BRC131104 CAM131104:CAY131104 CKI131104:CKU131104 CUE131104:CUQ131104 DEA131104:DEM131104 DNW131104:DOI131104 DXS131104:DYE131104 EHO131104:EIA131104 ERK131104:ERW131104 FBG131104:FBS131104 FLC131104:FLO131104 FUY131104:FVK131104 GEU131104:GFG131104 GOQ131104:GPC131104 GYM131104:GYY131104 HII131104:HIU131104 HSE131104:HSQ131104 ICA131104:ICM131104 ILW131104:IMI131104 IVS131104:IWE131104 JFO131104:JGA131104 JPK131104:JPW131104 JZG131104:JZS131104 KJC131104:KJO131104 KSY131104:KTK131104 LCU131104:LDG131104 LMQ131104:LNC131104 LWM131104:LWY131104 MGI131104:MGU131104 MQE131104:MQQ131104 NAA131104:NAM131104 NJW131104:NKI131104 NTS131104:NUE131104 ODO131104:OEA131104 ONK131104:ONW131104 OXG131104:OXS131104 PHC131104:PHO131104 PQY131104:PRK131104 QAU131104:QBG131104 QKQ131104:QLC131104 QUM131104:QUY131104 REI131104:REU131104 ROE131104:ROQ131104 RYA131104:RYM131104 SHW131104:SII131104 SRS131104:SSE131104 TBO131104:TCA131104 TLK131104:TLW131104 TVG131104:TVS131104 UFC131104:UFO131104 UOY131104:UPK131104 UYU131104:UZG131104 VIQ131104:VJC131104 VSM131104:VSY131104 WCI131104:WCU131104 WME131104:WMQ131104 WWA131104:WWM131104 S196640:AE196640 JO196640:KA196640 TK196640:TW196640 ADG196640:ADS196640 ANC196640:ANO196640 AWY196640:AXK196640 BGU196640:BHG196640 BQQ196640:BRC196640 CAM196640:CAY196640 CKI196640:CKU196640 CUE196640:CUQ196640 DEA196640:DEM196640 DNW196640:DOI196640 DXS196640:DYE196640 EHO196640:EIA196640 ERK196640:ERW196640 FBG196640:FBS196640 FLC196640:FLO196640 FUY196640:FVK196640 GEU196640:GFG196640 GOQ196640:GPC196640 GYM196640:GYY196640 HII196640:HIU196640 HSE196640:HSQ196640 ICA196640:ICM196640 ILW196640:IMI196640 IVS196640:IWE196640 JFO196640:JGA196640 JPK196640:JPW196640 JZG196640:JZS196640 KJC196640:KJO196640 KSY196640:KTK196640 LCU196640:LDG196640 LMQ196640:LNC196640 LWM196640:LWY196640 MGI196640:MGU196640 MQE196640:MQQ196640 NAA196640:NAM196640 NJW196640:NKI196640 NTS196640:NUE196640 ODO196640:OEA196640 ONK196640:ONW196640 OXG196640:OXS196640 PHC196640:PHO196640 PQY196640:PRK196640 QAU196640:QBG196640 QKQ196640:QLC196640 QUM196640:QUY196640 REI196640:REU196640 ROE196640:ROQ196640 RYA196640:RYM196640 SHW196640:SII196640 SRS196640:SSE196640 TBO196640:TCA196640 TLK196640:TLW196640 TVG196640:TVS196640 UFC196640:UFO196640 UOY196640:UPK196640 UYU196640:UZG196640 VIQ196640:VJC196640 VSM196640:VSY196640 WCI196640:WCU196640 WME196640:WMQ196640 WWA196640:WWM196640 S262176:AE262176 JO262176:KA262176 TK262176:TW262176 ADG262176:ADS262176 ANC262176:ANO262176 AWY262176:AXK262176 BGU262176:BHG262176 BQQ262176:BRC262176 CAM262176:CAY262176 CKI262176:CKU262176 CUE262176:CUQ262176 DEA262176:DEM262176 DNW262176:DOI262176 DXS262176:DYE262176 EHO262176:EIA262176 ERK262176:ERW262176 FBG262176:FBS262176 FLC262176:FLO262176 FUY262176:FVK262176 GEU262176:GFG262176 GOQ262176:GPC262176 GYM262176:GYY262176 HII262176:HIU262176 HSE262176:HSQ262176 ICA262176:ICM262176 ILW262176:IMI262176 IVS262176:IWE262176 JFO262176:JGA262176 JPK262176:JPW262176 JZG262176:JZS262176 KJC262176:KJO262176 KSY262176:KTK262176 LCU262176:LDG262176 LMQ262176:LNC262176 LWM262176:LWY262176 MGI262176:MGU262176 MQE262176:MQQ262176 NAA262176:NAM262176 NJW262176:NKI262176 NTS262176:NUE262176 ODO262176:OEA262176 ONK262176:ONW262176 OXG262176:OXS262176 PHC262176:PHO262176 PQY262176:PRK262176 QAU262176:QBG262176 QKQ262176:QLC262176 QUM262176:QUY262176 REI262176:REU262176 ROE262176:ROQ262176 RYA262176:RYM262176 SHW262176:SII262176 SRS262176:SSE262176 TBO262176:TCA262176 TLK262176:TLW262176 TVG262176:TVS262176 UFC262176:UFO262176 UOY262176:UPK262176 UYU262176:UZG262176 VIQ262176:VJC262176 VSM262176:VSY262176 WCI262176:WCU262176 WME262176:WMQ262176 WWA262176:WWM262176 S327712:AE327712 JO327712:KA327712 TK327712:TW327712 ADG327712:ADS327712 ANC327712:ANO327712 AWY327712:AXK327712 BGU327712:BHG327712 BQQ327712:BRC327712 CAM327712:CAY327712 CKI327712:CKU327712 CUE327712:CUQ327712 DEA327712:DEM327712 DNW327712:DOI327712 DXS327712:DYE327712 EHO327712:EIA327712 ERK327712:ERW327712 FBG327712:FBS327712 FLC327712:FLO327712 FUY327712:FVK327712 GEU327712:GFG327712 GOQ327712:GPC327712 GYM327712:GYY327712 HII327712:HIU327712 HSE327712:HSQ327712 ICA327712:ICM327712 ILW327712:IMI327712 IVS327712:IWE327712 JFO327712:JGA327712 JPK327712:JPW327712 JZG327712:JZS327712 KJC327712:KJO327712 KSY327712:KTK327712 LCU327712:LDG327712 LMQ327712:LNC327712 LWM327712:LWY327712 MGI327712:MGU327712 MQE327712:MQQ327712 NAA327712:NAM327712 NJW327712:NKI327712 NTS327712:NUE327712 ODO327712:OEA327712 ONK327712:ONW327712 OXG327712:OXS327712 PHC327712:PHO327712 PQY327712:PRK327712 QAU327712:QBG327712 QKQ327712:QLC327712 QUM327712:QUY327712 REI327712:REU327712 ROE327712:ROQ327712 RYA327712:RYM327712 SHW327712:SII327712 SRS327712:SSE327712 TBO327712:TCA327712 TLK327712:TLW327712 TVG327712:TVS327712 UFC327712:UFO327712 UOY327712:UPK327712 UYU327712:UZG327712 VIQ327712:VJC327712 VSM327712:VSY327712 WCI327712:WCU327712 WME327712:WMQ327712 WWA327712:WWM327712 S393248:AE393248 JO393248:KA393248 TK393248:TW393248 ADG393248:ADS393248 ANC393248:ANO393248 AWY393248:AXK393248 BGU393248:BHG393248 BQQ393248:BRC393248 CAM393248:CAY393248 CKI393248:CKU393248 CUE393248:CUQ393248 DEA393248:DEM393248 DNW393248:DOI393248 DXS393248:DYE393248 EHO393248:EIA393248 ERK393248:ERW393248 FBG393248:FBS393248 FLC393248:FLO393248 FUY393248:FVK393248 GEU393248:GFG393248 GOQ393248:GPC393248 GYM393248:GYY393248 HII393248:HIU393248 HSE393248:HSQ393248 ICA393248:ICM393248 ILW393248:IMI393248 IVS393248:IWE393248 JFO393248:JGA393248 JPK393248:JPW393248 JZG393248:JZS393248 KJC393248:KJO393248 KSY393248:KTK393248 LCU393248:LDG393248 LMQ393248:LNC393248 LWM393248:LWY393248 MGI393248:MGU393248 MQE393248:MQQ393248 NAA393248:NAM393248 NJW393248:NKI393248 NTS393248:NUE393248 ODO393248:OEA393248 ONK393248:ONW393248 OXG393248:OXS393248 PHC393248:PHO393248 PQY393248:PRK393248 QAU393248:QBG393248 QKQ393248:QLC393248 QUM393248:QUY393248 REI393248:REU393248 ROE393248:ROQ393248 RYA393248:RYM393248 SHW393248:SII393248 SRS393248:SSE393248 TBO393248:TCA393248 TLK393248:TLW393248 TVG393248:TVS393248 UFC393248:UFO393248 UOY393248:UPK393248 UYU393248:UZG393248 VIQ393248:VJC393248 VSM393248:VSY393248 WCI393248:WCU393248 WME393248:WMQ393248 WWA393248:WWM393248 S458784:AE458784 JO458784:KA458784 TK458784:TW458784 ADG458784:ADS458784 ANC458784:ANO458784 AWY458784:AXK458784 BGU458784:BHG458784 BQQ458784:BRC458784 CAM458784:CAY458784 CKI458784:CKU458784 CUE458784:CUQ458784 DEA458784:DEM458784 DNW458784:DOI458784 DXS458784:DYE458784 EHO458784:EIA458784 ERK458784:ERW458784 FBG458784:FBS458784 FLC458784:FLO458784 FUY458784:FVK458784 GEU458784:GFG458784 GOQ458784:GPC458784 GYM458784:GYY458784 HII458784:HIU458784 HSE458784:HSQ458784 ICA458784:ICM458784 ILW458784:IMI458784 IVS458784:IWE458784 JFO458784:JGA458784 JPK458784:JPW458784 JZG458784:JZS458784 KJC458784:KJO458784 KSY458784:KTK458784 LCU458784:LDG458784 LMQ458784:LNC458784 LWM458784:LWY458784 MGI458784:MGU458784 MQE458784:MQQ458784 NAA458784:NAM458784 NJW458784:NKI458784 NTS458784:NUE458784 ODO458784:OEA458784 ONK458784:ONW458784 OXG458784:OXS458784 PHC458784:PHO458784 PQY458784:PRK458784 QAU458784:QBG458784 QKQ458784:QLC458784 QUM458784:QUY458784 REI458784:REU458784 ROE458784:ROQ458784 RYA458784:RYM458784 SHW458784:SII458784 SRS458784:SSE458784 TBO458784:TCA458784 TLK458784:TLW458784 TVG458784:TVS458784 UFC458784:UFO458784 UOY458784:UPK458784 UYU458784:UZG458784 VIQ458784:VJC458784 VSM458784:VSY458784 WCI458784:WCU458784 WME458784:WMQ458784 WWA458784:WWM458784 S524320:AE524320 JO524320:KA524320 TK524320:TW524320 ADG524320:ADS524320 ANC524320:ANO524320 AWY524320:AXK524320 BGU524320:BHG524320 BQQ524320:BRC524320 CAM524320:CAY524320 CKI524320:CKU524320 CUE524320:CUQ524320 DEA524320:DEM524320 DNW524320:DOI524320 DXS524320:DYE524320 EHO524320:EIA524320 ERK524320:ERW524320 FBG524320:FBS524320 FLC524320:FLO524320 FUY524320:FVK524320 GEU524320:GFG524320 GOQ524320:GPC524320 GYM524320:GYY524320 HII524320:HIU524320 HSE524320:HSQ524320 ICA524320:ICM524320 ILW524320:IMI524320 IVS524320:IWE524320 JFO524320:JGA524320 JPK524320:JPW524320 JZG524320:JZS524320 KJC524320:KJO524320 KSY524320:KTK524320 LCU524320:LDG524320 LMQ524320:LNC524320 LWM524320:LWY524320 MGI524320:MGU524320 MQE524320:MQQ524320 NAA524320:NAM524320 NJW524320:NKI524320 NTS524320:NUE524320 ODO524320:OEA524320 ONK524320:ONW524320 OXG524320:OXS524320 PHC524320:PHO524320 PQY524320:PRK524320 QAU524320:QBG524320 QKQ524320:QLC524320 QUM524320:QUY524320 REI524320:REU524320 ROE524320:ROQ524320 RYA524320:RYM524320 SHW524320:SII524320 SRS524320:SSE524320 TBO524320:TCA524320 TLK524320:TLW524320 TVG524320:TVS524320 UFC524320:UFO524320 UOY524320:UPK524320 UYU524320:UZG524320 VIQ524320:VJC524320 VSM524320:VSY524320 WCI524320:WCU524320 WME524320:WMQ524320 WWA524320:WWM524320 S589856:AE589856 JO589856:KA589856 TK589856:TW589856 ADG589856:ADS589856 ANC589856:ANO589856 AWY589856:AXK589856 BGU589856:BHG589856 BQQ589856:BRC589856 CAM589856:CAY589856 CKI589856:CKU589856 CUE589856:CUQ589856 DEA589856:DEM589856 DNW589856:DOI589856 DXS589856:DYE589856 EHO589856:EIA589856 ERK589856:ERW589856 FBG589856:FBS589856 FLC589856:FLO589856 FUY589856:FVK589856 GEU589856:GFG589856 GOQ589856:GPC589856 GYM589856:GYY589856 HII589856:HIU589856 HSE589856:HSQ589856 ICA589856:ICM589856 ILW589856:IMI589856 IVS589856:IWE589856 JFO589856:JGA589856 JPK589856:JPW589856 JZG589856:JZS589856 KJC589856:KJO589856 KSY589856:KTK589856 LCU589856:LDG589856 LMQ589856:LNC589856 LWM589856:LWY589856 MGI589856:MGU589856 MQE589856:MQQ589856 NAA589856:NAM589856 NJW589856:NKI589856 NTS589856:NUE589856 ODO589856:OEA589856 ONK589856:ONW589856 OXG589856:OXS589856 PHC589856:PHO589856 PQY589856:PRK589856 QAU589856:QBG589856 QKQ589856:QLC589856 QUM589856:QUY589856 REI589856:REU589856 ROE589856:ROQ589856 RYA589856:RYM589856 SHW589856:SII589856 SRS589856:SSE589856 TBO589856:TCA589856 TLK589856:TLW589856 TVG589856:TVS589856 UFC589856:UFO589856 UOY589856:UPK589856 UYU589856:UZG589856 VIQ589856:VJC589856 VSM589856:VSY589856 WCI589856:WCU589856 WME589856:WMQ589856 WWA589856:WWM589856 S655392:AE655392 JO655392:KA655392 TK655392:TW655392 ADG655392:ADS655392 ANC655392:ANO655392 AWY655392:AXK655392 BGU655392:BHG655392 BQQ655392:BRC655392 CAM655392:CAY655392 CKI655392:CKU655392 CUE655392:CUQ655392 DEA655392:DEM655392 DNW655392:DOI655392 DXS655392:DYE655392 EHO655392:EIA655392 ERK655392:ERW655392 FBG655392:FBS655392 FLC655392:FLO655392 FUY655392:FVK655392 GEU655392:GFG655392 GOQ655392:GPC655392 GYM655392:GYY655392 HII655392:HIU655392 HSE655392:HSQ655392 ICA655392:ICM655392 ILW655392:IMI655392 IVS655392:IWE655392 JFO655392:JGA655392 JPK655392:JPW655392 JZG655392:JZS655392 KJC655392:KJO655392 KSY655392:KTK655392 LCU655392:LDG655392 LMQ655392:LNC655392 LWM655392:LWY655392 MGI655392:MGU655392 MQE655392:MQQ655392 NAA655392:NAM655392 NJW655392:NKI655392 NTS655392:NUE655392 ODO655392:OEA655392 ONK655392:ONW655392 OXG655392:OXS655392 PHC655392:PHO655392 PQY655392:PRK655392 QAU655392:QBG655392 QKQ655392:QLC655392 QUM655392:QUY655392 REI655392:REU655392 ROE655392:ROQ655392 RYA655392:RYM655392 SHW655392:SII655392 SRS655392:SSE655392 TBO655392:TCA655392 TLK655392:TLW655392 TVG655392:TVS655392 UFC655392:UFO655392 UOY655392:UPK655392 UYU655392:UZG655392 VIQ655392:VJC655392 VSM655392:VSY655392 WCI655392:WCU655392 WME655392:WMQ655392 WWA655392:WWM655392 S720928:AE720928 JO720928:KA720928 TK720928:TW720928 ADG720928:ADS720928 ANC720928:ANO720928 AWY720928:AXK720928 BGU720928:BHG720928 BQQ720928:BRC720928 CAM720928:CAY720928 CKI720928:CKU720928 CUE720928:CUQ720928 DEA720928:DEM720928 DNW720928:DOI720928 DXS720928:DYE720928 EHO720928:EIA720928 ERK720928:ERW720928 FBG720928:FBS720928 FLC720928:FLO720928 FUY720928:FVK720928 GEU720928:GFG720928 GOQ720928:GPC720928 GYM720928:GYY720928 HII720928:HIU720928 HSE720928:HSQ720928 ICA720928:ICM720928 ILW720928:IMI720928 IVS720928:IWE720928 JFO720928:JGA720928 JPK720928:JPW720928 JZG720928:JZS720928 KJC720928:KJO720928 KSY720928:KTK720928 LCU720928:LDG720928 LMQ720928:LNC720928 LWM720928:LWY720928 MGI720928:MGU720928 MQE720928:MQQ720928 NAA720928:NAM720928 NJW720928:NKI720928 NTS720928:NUE720928 ODO720928:OEA720928 ONK720928:ONW720928 OXG720928:OXS720928 PHC720928:PHO720928 PQY720928:PRK720928 QAU720928:QBG720928 QKQ720928:QLC720928 QUM720928:QUY720928 REI720928:REU720928 ROE720928:ROQ720928 RYA720928:RYM720928 SHW720928:SII720928 SRS720928:SSE720928 TBO720928:TCA720928 TLK720928:TLW720928 TVG720928:TVS720928 UFC720928:UFO720928 UOY720928:UPK720928 UYU720928:UZG720928 VIQ720928:VJC720928 VSM720928:VSY720928 WCI720928:WCU720928 WME720928:WMQ720928 WWA720928:WWM720928 S786464:AE786464 JO786464:KA786464 TK786464:TW786464 ADG786464:ADS786464 ANC786464:ANO786464 AWY786464:AXK786464 BGU786464:BHG786464 BQQ786464:BRC786464 CAM786464:CAY786464 CKI786464:CKU786464 CUE786464:CUQ786464 DEA786464:DEM786464 DNW786464:DOI786464 DXS786464:DYE786464 EHO786464:EIA786464 ERK786464:ERW786464 FBG786464:FBS786464 FLC786464:FLO786464 FUY786464:FVK786464 GEU786464:GFG786464 GOQ786464:GPC786464 GYM786464:GYY786464 HII786464:HIU786464 HSE786464:HSQ786464 ICA786464:ICM786464 ILW786464:IMI786464 IVS786464:IWE786464 JFO786464:JGA786464 JPK786464:JPW786464 JZG786464:JZS786464 KJC786464:KJO786464 KSY786464:KTK786464 LCU786464:LDG786464 LMQ786464:LNC786464 LWM786464:LWY786464 MGI786464:MGU786464 MQE786464:MQQ786464 NAA786464:NAM786464 NJW786464:NKI786464 NTS786464:NUE786464 ODO786464:OEA786464 ONK786464:ONW786464 OXG786464:OXS786464 PHC786464:PHO786464 PQY786464:PRK786464 QAU786464:QBG786464 QKQ786464:QLC786464 QUM786464:QUY786464 REI786464:REU786464 ROE786464:ROQ786464 RYA786464:RYM786464 SHW786464:SII786464 SRS786464:SSE786464 TBO786464:TCA786464 TLK786464:TLW786464 TVG786464:TVS786464 UFC786464:UFO786464 UOY786464:UPK786464 UYU786464:UZG786464 VIQ786464:VJC786464 VSM786464:VSY786464 WCI786464:WCU786464 WME786464:WMQ786464 WWA786464:WWM786464 S852000:AE852000 JO852000:KA852000 TK852000:TW852000 ADG852000:ADS852000 ANC852000:ANO852000 AWY852000:AXK852000 BGU852000:BHG852000 BQQ852000:BRC852000 CAM852000:CAY852000 CKI852000:CKU852000 CUE852000:CUQ852000 DEA852000:DEM852000 DNW852000:DOI852000 DXS852000:DYE852000 EHO852000:EIA852000 ERK852000:ERW852000 FBG852000:FBS852000 FLC852000:FLO852000 FUY852000:FVK852000 GEU852000:GFG852000 GOQ852000:GPC852000 GYM852000:GYY852000 HII852000:HIU852000 HSE852000:HSQ852000 ICA852000:ICM852000 ILW852000:IMI852000 IVS852000:IWE852000 JFO852000:JGA852000 JPK852000:JPW852000 JZG852000:JZS852000 KJC852000:KJO852000 KSY852000:KTK852000 LCU852000:LDG852000 LMQ852000:LNC852000 LWM852000:LWY852000 MGI852000:MGU852000 MQE852000:MQQ852000 NAA852000:NAM852000 NJW852000:NKI852000 NTS852000:NUE852000 ODO852000:OEA852000 ONK852000:ONW852000 OXG852000:OXS852000 PHC852000:PHO852000 PQY852000:PRK852000 QAU852000:QBG852000 QKQ852000:QLC852000 QUM852000:QUY852000 REI852000:REU852000 ROE852000:ROQ852000 RYA852000:RYM852000 SHW852000:SII852000 SRS852000:SSE852000 TBO852000:TCA852000 TLK852000:TLW852000 TVG852000:TVS852000 UFC852000:UFO852000 UOY852000:UPK852000 UYU852000:UZG852000 VIQ852000:VJC852000 VSM852000:VSY852000 WCI852000:WCU852000 WME852000:WMQ852000 WWA852000:WWM852000 S917536:AE917536 JO917536:KA917536 TK917536:TW917536 ADG917536:ADS917536 ANC917536:ANO917536 AWY917536:AXK917536 BGU917536:BHG917536 BQQ917536:BRC917536 CAM917536:CAY917536 CKI917536:CKU917536 CUE917536:CUQ917536 DEA917536:DEM917536 DNW917536:DOI917536 DXS917536:DYE917536 EHO917536:EIA917536 ERK917536:ERW917536 FBG917536:FBS917536 FLC917536:FLO917536 FUY917536:FVK917536 GEU917536:GFG917536 GOQ917536:GPC917536 GYM917536:GYY917536 HII917536:HIU917536 HSE917536:HSQ917536 ICA917536:ICM917536 ILW917536:IMI917536 IVS917536:IWE917536 JFO917536:JGA917536 JPK917536:JPW917536 JZG917536:JZS917536 KJC917536:KJO917536 KSY917536:KTK917536 LCU917536:LDG917536 LMQ917536:LNC917536 LWM917536:LWY917536 MGI917536:MGU917536 MQE917536:MQQ917536 NAA917536:NAM917536 NJW917536:NKI917536 NTS917536:NUE917536 ODO917536:OEA917536 ONK917536:ONW917536 OXG917536:OXS917536 PHC917536:PHO917536 PQY917536:PRK917536 QAU917536:QBG917536 QKQ917536:QLC917536 QUM917536:QUY917536 REI917536:REU917536 ROE917536:ROQ917536 RYA917536:RYM917536 SHW917536:SII917536 SRS917536:SSE917536 TBO917536:TCA917536 TLK917536:TLW917536 TVG917536:TVS917536 UFC917536:UFO917536 UOY917536:UPK917536 UYU917536:UZG917536 VIQ917536:VJC917536 VSM917536:VSY917536 WCI917536:WCU917536 WME917536:WMQ917536 WWA917536:WWM917536 S983072:AE983072 JO983072:KA983072 TK983072:TW983072 ADG983072:ADS983072 ANC983072:ANO983072 AWY983072:AXK983072 BGU983072:BHG983072 BQQ983072:BRC983072 CAM983072:CAY983072 CKI983072:CKU983072 CUE983072:CUQ983072 DEA983072:DEM983072 DNW983072:DOI983072 DXS983072:DYE983072 EHO983072:EIA983072 ERK983072:ERW983072 FBG983072:FBS983072 FLC983072:FLO983072 FUY983072:FVK983072 GEU983072:GFG983072 GOQ983072:GPC983072 GYM983072:GYY983072 HII983072:HIU983072 HSE983072:HSQ983072 ICA983072:ICM983072 ILW983072:IMI983072 IVS983072:IWE983072 JFO983072:JGA983072 JPK983072:JPW983072 JZG983072:JZS983072 KJC983072:KJO983072 KSY983072:KTK983072 LCU983072:LDG983072 LMQ983072:LNC983072 LWM983072:LWY983072 MGI983072:MGU983072 MQE983072:MQQ983072 NAA983072:NAM983072 NJW983072:NKI983072 NTS983072:NUE983072 ODO983072:OEA983072 ONK983072:ONW983072 OXG983072:OXS983072 PHC983072:PHO983072 PQY983072:PRK983072 QAU983072:QBG983072 QKQ983072:QLC983072 QUM983072:QUY983072 REI983072:REU983072 ROE983072:ROQ983072 RYA983072:RYM983072 SHW983072:SII983072 SRS983072:SSE983072 TBO983072:TCA983072 TLK983072:TLW983072 TVG983072:TVS983072 UFC983072:UFO983072 UOY983072:UPK983072 UYU983072:UZG983072 VIQ983072:VJC983072 VSM983072:VSY983072 WCI983072:WCU983072 WME983072:WMQ983072 WWA983072:WWM983072 S21:AE21 JO21:KA21 TK21:TW21 ADG21:ADS21 ANC21:ANO21 AWY21:AXK21 BGU21:BHG21 BQQ21:BRC21 CAM21:CAY21 CKI21:CKU21 CUE21:CUQ21 DEA21:DEM21 DNW21:DOI21 DXS21:DYE21 EHO21:EIA21 ERK21:ERW21 FBG21:FBS21 FLC21:FLO21 FUY21:FVK21 GEU21:GFG21 GOQ21:GPC21 GYM21:GYY21 HII21:HIU21 HSE21:HSQ21 ICA21:ICM21 ILW21:IMI21 IVS21:IWE21 JFO21:JGA21 JPK21:JPW21 JZG21:JZS21 KJC21:KJO21 KSY21:KTK21 LCU21:LDG21 LMQ21:LNC21 LWM21:LWY21 MGI21:MGU21 MQE21:MQQ21 NAA21:NAM21 NJW21:NKI21 NTS21:NUE21 ODO21:OEA21 ONK21:ONW21 OXG21:OXS21 PHC21:PHO21 PQY21:PRK21 QAU21:QBG21 QKQ21:QLC21 QUM21:QUY21 REI21:REU21 ROE21:ROQ21 RYA21:RYM21 SHW21:SII21 SRS21:SSE21 TBO21:TCA21 TLK21:TLW21 TVG21:TVS21 UFC21:UFO21 UOY21:UPK21 UYU21:UZG21 VIQ21:VJC21 VSM21:VSY21 WCI21:WCU21 WME21:WMQ21 WWA21:WWM21 S65571:AE65571 JO65571:KA65571 TK65571:TW65571 ADG65571:ADS65571 ANC65571:ANO65571 AWY65571:AXK65571 BGU65571:BHG65571 BQQ65571:BRC65571 CAM65571:CAY65571 CKI65571:CKU65571 CUE65571:CUQ65571 DEA65571:DEM65571 DNW65571:DOI65571 DXS65571:DYE65571 EHO65571:EIA65571 ERK65571:ERW65571 FBG65571:FBS65571 FLC65571:FLO65571 FUY65571:FVK65571 GEU65571:GFG65571 GOQ65571:GPC65571 GYM65571:GYY65571 HII65571:HIU65571 HSE65571:HSQ65571 ICA65571:ICM65571 ILW65571:IMI65571 IVS65571:IWE65571 JFO65571:JGA65571 JPK65571:JPW65571 JZG65571:JZS65571 KJC65571:KJO65571 KSY65571:KTK65571 LCU65571:LDG65571 LMQ65571:LNC65571 LWM65571:LWY65571 MGI65571:MGU65571 MQE65571:MQQ65571 NAA65571:NAM65571 NJW65571:NKI65571 NTS65571:NUE65571 ODO65571:OEA65571 ONK65571:ONW65571 OXG65571:OXS65571 PHC65571:PHO65571 PQY65571:PRK65571 QAU65571:QBG65571 QKQ65571:QLC65571 QUM65571:QUY65571 REI65571:REU65571 ROE65571:ROQ65571 RYA65571:RYM65571 SHW65571:SII65571 SRS65571:SSE65571 TBO65571:TCA65571 TLK65571:TLW65571 TVG65571:TVS65571 UFC65571:UFO65571 UOY65571:UPK65571 UYU65571:UZG65571 VIQ65571:VJC65571 VSM65571:VSY65571 WCI65571:WCU65571 WME65571:WMQ65571 WWA65571:WWM65571 S131107:AE131107 JO131107:KA131107 TK131107:TW131107 ADG131107:ADS131107 ANC131107:ANO131107 AWY131107:AXK131107 BGU131107:BHG131107 BQQ131107:BRC131107 CAM131107:CAY131107 CKI131107:CKU131107 CUE131107:CUQ131107 DEA131107:DEM131107 DNW131107:DOI131107 DXS131107:DYE131107 EHO131107:EIA131107 ERK131107:ERW131107 FBG131107:FBS131107 FLC131107:FLO131107 FUY131107:FVK131107 GEU131107:GFG131107 GOQ131107:GPC131107 GYM131107:GYY131107 HII131107:HIU131107 HSE131107:HSQ131107 ICA131107:ICM131107 ILW131107:IMI131107 IVS131107:IWE131107 JFO131107:JGA131107 JPK131107:JPW131107 JZG131107:JZS131107 KJC131107:KJO131107 KSY131107:KTK131107 LCU131107:LDG131107 LMQ131107:LNC131107 LWM131107:LWY131107 MGI131107:MGU131107 MQE131107:MQQ131107 NAA131107:NAM131107 NJW131107:NKI131107 NTS131107:NUE131107 ODO131107:OEA131107 ONK131107:ONW131107 OXG131107:OXS131107 PHC131107:PHO131107 PQY131107:PRK131107 QAU131107:QBG131107 QKQ131107:QLC131107 QUM131107:QUY131107 REI131107:REU131107 ROE131107:ROQ131107 RYA131107:RYM131107 SHW131107:SII131107 SRS131107:SSE131107 TBO131107:TCA131107 TLK131107:TLW131107 TVG131107:TVS131107 UFC131107:UFO131107 UOY131107:UPK131107 UYU131107:UZG131107 VIQ131107:VJC131107 VSM131107:VSY131107 WCI131107:WCU131107 WME131107:WMQ131107 WWA131107:WWM131107 S196643:AE196643 JO196643:KA196643 TK196643:TW196643 ADG196643:ADS196643 ANC196643:ANO196643 AWY196643:AXK196643 BGU196643:BHG196643 BQQ196643:BRC196643 CAM196643:CAY196643 CKI196643:CKU196643 CUE196643:CUQ196643 DEA196643:DEM196643 DNW196643:DOI196643 DXS196643:DYE196643 EHO196643:EIA196643 ERK196643:ERW196643 FBG196643:FBS196643 FLC196643:FLO196643 FUY196643:FVK196643 GEU196643:GFG196643 GOQ196643:GPC196643 GYM196643:GYY196643 HII196643:HIU196643 HSE196643:HSQ196643 ICA196643:ICM196643 ILW196643:IMI196643 IVS196643:IWE196643 JFO196643:JGA196643 JPK196643:JPW196643 JZG196643:JZS196643 KJC196643:KJO196643 KSY196643:KTK196643 LCU196643:LDG196643 LMQ196643:LNC196643 LWM196643:LWY196643 MGI196643:MGU196643 MQE196643:MQQ196643 NAA196643:NAM196643 NJW196643:NKI196643 NTS196643:NUE196643 ODO196643:OEA196643 ONK196643:ONW196643 OXG196643:OXS196643 PHC196643:PHO196643 PQY196643:PRK196643 QAU196643:QBG196643 QKQ196643:QLC196643 QUM196643:QUY196643 REI196643:REU196643 ROE196643:ROQ196643 RYA196643:RYM196643 SHW196643:SII196643 SRS196643:SSE196643 TBO196643:TCA196643 TLK196643:TLW196643 TVG196643:TVS196643 UFC196643:UFO196643 UOY196643:UPK196643 UYU196643:UZG196643 VIQ196643:VJC196643 VSM196643:VSY196643 WCI196643:WCU196643 WME196643:WMQ196643 WWA196643:WWM196643 S262179:AE262179 JO262179:KA262179 TK262179:TW262179 ADG262179:ADS262179 ANC262179:ANO262179 AWY262179:AXK262179 BGU262179:BHG262179 BQQ262179:BRC262179 CAM262179:CAY262179 CKI262179:CKU262179 CUE262179:CUQ262179 DEA262179:DEM262179 DNW262179:DOI262179 DXS262179:DYE262179 EHO262179:EIA262179 ERK262179:ERW262179 FBG262179:FBS262179 FLC262179:FLO262179 FUY262179:FVK262179 GEU262179:GFG262179 GOQ262179:GPC262179 GYM262179:GYY262179 HII262179:HIU262179 HSE262179:HSQ262179 ICA262179:ICM262179 ILW262179:IMI262179 IVS262179:IWE262179 JFO262179:JGA262179 JPK262179:JPW262179 JZG262179:JZS262179 KJC262179:KJO262179 KSY262179:KTK262179 LCU262179:LDG262179 LMQ262179:LNC262179 LWM262179:LWY262179 MGI262179:MGU262179 MQE262179:MQQ262179 NAA262179:NAM262179 NJW262179:NKI262179 NTS262179:NUE262179 ODO262179:OEA262179 ONK262179:ONW262179 OXG262179:OXS262179 PHC262179:PHO262179 PQY262179:PRK262179 QAU262179:QBG262179 QKQ262179:QLC262179 QUM262179:QUY262179 REI262179:REU262179 ROE262179:ROQ262179 RYA262179:RYM262179 SHW262179:SII262179 SRS262179:SSE262179 TBO262179:TCA262179 TLK262179:TLW262179 TVG262179:TVS262179 UFC262179:UFO262179 UOY262179:UPK262179 UYU262179:UZG262179 VIQ262179:VJC262179 VSM262179:VSY262179 WCI262179:WCU262179 WME262179:WMQ262179 WWA262179:WWM262179 S327715:AE327715 JO327715:KA327715 TK327715:TW327715 ADG327715:ADS327715 ANC327715:ANO327715 AWY327715:AXK327715 BGU327715:BHG327715 BQQ327715:BRC327715 CAM327715:CAY327715 CKI327715:CKU327715 CUE327715:CUQ327715 DEA327715:DEM327715 DNW327715:DOI327715 DXS327715:DYE327715 EHO327715:EIA327715 ERK327715:ERW327715 FBG327715:FBS327715 FLC327715:FLO327715 FUY327715:FVK327715 GEU327715:GFG327715 GOQ327715:GPC327715 GYM327715:GYY327715 HII327715:HIU327715 HSE327715:HSQ327715 ICA327715:ICM327715 ILW327715:IMI327715 IVS327715:IWE327715 JFO327715:JGA327715 JPK327715:JPW327715 JZG327715:JZS327715 KJC327715:KJO327715 KSY327715:KTK327715 LCU327715:LDG327715 LMQ327715:LNC327715 LWM327715:LWY327715 MGI327715:MGU327715 MQE327715:MQQ327715 NAA327715:NAM327715 NJW327715:NKI327715 NTS327715:NUE327715 ODO327715:OEA327715 ONK327715:ONW327715 OXG327715:OXS327715 PHC327715:PHO327715 PQY327715:PRK327715 QAU327715:QBG327715 QKQ327715:QLC327715 QUM327715:QUY327715 REI327715:REU327715 ROE327715:ROQ327715 RYA327715:RYM327715 SHW327715:SII327715 SRS327715:SSE327715 TBO327715:TCA327715 TLK327715:TLW327715 TVG327715:TVS327715 UFC327715:UFO327715 UOY327715:UPK327715 UYU327715:UZG327715 VIQ327715:VJC327715 VSM327715:VSY327715 WCI327715:WCU327715 WME327715:WMQ327715 WWA327715:WWM327715 S393251:AE393251 JO393251:KA393251 TK393251:TW393251 ADG393251:ADS393251 ANC393251:ANO393251 AWY393251:AXK393251 BGU393251:BHG393251 BQQ393251:BRC393251 CAM393251:CAY393251 CKI393251:CKU393251 CUE393251:CUQ393251 DEA393251:DEM393251 DNW393251:DOI393251 DXS393251:DYE393251 EHO393251:EIA393251 ERK393251:ERW393251 FBG393251:FBS393251 FLC393251:FLO393251 FUY393251:FVK393251 GEU393251:GFG393251 GOQ393251:GPC393251 GYM393251:GYY393251 HII393251:HIU393251 HSE393251:HSQ393251 ICA393251:ICM393251 ILW393251:IMI393251 IVS393251:IWE393251 JFO393251:JGA393251 JPK393251:JPW393251 JZG393251:JZS393251 KJC393251:KJO393251 KSY393251:KTK393251 LCU393251:LDG393251 LMQ393251:LNC393251 LWM393251:LWY393251 MGI393251:MGU393251 MQE393251:MQQ393251 NAA393251:NAM393251 NJW393251:NKI393251 NTS393251:NUE393251 ODO393251:OEA393251 ONK393251:ONW393251 OXG393251:OXS393251 PHC393251:PHO393251 PQY393251:PRK393251 QAU393251:QBG393251 QKQ393251:QLC393251 QUM393251:QUY393251 REI393251:REU393251 ROE393251:ROQ393251 RYA393251:RYM393251 SHW393251:SII393251 SRS393251:SSE393251 TBO393251:TCA393251 TLK393251:TLW393251 TVG393251:TVS393251 UFC393251:UFO393251 UOY393251:UPK393251 UYU393251:UZG393251 VIQ393251:VJC393251 VSM393251:VSY393251 WCI393251:WCU393251 WME393251:WMQ393251 WWA393251:WWM393251 S458787:AE458787 JO458787:KA458787 TK458787:TW458787 ADG458787:ADS458787 ANC458787:ANO458787 AWY458787:AXK458787 BGU458787:BHG458787 BQQ458787:BRC458787 CAM458787:CAY458787 CKI458787:CKU458787 CUE458787:CUQ458787 DEA458787:DEM458787 DNW458787:DOI458787 DXS458787:DYE458787 EHO458787:EIA458787 ERK458787:ERW458787 FBG458787:FBS458787 FLC458787:FLO458787 FUY458787:FVK458787 GEU458787:GFG458787 GOQ458787:GPC458787 GYM458787:GYY458787 HII458787:HIU458787 HSE458787:HSQ458787 ICA458787:ICM458787 ILW458787:IMI458787 IVS458787:IWE458787 JFO458787:JGA458787 JPK458787:JPW458787 JZG458787:JZS458787 KJC458787:KJO458787 KSY458787:KTK458787 LCU458787:LDG458787 LMQ458787:LNC458787 LWM458787:LWY458787 MGI458787:MGU458787 MQE458787:MQQ458787 NAA458787:NAM458787 NJW458787:NKI458787 NTS458787:NUE458787 ODO458787:OEA458787 ONK458787:ONW458787 OXG458787:OXS458787 PHC458787:PHO458787 PQY458787:PRK458787 QAU458787:QBG458787 QKQ458787:QLC458787 QUM458787:QUY458787 REI458787:REU458787 ROE458787:ROQ458787 RYA458787:RYM458787 SHW458787:SII458787 SRS458787:SSE458787 TBO458787:TCA458787 TLK458787:TLW458787 TVG458787:TVS458787 UFC458787:UFO458787 UOY458787:UPK458787 UYU458787:UZG458787 VIQ458787:VJC458787 VSM458787:VSY458787 WCI458787:WCU458787 WME458787:WMQ458787 WWA458787:WWM458787 S524323:AE524323 JO524323:KA524323 TK524323:TW524323 ADG524323:ADS524323 ANC524323:ANO524323 AWY524323:AXK524323 BGU524323:BHG524323 BQQ524323:BRC524323 CAM524323:CAY524323 CKI524323:CKU524323 CUE524323:CUQ524323 DEA524323:DEM524323 DNW524323:DOI524323 DXS524323:DYE524323 EHO524323:EIA524323 ERK524323:ERW524323 FBG524323:FBS524323 FLC524323:FLO524323 FUY524323:FVK524323 GEU524323:GFG524323 GOQ524323:GPC524323 GYM524323:GYY524323 HII524323:HIU524323 HSE524323:HSQ524323 ICA524323:ICM524323 ILW524323:IMI524323 IVS524323:IWE524323 JFO524323:JGA524323 JPK524323:JPW524323 JZG524323:JZS524323 KJC524323:KJO524323 KSY524323:KTK524323 LCU524323:LDG524323 LMQ524323:LNC524323 LWM524323:LWY524323 MGI524323:MGU524323 MQE524323:MQQ524323 NAA524323:NAM524323 NJW524323:NKI524323 NTS524323:NUE524323 ODO524323:OEA524323 ONK524323:ONW524323 OXG524323:OXS524323 PHC524323:PHO524323 PQY524323:PRK524323 QAU524323:QBG524323 QKQ524323:QLC524323 QUM524323:QUY524323 REI524323:REU524323 ROE524323:ROQ524323 RYA524323:RYM524323 SHW524323:SII524323 SRS524323:SSE524323 TBO524323:TCA524323 TLK524323:TLW524323 TVG524323:TVS524323 UFC524323:UFO524323 UOY524323:UPK524323 UYU524323:UZG524323 VIQ524323:VJC524323 VSM524323:VSY524323 WCI524323:WCU524323 WME524323:WMQ524323 WWA524323:WWM524323 S589859:AE589859 JO589859:KA589859 TK589859:TW589859 ADG589859:ADS589859 ANC589859:ANO589859 AWY589859:AXK589859 BGU589859:BHG589859 BQQ589859:BRC589859 CAM589859:CAY589859 CKI589859:CKU589859 CUE589859:CUQ589859 DEA589859:DEM589859 DNW589859:DOI589859 DXS589859:DYE589859 EHO589859:EIA589859 ERK589859:ERW589859 FBG589859:FBS589859 FLC589859:FLO589859 FUY589859:FVK589859 GEU589859:GFG589859 GOQ589859:GPC589859 GYM589859:GYY589859 HII589859:HIU589859 HSE589859:HSQ589859 ICA589859:ICM589859 ILW589859:IMI589859 IVS589859:IWE589859 JFO589859:JGA589859 JPK589859:JPW589859 JZG589859:JZS589859 KJC589859:KJO589859 KSY589859:KTK589859 LCU589859:LDG589859 LMQ589859:LNC589859 LWM589859:LWY589859 MGI589859:MGU589859 MQE589859:MQQ589859 NAA589859:NAM589859 NJW589859:NKI589859 NTS589859:NUE589859 ODO589859:OEA589859 ONK589859:ONW589859 OXG589859:OXS589859 PHC589859:PHO589859 PQY589859:PRK589859 QAU589859:QBG589859 QKQ589859:QLC589859 QUM589859:QUY589859 REI589859:REU589859 ROE589859:ROQ589859 RYA589859:RYM589859 SHW589859:SII589859 SRS589859:SSE589859 TBO589859:TCA589859 TLK589859:TLW589859 TVG589859:TVS589859 UFC589859:UFO589859 UOY589859:UPK589859 UYU589859:UZG589859 VIQ589859:VJC589859 VSM589859:VSY589859 WCI589859:WCU589859 WME589859:WMQ589859 WWA589859:WWM589859 S655395:AE655395 JO655395:KA655395 TK655395:TW655395 ADG655395:ADS655395 ANC655395:ANO655395 AWY655395:AXK655395 BGU655395:BHG655395 BQQ655395:BRC655395 CAM655395:CAY655395 CKI655395:CKU655395 CUE655395:CUQ655395 DEA655395:DEM655395 DNW655395:DOI655395 DXS655395:DYE655395 EHO655395:EIA655395 ERK655395:ERW655395 FBG655395:FBS655395 FLC655395:FLO655395 FUY655395:FVK655395 GEU655395:GFG655395 GOQ655395:GPC655395 GYM655395:GYY655395 HII655395:HIU655395 HSE655395:HSQ655395 ICA655395:ICM655395 ILW655395:IMI655395 IVS655395:IWE655395 JFO655395:JGA655395 JPK655395:JPW655395 JZG655395:JZS655395 KJC655395:KJO655395 KSY655395:KTK655395 LCU655395:LDG655395 LMQ655395:LNC655395 LWM655395:LWY655395 MGI655395:MGU655395 MQE655395:MQQ655395 NAA655395:NAM655395 NJW655395:NKI655395 NTS655395:NUE655395 ODO655395:OEA655395 ONK655395:ONW655395 OXG655395:OXS655395 PHC655395:PHO655395 PQY655395:PRK655395 QAU655395:QBG655395 QKQ655395:QLC655395 QUM655395:QUY655395 REI655395:REU655395 ROE655395:ROQ655395 RYA655395:RYM655395 SHW655395:SII655395 SRS655395:SSE655395 TBO655395:TCA655395 TLK655395:TLW655395 TVG655395:TVS655395 UFC655395:UFO655395 UOY655395:UPK655395 UYU655395:UZG655395 VIQ655395:VJC655395 VSM655395:VSY655395 WCI655395:WCU655395 WME655395:WMQ655395 WWA655395:WWM655395 S720931:AE720931 JO720931:KA720931 TK720931:TW720931 ADG720931:ADS720931 ANC720931:ANO720931 AWY720931:AXK720931 BGU720931:BHG720931 BQQ720931:BRC720931 CAM720931:CAY720931 CKI720931:CKU720931 CUE720931:CUQ720931 DEA720931:DEM720931 DNW720931:DOI720931 DXS720931:DYE720931 EHO720931:EIA720931 ERK720931:ERW720931 FBG720931:FBS720931 FLC720931:FLO720931 FUY720931:FVK720931 GEU720931:GFG720931 GOQ720931:GPC720931 GYM720931:GYY720931 HII720931:HIU720931 HSE720931:HSQ720931 ICA720931:ICM720931 ILW720931:IMI720931 IVS720931:IWE720931 JFO720931:JGA720931 JPK720931:JPW720931 JZG720931:JZS720931 KJC720931:KJO720931 KSY720931:KTK720931 LCU720931:LDG720931 LMQ720931:LNC720931 LWM720931:LWY720931 MGI720931:MGU720931 MQE720931:MQQ720931 NAA720931:NAM720931 NJW720931:NKI720931 NTS720931:NUE720931 ODO720931:OEA720931 ONK720931:ONW720931 OXG720931:OXS720931 PHC720931:PHO720931 PQY720931:PRK720931 QAU720931:QBG720931 QKQ720931:QLC720931 QUM720931:QUY720931 REI720931:REU720931 ROE720931:ROQ720931 RYA720931:RYM720931 SHW720931:SII720931 SRS720931:SSE720931 TBO720931:TCA720931 TLK720931:TLW720931 TVG720931:TVS720931 UFC720931:UFO720931 UOY720931:UPK720931 UYU720931:UZG720931 VIQ720931:VJC720931 VSM720931:VSY720931 WCI720931:WCU720931 WME720931:WMQ720931 WWA720931:WWM720931 S786467:AE786467 JO786467:KA786467 TK786467:TW786467 ADG786467:ADS786467 ANC786467:ANO786467 AWY786467:AXK786467 BGU786467:BHG786467 BQQ786467:BRC786467 CAM786467:CAY786467 CKI786467:CKU786467 CUE786467:CUQ786467 DEA786467:DEM786467 DNW786467:DOI786467 DXS786467:DYE786467 EHO786467:EIA786467 ERK786467:ERW786467 FBG786467:FBS786467 FLC786467:FLO786467 FUY786467:FVK786467 GEU786467:GFG786467 GOQ786467:GPC786467 GYM786467:GYY786467 HII786467:HIU786467 HSE786467:HSQ786467 ICA786467:ICM786467 ILW786467:IMI786467 IVS786467:IWE786467 JFO786467:JGA786467 JPK786467:JPW786467 JZG786467:JZS786467 KJC786467:KJO786467 KSY786467:KTK786467 LCU786467:LDG786467 LMQ786467:LNC786467 LWM786467:LWY786467 MGI786467:MGU786467 MQE786467:MQQ786467 NAA786467:NAM786467 NJW786467:NKI786467 NTS786467:NUE786467 ODO786467:OEA786467 ONK786467:ONW786467 OXG786467:OXS786467 PHC786467:PHO786467 PQY786467:PRK786467 QAU786467:QBG786467 QKQ786467:QLC786467 QUM786467:QUY786467 REI786467:REU786467 ROE786467:ROQ786467 RYA786467:RYM786467 SHW786467:SII786467 SRS786467:SSE786467 TBO786467:TCA786467 TLK786467:TLW786467 TVG786467:TVS786467 UFC786467:UFO786467 UOY786467:UPK786467 UYU786467:UZG786467 VIQ786467:VJC786467 VSM786467:VSY786467 WCI786467:WCU786467 WME786467:WMQ786467 WWA786467:WWM786467 S852003:AE852003 JO852003:KA852003 TK852003:TW852003 ADG852003:ADS852003 ANC852003:ANO852003 AWY852003:AXK852003 BGU852003:BHG852003 BQQ852003:BRC852003 CAM852003:CAY852003 CKI852003:CKU852003 CUE852003:CUQ852003 DEA852003:DEM852003 DNW852003:DOI852003 DXS852003:DYE852003 EHO852003:EIA852003 ERK852003:ERW852003 FBG852003:FBS852003 FLC852003:FLO852003 FUY852003:FVK852003 GEU852003:GFG852003 GOQ852003:GPC852003 GYM852003:GYY852003 HII852003:HIU852003 HSE852003:HSQ852003 ICA852003:ICM852003 ILW852003:IMI852003 IVS852003:IWE852003 JFO852003:JGA852003 JPK852003:JPW852003 JZG852003:JZS852003 KJC852003:KJO852003 KSY852003:KTK852003 LCU852003:LDG852003 LMQ852003:LNC852003 LWM852003:LWY852003 MGI852003:MGU852003 MQE852003:MQQ852003 NAA852003:NAM852003 NJW852003:NKI852003 NTS852003:NUE852003 ODO852003:OEA852003 ONK852003:ONW852003 OXG852003:OXS852003 PHC852003:PHO852003 PQY852003:PRK852003 QAU852003:QBG852003 QKQ852003:QLC852003 QUM852003:QUY852003 REI852003:REU852003 ROE852003:ROQ852003 RYA852003:RYM852003 SHW852003:SII852003 SRS852003:SSE852003 TBO852003:TCA852003 TLK852003:TLW852003 TVG852003:TVS852003 UFC852003:UFO852003 UOY852003:UPK852003 UYU852003:UZG852003 VIQ852003:VJC852003 VSM852003:VSY852003 WCI852003:WCU852003 WME852003:WMQ852003 WWA852003:WWM852003 S917539:AE917539 JO917539:KA917539 TK917539:TW917539 ADG917539:ADS917539 ANC917539:ANO917539 AWY917539:AXK917539 BGU917539:BHG917539 BQQ917539:BRC917539 CAM917539:CAY917539 CKI917539:CKU917539 CUE917539:CUQ917539 DEA917539:DEM917539 DNW917539:DOI917539 DXS917539:DYE917539 EHO917539:EIA917539 ERK917539:ERW917539 FBG917539:FBS917539 FLC917539:FLO917539 FUY917539:FVK917539 GEU917539:GFG917539 GOQ917539:GPC917539 GYM917539:GYY917539 HII917539:HIU917539 HSE917539:HSQ917539 ICA917539:ICM917539 ILW917539:IMI917539 IVS917539:IWE917539 JFO917539:JGA917539 JPK917539:JPW917539 JZG917539:JZS917539 KJC917539:KJO917539 KSY917539:KTK917539 LCU917539:LDG917539 LMQ917539:LNC917539 LWM917539:LWY917539 MGI917539:MGU917539 MQE917539:MQQ917539 NAA917539:NAM917539 NJW917539:NKI917539 NTS917539:NUE917539 ODO917539:OEA917539 ONK917539:ONW917539 OXG917539:OXS917539 PHC917539:PHO917539 PQY917539:PRK917539 QAU917539:QBG917539 QKQ917539:QLC917539 QUM917539:QUY917539 REI917539:REU917539 ROE917539:ROQ917539 RYA917539:RYM917539 SHW917539:SII917539 SRS917539:SSE917539 TBO917539:TCA917539 TLK917539:TLW917539 TVG917539:TVS917539 UFC917539:UFO917539 UOY917539:UPK917539 UYU917539:UZG917539 VIQ917539:VJC917539 VSM917539:VSY917539 WCI917539:WCU917539 WME917539:WMQ917539 WWA917539:WWM917539 S983075:AE983075 JO983075:KA983075 TK983075:TW983075 ADG983075:ADS983075 ANC983075:ANO983075 AWY983075:AXK983075 BGU983075:BHG983075 BQQ983075:BRC983075 CAM983075:CAY983075 CKI983075:CKU983075 CUE983075:CUQ983075 DEA983075:DEM983075 DNW983075:DOI983075 DXS983075:DYE983075 EHO983075:EIA983075 ERK983075:ERW983075 FBG983075:FBS983075 FLC983075:FLO983075 FUY983075:FVK983075 GEU983075:GFG983075 GOQ983075:GPC983075 GYM983075:GYY983075 HII983075:HIU983075 HSE983075:HSQ983075 ICA983075:ICM983075 ILW983075:IMI983075 IVS983075:IWE983075 JFO983075:JGA983075 JPK983075:JPW983075 JZG983075:JZS983075 KJC983075:KJO983075 KSY983075:KTK983075 LCU983075:LDG983075 LMQ983075:LNC983075 LWM983075:LWY983075 MGI983075:MGU983075 MQE983075:MQQ983075 NAA983075:NAM983075 NJW983075:NKI983075 NTS983075:NUE983075 ODO983075:OEA983075 ONK983075:ONW983075 OXG983075:OXS983075 PHC983075:PHO983075 PQY983075:PRK983075 QAU983075:QBG983075 QKQ983075:QLC983075 QUM983075:QUY983075 REI983075:REU983075 ROE983075:ROQ983075 RYA983075:RYM983075 SHW983075:SII983075 SRS983075:SSE983075 TBO983075:TCA983075 TLK983075:TLW983075 TVG983075:TVS983075 UFC983075:UFO983075 UOY983075:UPK983075 UYU983075:UZG983075 VIQ983075:VJC983075 VSM983075:VSY983075 WCI983075:WCU983075 WME983075:WMQ983075 WWA983075:WWM983075 D24:D39 IY24:IY39 SU24:SU39 ACQ24:ACQ39 AMM24:AMM39 AWI24:AWI39 BGE24:BGE39 BQA24:BQA39 BZW24:BZW39 CJS24:CJS39 CTO24:CTO39 DDK24:DDK39 DNG24:DNG39 DXC24:DXC39 EGY24:EGY39 EQU24:EQU39 FAQ24:FAQ39 FKM24:FKM39 FUI24:FUI39 GEE24:GEE39 GOA24:GOA39 GXW24:GXW39 HHS24:HHS39 HRO24:HRO39 IBK24:IBK39 ILG24:ILG39 IVC24:IVC39 JEY24:JEY39 JOU24:JOU39 JYQ24:JYQ39 KIM24:KIM39 KSI24:KSI39 LCE24:LCE39 LMA24:LMA39 LVW24:LVW39 MFS24:MFS39 MPO24:MPO39 MZK24:MZK39 NJG24:NJG39 NTC24:NTC39 OCY24:OCY39 OMU24:OMU39 OWQ24:OWQ39 PGM24:PGM39 PQI24:PQI39 QAE24:QAE39 QKA24:QKA39 QTW24:QTW39 RDS24:RDS39 RNO24:RNO39 RXK24:RXK39 SHG24:SHG39 SRC24:SRC39 TAY24:TAY39 TKU24:TKU39 TUQ24:TUQ39 UEM24:UEM39 UOI24:UOI39 UYE24:UYE39 VIA24:VIA39 VRW24:VRW39 WBS24:WBS39 WLO24:WLO39 WVK24:WVK39 D65574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D131110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D196646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D262182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D327718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D393254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D458790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D524326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D589862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D655398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D720934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D786470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D852006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D917542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D983078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S24:AE39 JO24:KA39 TK24:TW39 ADG24:ADS39 ANC24:ANO39 AWY24:AXK39 BGU24:BHG39 BQQ24:BRC39 CAM24:CAY39 CKI24:CKU39 CUE24:CUQ39 DEA24:DEM39 DNW24:DOI39 DXS24:DYE39 EHO24:EIA39 ERK24:ERW39 FBG24:FBS39 FLC24:FLO39 FUY24:FVK39 GEU24:GFG39 GOQ24:GPC39 GYM24:GYY39 HII24:HIU39 HSE24:HSQ39 ICA24:ICM39 ILW24:IMI39 IVS24:IWE39 JFO24:JGA39 JPK24:JPW39 JZG24:JZS39 KJC24:KJO39 KSY24:KTK39 LCU24:LDG39 LMQ24:LNC39 LWM24:LWY39 MGI24:MGU39 MQE24:MQQ39 NAA24:NAM39 NJW24:NKI39 NTS24:NUE39 ODO24:OEA39 ONK24:ONW39 OXG24:OXS39 PHC24:PHO39 PQY24:PRK39 QAU24:QBG39 QKQ24:QLC39 QUM24:QUY39 REI24:REU39 ROE24:ROQ39 RYA24:RYM39 SHW24:SII39 SRS24:SSE39 TBO24:TCA39 TLK24:TLW39 TVG24:TVS39 UFC24:UFO39 UOY24:UPK39 UYU24:UZG39 VIQ24:VJC39 VSM24:VSY39 WCI24:WCU39 WME24:WMQ39 WWA24:WWM39 S65574:AE65574 JO65574:KA65574 TK65574:TW65574 ADG65574:ADS65574 ANC65574:ANO65574 AWY65574:AXK65574 BGU65574:BHG65574 BQQ65574:BRC65574 CAM65574:CAY65574 CKI65574:CKU65574 CUE65574:CUQ65574 DEA65574:DEM65574 DNW65574:DOI65574 DXS65574:DYE65574 EHO65574:EIA65574 ERK65574:ERW65574 FBG65574:FBS65574 FLC65574:FLO65574 FUY65574:FVK65574 GEU65574:GFG65574 GOQ65574:GPC65574 GYM65574:GYY65574 HII65574:HIU65574 HSE65574:HSQ65574 ICA65574:ICM65574 ILW65574:IMI65574 IVS65574:IWE65574 JFO65574:JGA65574 JPK65574:JPW65574 JZG65574:JZS65574 KJC65574:KJO65574 KSY65574:KTK65574 LCU65574:LDG65574 LMQ65574:LNC65574 LWM65574:LWY65574 MGI65574:MGU65574 MQE65574:MQQ65574 NAA65574:NAM65574 NJW65574:NKI65574 NTS65574:NUE65574 ODO65574:OEA65574 ONK65574:ONW65574 OXG65574:OXS65574 PHC65574:PHO65574 PQY65574:PRK65574 QAU65574:QBG65574 QKQ65574:QLC65574 QUM65574:QUY65574 REI65574:REU65574 ROE65574:ROQ65574 RYA65574:RYM65574 SHW65574:SII65574 SRS65574:SSE65574 TBO65574:TCA65574 TLK65574:TLW65574 TVG65574:TVS65574 UFC65574:UFO65574 UOY65574:UPK65574 UYU65574:UZG65574 VIQ65574:VJC65574 VSM65574:VSY65574 WCI65574:WCU65574 WME65574:WMQ65574 WWA65574:WWM65574 S131110:AE131110 JO131110:KA131110 TK131110:TW131110 ADG131110:ADS131110 ANC131110:ANO131110 AWY131110:AXK131110 BGU131110:BHG131110 BQQ131110:BRC131110 CAM131110:CAY131110 CKI131110:CKU131110 CUE131110:CUQ131110 DEA131110:DEM131110 DNW131110:DOI131110 DXS131110:DYE131110 EHO131110:EIA131110 ERK131110:ERW131110 FBG131110:FBS131110 FLC131110:FLO131110 FUY131110:FVK131110 GEU131110:GFG131110 GOQ131110:GPC131110 GYM131110:GYY131110 HII131110:HIU131110 HSE131110:HSQ131110 ICA131110:ICM131110 ILW131110:IMI131110 IVS131110:IWE131110 JFO131110:JGA131110 JPK131110:JPW131110 JZG131110:JZS131110 KJC131110:KJO131110 KSY131110:KTK131110 LCU131110:LDG131110 LMQ131110:LNC131110 LWM131110:LWY131110 MGI131110:MGU131110 MQE131110:MQQ131110 NAA131110:NAM131110 NJW131110:NKI131110 NTS131110:NUE131110 ODO131110:OEA131110 ONK131110:ONW131110 OXG131110:OXS131110 PHC131110:PHO131110 PQY131110:PRK131110 QAU131110:QBG131110 QKQ131110:QLC131110 QUM131110:QUY131110 REI131110:REU131110 ROE131110:ROQ131110 RYA131110:RYM131110 SHW131110:SII131110 SRS131110:SSE131110 TBO131110:TCA131110 TLK131110:TLW131110 TVG131110:TVS131110 UFC131110:UFO131110 UOY131110:UPK131110 UYU131110:UZG131110 VIQ131110:VJC131110 VSM131110:VSY131110 WCI131110:WCU131110 WME131110:WMQ131110 WWA131110:WWM131110 S196646:AE196646 JO196646:KA196646 TK196646:TW196646 ADG196646:ADS196646 ANC196646:ANO196646 AWY196646:AXK196646 BGU196646:BHG196646 BQQ196646:BRC196646 CAM196646:CAY196646 CKI196646:CKU196646 CUE196646:CUQ196646 DEA196646:DEM196646 DNW196646:DOI196646 DXS196646:DYE196646 EHO196646:EIA196646 ERK196646:ERW196646 FBG196646:FBS196646 FLC196646:FLO196646 FUY196646:FVK196646 GEU196646:GFG196646 GOQ196646:GPC196646 GYM196646:GYY196646 HII196646:HIU196646 HSE196646:HSQ196646 ICA196646:ICM196646 ILW196646:IMI196646 IVS196646:IWE196646 JFO196646:JGA196646 JPK196646:JPW196646 JZG196646:JZS196646 KJC196646:KJO196646 KSY196646:KTK196646 LCU196646:LDG196646 LMQ196646:LNC196646 LWM196646:LWY196646 MGI196646:MGU196646 MQE196646:MQQ196646 NAA196646:NAM196646 NJW196646:NKI196646 NTS196646:NUE196646 ODO196646:OEA196646 ONK196646:ONW196646 OXG196646:OXS196646 PHC196646:PHO196646 PQY196646:PRK196646 QAU196646:QBG196646 QKQ196646:QLC196646 QUM196646:QUY196646 REI196646:REU196646 ROE196646:ROQ196646 RYA196646:RYM196646 SHW196646:SII196646 SRS196646:SSE196646 TBO196646:TCA196646 TLK196646:TLW196646 TVG196646:TVS196646 UFC196646:UFO196646 UOY196646:UPK196646 UYU196646:UZG196646 VIQ196646:VJC196646 VSM196646:VSY196646 WCI196646:WCU196646 WME196646:WMQ196646 WWA196646:WWM196646 S262182:AE262182 JO262182:KA262182 TK262182:TW262182 ADG262182:ADS262182 ANC262182:ANO262182 AWY262182:AXK262182 BGU262182:BHG262182 BQQ262182:BRC262182 CAM262182:CAY262182 CKI262182:CKU262182 CUE262182:CUQ262182 DEA262182:DEM262182 DNW262182:DOI262182 DXS262182:DYE262182 EHO262182:EIA262182 ERK262182:ERW262182 FBG262182:FBS262182 FLC262182:FLO262182 FUY262182:FVK262182 GEU262182:GFG262182 GOQ262182:GPC262182 GYM262182:GYY262182 HII262182:HIU262182 HSE262182:HSQ262182 ICA262182:ICM262182 ILW262182:IMI262182 IVS262182:IWE262182 JFO262182:JGA262182 JPK262182:JPW262182 JZG262182:JZS262182 KJC262182:KJO262182 KSY262182:KTK262182 LCU262182:LDG262182 LMQ262182:LNC262182 LWM262182:LWY262182 MGI262182:MGU262182 MQE262182:MQQ262182 NAA262182:NAM262182 NJW262182:NKI262182 NTS262182:NUE262182 ODO262182:OEA262182 ONK262182:ONW262182 OXG262182:OXS262182 PHC262182:PHO262182 PQY262182:PRK262182 QAU262182:QBG262182 QKQ262182:QLC262182 QUM262182:QUY262182 REI262182:REU262182 ROE262182:ROQ262182 RYA262182:RYM262182 SHW262182:SII262182 SRS262182:SSE262182 TBO262182:TCA262182 TLK262182:TLW262182 TVG262182:TVS262182 UFC262182:UFO262182 UOY262182:UPK262182 UYU262182:UZG262182 VIQ262182:VJC262182 VSM262182:VSY262182 WCI262182:WCU262182 WME262182:WMQ262182 WWA262182:WWM262182 S327718:AE327718 JO327718:KA327718 TK327718:TW327718 ADG327718:ADS327718 ANC327718:ANO327718 AWY327718:AXK327718 BGU327718:BHG327718 BQQ327718:BRC327718 CAM327718:CAY327718 CKI327718:CKU327718 CUE327718:CUQ327718 DEA327718:DEM327718 DNW327718:DOI327718 DXS327718:DYE327718 EHO327718:EIA327718 ERK327718:ERW327718 FBG327718:FBS327718 FLC327718:FLO327718 FUY327718:FVK327718 GEU327718:GFG327718 GOQ327718:GPC327718 GYM327718:GYY327718 HII327718:HIU327718 HSE327718:HSQ327718 ICA327718:ICM327718 ILW327718:IMI327718 IVS327718:IWE327718 JFO327718:JGA327718 JPK327718:JPW327718 JZG327718:JZS327718 KJC327718:KJO327718 KSY327718:KTK327718 LCU327718:LDG327718 LMQ327718:LNC327718 LWM327718:LWY327718 MGI327718:MGU327718 MQE327718:MQQ327718 NAA327718:NAM327718 NJW327718:NKI327718 NTS327718:NUE327718 ODO327718:OEA327718 ONK327718:ONW327718 OXG327718:OXS327718 PHC327718:PHO327718 PQY327718:PRK327718 QAU327718:QBG327718 QKQ327718:QLC327718 QUM327718:QUY327718 REI327718:REU327718 ROE327718:ROQ327718 RYA327718:RYM327718 SHW327718:SII327718 SRS327718:SSE327718 TBO327718:TCA327718 TLK327718:TLW327718 TVG327718:TVS327718 UFC327718:UFO327718 UOY327718:UPK327718 UYU327718:UZG327718 VIQ327718:VJC327718 VSM327718:VSY327718 WCI327718:WCU327718 WME327718:WMQ327718 WWA327718:WWM327718 S393254:AE393254 JO393254:KA393254 TK393254:TW393254 ADG393254:ADS393254 ANC393254:ANO393254 AWY393254:AXK393254 BGU393254:BHG393254 BQQ393254:BRC393254 CAM393254:CAY393254 CKI393254:CKU393254 CUE393254:CUQ393254 DEA393254:DEM393254 DNW393254:DOI393254 DXS393254:DYE393254 EHO393254:EIA393254 ERK393254:ERW393254 FBG393254:FBS393254 FLC393254:FLO393254 FUY393254:FVK393254 GEU393254:GFG393254 GOQ393254:GPC393254 GYM393254:GYY393254 HII393254:HIU393254 HSE393254:HSQ393254 ICA393254:ICM393254 ILW393254:IMI393254 IVS393254:IWE393254 JFO393254:JGA393254 JPK393254:JPW393254 JZG393254:JZS393254 KJC393254:KJO393254 KSY393254:KTK393254 LCU393254:LDG393254 LMQ393254:LNC393254 LWM393254:LWY393254 MGI393254:MGU393254 MQE393254:MQQ393254 NAA393254:NAM393254 NJW393254:NKI393254 NTS393254:NUE393254 ODO393254:OEA393254 ONK393254:ONW393254 OXG393254:OXS393254 PHC393254:PHO393254 PQY393254:PRK393254 QAU393254:QBG393254 QKQ393254:QLC393254 QUM393254:QUY393254 REI393254:REU393254 ROE393254:ROQ393254 RYA393254:RYM393254 SHW393254:SII393254 SRS393254:SSE393254 TBO393254:TCA393254 TLK393254:TLW393254 TVG393254:TVS393254 UFC393254:UFO393254 UOY393254:UPK393254 UYU393254:UZG393254 VIQ393254:VJC393254 VSM393254:VSY393254 WCI393254:WCU393254 WME393254:WMQ393254 WWA393254:WWM393254 S458790:AE458790 JO458790:KA458790 TK458790:TW458790 ADG458790:ADS458790 ANC458790:ANO458790 AWY458790:AXK458790 BGU458790:BHG458790 BQQ458790:BRC458790 CAM458790:CAY458790 CKI458790:CKU458790 CUE458790:CUQ458790 DEA458790:DEM458790 DNW458790:DOI458790 DXS458790:DYE458790 EHO458790:EIA458790 ERK458790:ERW458790 FBG458790:FBS458790 FLC458790:FLO458790 FUY458790:FVK458790 GEU458790:GFG458790 GOQ458790:GPC458790 GYM458790:GYY458790 HII458790:HIU458790 HSE458790:HSQ458790 ICA458790:ICM458790 ILW458790:IMI458790 IVS458790:IWE458790 JFO458790:JGA458790 JPK458790:JPW458790 JZG458790:JZS458790 KJC458790:KJO458790 KSY458790:KTK458790 LCU458790:LDG458790 LMQ458790:LNC458790 LWM458790:LWY458790 MGI458790:MGU458790 MQE458790:MQQ458790 NAA458790:NAM458790 NJW458790:NKI458790 NTS458790:NUE458790 ODO458790:OEA458790 ONK458790:ONW458790 OXG458790:OXS458790 PHC458790:PHO458790 PQY458790:PRK458790 QAU458790:QBG458790 QKQ458790:QLC458790 QUM458790:QUY458790 REI458790:REU458790 ROE458790:ROQ458790 RYA458790:RYM458790 SHW458790:SII458790 SRS458790:SSE458790 TBO458790:TCA458790 TLK458790:TLW458790 TVG458790:TVS458790 UFC458790:UFO458790 UOY458790:UPK458790 UYU458790:UZG458790 VIQ458790:VJC458790 VSM458790:VSY458790 WCI458790:WCU458790 WME458790:WMQ458790 WWA458790:WWM458790 S524326:AE524326 JO524326:KA524326 TK524326:TW524326 ADG524326:ADS524326 ANC524326:ANO524326 AWY524326:AXK524326 BGU524326:BHG524326 BQQ524326:BRC524326 CAM524326:CAY524326 CKI524326:CKU524326 CUE524326:CUQ524326 DEA524326:DEM524326 DNW524326:DOI524326 DXS524326:DYE524326 EHO524326:EIA524326 ERK524326:ERW524326 FBG524326:FBS524326 FLC524326:FLO524326 FUY524326:FVK524326 GEU524326:GFG524326 GOQ524326:GPC524326 GYM524326:GYY524326 HII524326:HIU524326 HSE524326:HSQ524326 ICA524326:ICM524326 ILW524326:IMI524326 IVS524326:IWE524326 JFO524326:JGA524326 JPK524326:JPW524326 JZG524326:JZS524326 KJC524326:KJO524326 KSY524326:KTK524326 LCU524326:LDG524326 LMQ524326:LNC524326 LWM524326:LWY524326 MGI524326:MGU524326 MQE524326:MQQ524326 NAA524326:NAM524326 NJW524326:NKI524326 NTS524326:NUE524326 ODO524326:OEA524326 ONK524326:ONW524326 OXG524326:OXS524326 PHC524326:PHO524326 PQY524326:PRK524326 QAU524326:QBG524326 QKQ524326:QLC524326 QUM524326:QUY524326 REI524326:REU524326 ROE524326:ROQ524326 RYA524326:RYM524326 SHW524326:SII524326 SRS524326:SSE524326 TBO524326:TCA524326 TLK524326:TLW524326 TVG524326:TVS524326 UFC524326:UFO524326 UOY524326:UPK524326 UYU524326:UZG524326 VIQ524326:VJC524326 VSM524326:VSY524326 WCI524326:WCU524326 WME524326:WMQ524326 WWA524326:WWM524326 S589862:AE589862 JO589862:KA589862 TK589862:TW589862 ADG589862:ADS589862 ANC589862:ANO589862 AWY589862:AXK589862 BGU589862:BHG589862 BQQ589862:BRC589862 CAM589862:CAY589862 CKI589862:CKU589862 CUE589862:CUQ589862 DEA589862:DEM589862 DNW589862:DOI589862 DXS589862:DYE589862 EHO589862:EIA589862 ERK589862:ERW589862 FBG589862:FBS589862 FLC589862:FLO589862 FUY589862:FVK589862 GEU589862:GFG589862 GOQ589862:GPC589862 GYM589862:GYY589862 HII589862:HIU589862 HSE589862:HSQ589862 ICA589862:ICM589862 ILW589862:IMI589862 IVS589862:IWE589862 JFO589862:JGA589862 JPK589862:JPW589862 JZG589862:JZS589862 KJC589862:KJO589862 KSY589862:KTK589862 LCU589862:LDG589862 LMQ589862:LNC589862 LWM589862:LWY589862 MGI589862:MGU589862 MQE589862:MQQ589862 NAA589862:NAM589862 NJW589862:NKI589862 NTS589862:NUE589862 ODO589862:OEA589862 ONK589862:ONW589862 OXG589862:OXS589862 PHC589862:PHO589862 PQY589862:PRK589862 QAU589862:QBG589862 QKQ589862:QLC589862 QUM589862:QUY589862 REI589862:REU589862 ROE589862:ROQ589862 RYA589862:RYM589862 SHW589862:SII589862 SRS589862:SSE589862 TBO589862:TCA589862 TLK589862:TLW589862 TVG589862:TVS589862 UFC589862:UFO589862 UOY589862:UPK589862 UYU589862:UZG589862 VIQ589862:VJC589862 VSM589862:VSY589862 WCI589862:WCU589862 WME589862:WMQ589862 WWA589862:WWM589862 S655398:AE655398 JO655398:KA655398 TK655398:TW655398 ADG655398:ADS655398 ANC655398:ANO655398 AWY655398:AXK655398 BGU655398:BHG655398 BQQ655398:BRC655398 CAM655398:CAY655398 CKI655398:CKU655398 CUE655398:CUQ655398 DEA655398:DEM655398 DNW655398:DOI655398 DXS655398:DYE655398 EHO655398:EIA655398 ERK655398:ERW655398 FBG655398:FBS655398 FLC655398:FLO655398 FUY655398:FVK655398 GEU655398:GFG655398 GOQ655398:GPC655398 GYM655398:GYY655398 HII655398:HIU655398 HSE655398:HSQ655398 ICA655398:ICM655398 ILW655398:IMI655398 IVS655398:IWE655398 JFO655398:JGA655398 JPK655398:JPW655398 JZG655398:JZS655398 KJC655398:KJO655398 KSY655398:KTK655398 LCU655398:LDG655398 LMQ655398:LNC655398 LWM655398:LWY655398 MGI655398:MGU655398 MQE655398:MQQ655398 NAA655398:NAM655398 NJW655398:NKI655398 NTS655398:NUE655398 ODO655398:OEA655398 ONK655398:ONW655398 OXG655398:OXS655398 PHC655398:PHO655398 PQY655398:PRK655398 QAU655398:QBG655398 QKQ655398:QLC655398 QUM655398:QUY655398 REI655398:REU655398 ROE655398:ROQ655398 RYA655398:RYM655398 SHW655398:SII655398 SRS655398:SSE655398 TBO655398:TCA655398 TLK655398:TLW655398 TVG655398:TVS655398 UFC655398:UFO655398 UOY655398:UPK655398 UYU655398:UZG655398 VIQ655398:VJC655398 VSM655398:VSY655398 WCI655398:WCU655398 WME655398:WMQ655398 WWA655398:WWM655398 S720934:AE720934 JO720934:KA720934 TK720934:TW720934 ADG720934:ADS720934 ANC720934:ANO720934 AWY720934:AXK720934 BGU720934:BHG720934 BQQ720934:BRC720934 CAM720934:CAY720934 CKI720934:CKU720934 CUE720934:CUQ720934 DEA720934:DEM720934 DNW720934:DOI720934 DXS720934:DYE720934 EHO720934:EIA720934 ERK720934:ERW720934 FBG720934:FBS720934 FLC720934:FLO720934 FUY720934:FVK720934 GEU720934:GFG720934 GOQ720934:GPC720934 GYM720934:GYY720934 HII720934:HIU720934 HSE720934:HSQ720934 ICA720934:ICM720934 ILW720934:IMI720934 IVS720934:IWE720934 JFO720934:JGA720934 JPK720934:JPW720934 JZG720934:JZS720934 KJC720934:KJO720934 KSY720934:KTK720934 LCU720934:LDG720934 LMQ720934:LNC720934 LWM720934:LWY720934 MGI720934:MGU720934 MQE720934:MQQ720934 NAA720934:NAM720934 NJW720934:NKI720934 NTS720934:NUE720934 ODO720934:OEA720934 ONK720934:ONW720934 OXG720934:OXS720934 PHC720934:PHO720934 PQY720934:PRK720934 QAU720934:QBG720934 QKQ720934:QLC720934 QUM720934:QUY720934 REI720934:REU720934 ROE720934:ROQ720934 RYA720934:RYM720934 SHW720934:SII720934 SRS720934:SSE720934 TBO720934:TCA720934 TLK720934:TLW720934 TVG720934:TVS720934 UFC720934:UFO720934 UOY720934:UPK720934 UYU720934:UZG720934 VIQ720934:VJC720934 VSM720934:VSY720934 WCI720934:WCU720934 WME720934:WMQ720934 WWA720934:WWM720934 S786470:AE786470 JO786470:KA786470 TK786470:TW786470 ADG786470:ADS786470 ANC786470:ANO786470 AWY786470:AXK786470 BGU786470:BHG786470 BQQ786470:BRC786470 CAM786470:CAY786470 CKI786470:CKU786470 CUE786470:CUQ786470 DEA786470:DEM786470 DNW786470:DOI786470 DXS786470:DYE786470 EHO786470:EIA786470 ERK786470:ERW786470 FBG786470:FBS786470 FLC786470:FLO786470 FUY786470:FVK786470 GEU786470:GFG786470 GOQ786470:GPC786470 GYM786470:GYY786470 HII786470:HIU786470 HSE786470:HSQ786470 ICA786470:ICM786470 ILW786470:IMI786470 IVS786470:IWE786470 JFO786470:JGA786470 JPK786470:JPW786470 JZG786470:JZS786470 KJC786470:KJO786470 KSY786470:KTK786470 LCU786470:LDG786470 LMQ786470:LNC786470 LWM786470:LWY786470 MGI786470:MGU786470 MQE786470:MQQ786470 NAA786470:NAM786470 NJW786470:NKI786470 NTS786470:NUE786470 ODO786470:OEA786470 ONK786470:ONW786470 OXG786470:OXS786470 PHC786470:PHO786470 PQY786470:PRK786470 QAU786470:QBG786470 QKQ786470:QLC786470 QUM786470:QUY786470 REI786470:REU786470 ROE786470:ROQ786470 RYA786470:RYM786470 SHW786470:SII786470 SRS786470:SSE786470 TBO786470:TCA786470 TLK786470:TLW786470 TVG786470:TVS786470 UFC786470:UFO786470 UOY786470:UPK786470 UYU786470:UZG786470 VIQ786470:VJC786470 VSM786470:VSY786470 WCI786470:WCU786470 WME786470:WMQ786470 WWA786470:WWM786470 S852006:AE852006 JO852006:KA852006 TK852006:TW852006 ADG852006:ADS852006 ANC852006:ANO852006 AWY852006:AXK852006 BGU852006:BHG852006 BQQ852006:BRC852006 CAM852006:CAY852006 CKI852006:CKU852006 CUE852006:CUQ852006 DEA852006:DEM852006 DNW852006:DOI852006 DXS852006:DYE852006 EHO852006:EIA852006 ERK852006:ERW852006 FBG852006:FBS852006 FLC852006:FLO852006 FUY852006:FVK852006 GEU852006:GFG852006 GOQ852006:GPC852006 GYM852006:GYY852006 HII852006:HIU852006 HSE852006:HSQ852006 ICA852006:ICM852006 ILW852006:IMI852006 IVS852006:IWE852006 JFO852006:JGA852006 JPK852006:JPW852006 JZG852006:JZS852006 KJC852006:KJO852006 KSY852006:KTK852006 LCU852006:LDG852006 LMQ852006:LNC852006 LWM852006:LWY852006 MGI852006:MGU852006 MQE852006:MQQ852006 NAA852006:NAM852006 NJW852006:NKI852006 NTS852006:NUE852006 ODO852006:OEA852006 ONK852006:ONW852006 OXG852006:OXS852006 PHC852006:PHO852006 PQY852006:PRK852006 QAU852006:QBG852006 QKQ852006:QLC852006 QUM852006:QUY852006 REI852006:REU852006 ROE852006:ROQ852006 RYA852006:RYM852006 SHW852006:SII852006 SRS852006:SSE852006 TBO852006:TCA852006 TLK852006:TLW852006 TVG852006:TVS852006 UFC852006:UFO852006 UOY852006:UPK852006 UYU852006:UZG852006 VIQ852006:VJC852006 VSM852006:VSY852006 WCI852006:WCU852006 WME852006:WMQ852006 WWA852006:WWM852006 S917542:AE917542 JO917542:KA917542 TK917542:TW917542 ADG917542:ADS917542 ANC917542:ANO917542 AWY917542:AXK917542 BGU917542:BHG917542 BQQ917542:BRC917542 CAM917542:CAY917542 CKI917542:CKU917542 CUE917542:CUQ917542 DEA917542:DEM917542 DNW917542:DOI917542 DXS917542:DYE917542 EHO917542:EIA917542 ERK917542:ERW917542 FBG917542:FBS917542 FLC917542:FLO917542 FUY917542:FVK917542 GEU917542:GFG917542 GOQ917542:GPC917542 GYM917542:GYY917542 HII917542:HIU917542 HSE917542:HSQ917542 ICA917542:ICM917542 ILW917542:IMI917542 IVS917542:IWE917542 JFO917542:JGA917542 JPK917542:JPW917542 JZG917542:JZS917542 KJC917542:KJO917542 KSY917542:KTK917542 LCU917542:LDG917542 LMQ917542:LNC917542 LWM917542:LWY917542 MGI917542:MGU917542 MQE917542:MQQ917542 NAA917542:NAM917542 NJW917542:NKI917542 NTS917542:NUE917542 ODO917542:OEA917542 ONK917542:ONW917542 OXG917542:OXS917542 PHC917542:PHO917542 PQY917542:PRK917542 QAU917542:QBG917542 QKQ917542:QLC917542 QUM917542:QUY917542 REI917542:REU917542 ROE917542:ROQ917542 RYA917542:RYM917542 SHW917542:SII917542 SRS917542:SSE917542 TBO917542:TCA917542 TLK917542:TLW917542 TVG917542:TVS917542 UFC917542:UFO917542 UOY917542:UPK917542 UYU917542:UZG917542 VIQ917542:VJC917542 VSM917542:VSY917542 WCI917542:WCU917542 WME917542:WMQ917542 WWA917542:WWM917542 S983078:AE983078 JO983078:KA983078 TK983078:TW983078 ADG983078:ADS983078 ANC983078:ANO983078 AWY983078:AXK983078 BGU983078:BHG983078 BQQ983078:BRC983078 CAM983078:CAY983078 CKI983078:CKU983078 CUE983078:CUQ983078 DEA983078:DEM983078 DNW983078:DOI983078 DXS983078:DYE983078 EHO983078:EIA983078 ERK983078:ERW983078 FBG983078:FBS983078 FLC983078:FLO983078 FUY983078:FVK983078 GEU983078:GFG983078 GOQ983078:GPC983078 GYM983078:GYY983078 HII983078:HIU983078 HSE983078:HSQ983078 ICA983078:ICM983078 ILW983078:IMI983078 IVS983078:IWE983078 JFO983078:JGA983078 JPK983078:JPW983078 JZG983078:JZS983078 KJC983078:KJO983078 KSY983078:KTK983078 LCU983078:LDG983078 LMQ983078:LNC983078 LWM983078:LWY983078 MGI983078:MGU983078 MQE983078:MQQ983078 NAA983078:NAM983078 NJW983078:NKI983078 NTS983078:NUE983078 ODO983078:OEA983078 ONK983078:ONW983078 OXG983078:OXS983078 PHC983078:PHO983078 PQY983078:PRK983078 QAU983078:QBG983078 QKQ983078:QLC983078 QUM983078:QUY983078 REI983078:REU983078 ROE983078:ROQ983078 RYA983078:RYM983078 SHW983078:SII983078 SRS983078:SSE983078 TBO983078:TCA983078 TLK983078:TLW983078 TVG983078:TVS983078 UFC983078:UFO983078 UOY983078:UPK983078 UYU983078:UZG983078 VIQ983078:VJC983078 VSM983078:VSY983078 WCI983078:WCU983078 WME983078:WMQ983078 WWA983078:WWM983078</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2</vt:i4>
      </vt:variant>
    </vt:vector>
  </HeadingPairs>
  <TitlesOfParts>
    <vt:vector size="4" baseType="lpstr">
      <vt:lpstr>Orçamento</vt:lpstr>
      <vt:lpstr>Cronograma</vt:lpstr>
      <vt:lpstr>Cronograma!Area_de_impressao</vt:lpstr>
      <vt:lpstr>Cronograma!Titulos_de_impressao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aabitante@gmail.com</dc:creator>
  <cp:lastModifiedBy>Alexandra Albornoz Modernel</cp:lastModifiedBy>
  <dcterms:created xsi:type="dcterms:W3CDTF">2026-01-13T17:43:23Z</dcterms:created>
  <dcterms:modified xsi:type="dcterms:W3CDTF">2026-01-14T15:38:16Z</dcterms:modified>
</cp:coreProperties>
</file>